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rsu's\Downloads\"/>
    </mc:Choice>
  </mc:AlternateContent>
  <xr:revisionPtr revIDLastSave="0" documentId="8_{08C197AA-0D83-416B-A4B3-B4C9AD6E9F1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opie" sheetId="6" r:id="rId1"/>
    <sheet name="anexa NF54541_04" sheetId="5" r:id="rId2"/>
    <sheet name="Calcule" sheetId="2" r:id="rId3"/>
    <sheet name="Calcule vechi" sheetId="4" state="hidden" r:id="rId4"/>
  </sheets>
  <definedNames>
    <definedName name="_xlnm._FilterDatabase" localSheetId="1" hidden="1">'anexa NF54541_04'!$A$3:$O$999</definedName>
    <definedName name="_xlnm._FilterDatabase" localSheetId="2" hidden="1">Calcule!$B$1:$W$959</definedName>
    <definedName name="_xlnm._FilterDatabase" localSheetId="3" hidden="1">'Calcule vechi'!$B$1:$W$959</definedName>
    <definedName name="_xlnm._FilterDatabase" localSheetId="0" hidden="1">copie!$A$3:$O$999</definedName>
    <definedName name="_xlnm.Print_Titles" localSheetId="1">'anexa NF54541_04'!$3:$3</definedName>
    <definedName name="_xlnm.Print_Titles" localSheetId="0">copie!$3:$3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99" i="6" l="1"/>
  <c r="N999" i="6"/>
  <c r="M999" i="6"/>
  <c r="L999" i="6"/>
  <c r="K999" i="6"/>
  <c r="J999" i="6"/>
  <c r="B981" i="6"/>
  <c r="B982" i="6" s="1"/>
  <c r="B983" i="6" s="1"/>
  <c r="B984" i="6" s="1"/>
  <c r="B985" i="6" s="1"/>
  <c r="B986" i="6" s="1"/>
  <c r="B987" i="6" s="1"/>
  <c r="B988" i="6" s="1"/>
  <c r="B989" i="6" s="1"/>
  <c r="B990" i="6" s="1"/>
  <c r="B991" i="6" s="1"/>
  <c r="B992" i="6" s="1"/>
  <c r="B993" i="6" s="1"/>
  <c r="B994" i="6" s="1"/>
  <c r="B995" i="6" s="1"/>
  <c r="B996" i="6" s="1"/>
  <c r="B997" i="6" s="1"/>
  <c r="B998" i="6" s="1"/>
  <c r="O980" i="6"/>
  <c r="N980" i="6"/>
  <c r="M980" i="6"/>
  <c r="L980" i="6"/>
  <c r="K980" i="6"/>
  <c r="J980" i="6"/>
  <c r="B948" i="6"/>
  <c r="B949" i="6" s="1"/>
  <c r="B950" i="6" s="1"/>
  <c r="B951" i="6" s="1"/>
  <c r="B952" i="6" s="1"/>
  <c r="B953" i="6" s="1"/>
  <c r="B954" i="6" s="1"/>
  <c r="B955" i="6" s="1"/>
  <c r="B956" i="6" s="1"/>
  <c r="B957" i="6" s="1"/>
  <c r="B958" i="6" s="1"/>
  <c r="B959" i="6" s="1"/>
  <c r="B960" i="6" s="1"/>
  <c r="B961" i="6" s="1"/>
  <c r="B962" i="6" s="1"/>
  <c r="B963" i="6" s="1"/>
  <c r="B964" i="6" s="1"/>
  <c r="B965" i="6" s="1"/>
  <c r="B966" i="6" s="1"/>
  <c r="B967" i="6" s="1"/>
  <c r="B968" i="6" s="1"/>
  <c r="B969" i="6" s="1"/>
  <c r="B970" i="6" s="1"/>
  <c r="B971" i="6" s="1"/>
  <c r="B972" i="6" s="1"/>
  <c r="B973" i="6" s="1"/>
  <c r="B974" i="6" s="1"/>
  <c r="B975" i="6" s="1"/>
  <c r="B976" i="6" s="1"/>
  <c r="B977" i="6" s="1"/>
  <c r="B978" i="6" s="1"/>
  <c r="B979" i="6" s="1"/>
  <c r="B946" i="6"/>
  <c r="B947" i="6" s="1"/>
  <c r="B945" i="6"/>
  <c r="O944" i="6"/>
  <c r="N944" i="6"/>
  <c r="M944" i="6"/>
  <c r="L944" i="6"/>
  <c r="K944" i="6"/>
  <c r="J944" i="6"/>
  <c r="B913" i="6"/>
  <c r="B914" i="6" s="1"/>
  <c r="B915" i="6" s="1"/>
  <c r="B916" i="6" s="1"/>
  <c r="B917" i="6" s="1"/>
  <c r="B918" i="6" s="1"/>
  <c r="B919" i="6" s="1"/>
  <c r="B920" i="6" s="1"/>
  <c r="B921" i="6" s="1"/>
  <c r="B922" i="6" s="1"/>
  <c r="B923" i="6" s="1"/>
  <c r="B924" i="6" s="1"/>
  <c r="B925" i="6" s="1"/>
  <c r="B926" i="6" s="1"/>
  <c r="B927" i="6" s="1"/>
  <c r="B928" i="6" s="1"/>
  <c r="B929" i="6" s="1"/>
  <c r="B930" i="6" s="1"/>
  <c r="B931" i="6" s="1"/>
  <c r="B932" i="6" s="1"/>
  <c r="B933" i="6" s="1"/>
  <c r="B934" i="6" s="1"/>
  <c r="B935" i="6" s="1"/>
  <c r="B936" i="6" s="1"/>
  <c r="B937" i="6" s="1"/>
  <c r="B938" i="6" s="1"/>
  <c r="B939" i="6" s="1"/>
  <c r="B940" i="6" s="1"/>
  <c r="B941" i="6" s="1"/>
  <c r="B942" i="6" s="1"/>
  <c r="B943" i="6" s="1"/>
  <c r="B911" i="6"/>
  <c r="B912" i="6" s="1"/>
  <c r="O910" i="6"/>
  <c r="N910" i="6"/>
  <c r="M910" i="6"/>
  <c r="L910" i="6"/>
  <c r="K910" i="6"/>
  <c r="J910" i="6"/>
  <c r="B894" i="6"/>
  <c r="B895" i="6" s="1"/>
  <c r="B896" i="6" s="1"/>
  <c r="B897" i="6" s="1"/>
  <c r="B898" i="6" s="1"/>
  <c r="B899" i="6" s="1"/>
  <c r="B900" i="6" s="1"/>
  <c r="B901" i="6" s="1"/>
  <c r="B902" i="6" s="1"/>
  <c r="B903" i="6" s="1"/>
  <c r="B904" i="6" s="1"/>
  <c r="B905" i="6" s="1"/>
  <c r="B906" i="6" s="1"/>
  <c r="B907" i="6" s="1"/>
  <c r="B908" i="6" s="1"/>
  <c r="B909" i="6" s="1"/>
  <c r="B893" i="6"/>
  <c r="O892" i="6"/>
  <c r="N892" i="6"/>
  <c r="M892" i="6"/>
  <c r="L892" i="6"/>
  <c r="K892" i="6"/>
  <c r="J892" i="6"/>
  <c r="B870" i="6"/>
  <c r="B871" i="6" s="1"/>
  <c r="B872" i="6" s="1"/>
  <c r="B873" i="6" s="1"/>
  <c r="B874" i="6" s="1"/>
  <c r="B875" i="6" s="1"/>
  <c r="B876" i="6" s="1"/>
  <c r="B877" i="6" s="1"/>
  <c r="B878" i="6" s="1"/>
  <c r="B879" i="6" s="1"/>
  <c r="B880" i="6" s="1"/>
  <c r="B881" i="6" s="1"/>
  <c r="B882" i="6" s="1"/>
  <c r="B883" i="6" s="1"/>
  <c r="B884" i="6" s="1"/>
  <c r="B885" i="6" s="1"/>
  <c r="B886" i="6" s="1"/>
  <c r="B887" i="6" s="1"/>
  <c r="B888" i="6" s="1"/>
  <c r="B889" i="6" s="1"/>
  <c r="B890" i="6" s="1"/>
  <c r="B891" i="6" s="1"/>
  <c r="B865" i="6"/>
  <c r="B866" i="6" s="1"/>
  <c r="B867" i="6" s="1"/>
  <c r="B868" i="6" s="1"/>
  <c r="B869" i="6" s="1"/>
  <c r="B863" i="6"/>
  <c r="B864" i="6" s="1"/>
  <c r="O862" i="6"/>
  <c r="N862" i="6"/>
  <c r="M862" i="6"/>
  <c r="L862" i="6"/>
  <c r="K862" i="6"/>
  <c r="J862" i="6"/>
  <c r="B858" i="6"/>
  <c r="B859" i="6" s="1"/>
  <c r="B860" i="6" s="1"/>
  <c r="B861" i="6" s="1"/>
  <c r="B856" i="6"/>
  <c r="B857" i="6" s="1"/>
  <c r="O855" i="6"/>
  <c r="N855" i="6"/>
  <c r="M855" i="6"/>
  <c r="L855" i="6"/>
  <c r="K855" i="6"/>
  <c r="J855" i="6"/>
  <c r="B829" i="6"/>
  <c r="B830" i="6" s="1"/>
  <c r="B831" i="6" s="1"/>
  <c r="B832" i="6" s="1"/>
  <c r="B833" i="6" s="1"/>
  <c r="B834" i="6" s="1"/>
  <c r="B835" i="6" s="1"/>
  <c r="B836" i="6" s="1"/>
  <c r="B837" i="6" s="1"/>
  <c r="B838" i="6" s="1"/>
  <c r="B839" i="6" s="1"/>
  <c r="B840" i="6" s="1"/>
  <c r="B841" i="6" s="1"/>
  <c r="B842" i="6" s="1"/>
  <c r="B843" i="6" s="1"/>
  <c r="B844" i="6" s="1"/>
  <c r="B845" i="6" s="1"/>
  <c r="B846" i="6" s="1"/>
  <c r="B847" i="6" s="1"/>
  <c r="B848" i="6" s="1"/>
  <c r="B849" i="6" s="1"/>
  <c r="B850" i="6" s="1"/>
  <c r="B851" i="6" s="1"/>
  <c r="B852" i="6" s="1"/>
  <c r="B853" i="6" s="1"/>
  <c r="B854" i="6" s="1"/>
  <c r="B824" i="6"/>
  <c r="B825" i="6" s="1"/>
  <c r="B826" i="6" s="1"/>
  <c r="B827" i="6" s="1"/>
  <c r="B828" i="6" s="1"/>
  <c r="B823" i="6"/>
  <c r="B822" i="6"/>
  <c r="O821" i="6"/>
  <c r="N821" i="6"/>
  <c r="M821" i="6"/>
  <c r="L821" i="6"/>
  <c r="K821" i="6"/>
  <c r="J821" i="6"/>
  <c r="B797" i="6"/>
  <c r="B798" i="6" s="1"/>
  <c r="B799" i="6" s="1"/>
  <c r="B800" i="6" s="1"/>
  <c r="B801" i="6" s="1"/>
  <c r="B802" i="6" s="1"/>
  <c r="B803" i="6" s="1"/>
  <c r="B804" i="6" s="1"/>
  <c r="B805" i="6" s="1"/>
  <c r="B806" i="6" s="1"/>
  <c r="B807" i="6" s="1"/>
  <c r="B808" i="6" s="1"/>
  <c r="B809" i="6" s="1"/>
  <c r="B810" i="6" s="1"/>
  <c r="B811" i="6" s="1"/>
  <c r="B812" i="6" s="1"/>
  <c r="B813" i="6" s="1"/>
  <c r="B814" i="6" s="1"/>
  <c r="B815" i="6" s="1"/>
  <c r="B816" i="6" s="1"/>
  <c r="B817" i="6" s="1"/>
  <c r="B818" i="6" s="1"/>
  <c r="B819" i="6" s="1"/>
  <c r="B820" i="6" s="1"/>
  <c r="B796" i="6"/>
  <c r="O795" i="6"/>
  <c r="N795" i="6"/>
  <c r="M795" i="6"/>
  <c r="L795" i="6"/>
  <c r="K795" i="6"/>
  <c r="J795" i="6"/>
  <c r="B791" i="6"/>
  <c r="B792" i="6" s="1"/>
  <c r="B793" i="6" s="1"/>
  <c r="B794" i="6" s="1"/>
  <c r="B786" i="6"/>
  <c r="B787" i="6" s="1"/>
  <c r="B788" i="6" s="1"/>
  <c r="B789" i="6" s="1"/>
  <c r="B790" i="6" s="1"/>
  <c r="O785" i="6"/>
  <c r="N785" i="6"/>
  <c r="M785" i="6"/>
  <c r="L785" i="6"/>
  <c r="K785" i="6"/>
  <c r="J785" i="6"/>
  <c r="B751" i="6"/>
  <c r="B752" i="6" s="1"/>
  <c r="B753" i="6" s="1"/>
  <c r="B754" i="6" s="1"/>
  <c r="B755" i="6" s="1"/>
  <c r="B756" i="6" s="1"/>
  <c r="B757" i="6" s="1"/>
  <c r="B758" i="6" s="1"/>
  <c r="B759" i="6" s="1"/>
  <c r="B760" i="6" s="1"/>
  <c r="B761" i="6" s="1"/>
  <c r="B762" i="6" s="1"/>
  <c r="B763" i="6" s="1"/>
  <c r="B764" i="6" s="1"/>
  <c r="B765" i="6" s="1"/>
  <c r="B766" i="6" s="1"/>
  <c r="B767" i="6" s="1"/>
  <c r="B768" i="6" s="1"/>
  <c r="B769" i="6" s="1"/>
  <c r="B770" i="6" s="1"/>
  <c r="B771" i="6" s="1"/>
  <c r="B772" i="6" s="1"/>
  <c r="B773" i="6" s="1"/>
  <c r="B774" i="6" s="1"/>
  <c r="B775" i="6" s="1"/>
  <c r="B776" i="6" s="1"/>
  <c r="B777" i="6" s="1"/>
  <c r="B778" i="6" s="1"/>
  <c r="B779" i="6" s="1"/>
  <c r="B780" i="6" s="1"/>
  <c r="B781" i="6" s="1"/>
  <c r="B782" i="6" s="1"/>
  <c r="B783" i="6" s="1"/>
  <c r="B784" i="6" s="1"/>
  <c r="B750" i="6"/>
  <c r="B749" i="6"/>
  <c r="O748" i="6"/>
  <c r="N748" i="6"/>
  <c r="M748" i="6"/>
  <c r="L748" i="6"/>
  <c r="K748" i="6"/>
  <c r="J748" i="6"/>
  <c r="B727" i="6"/>
  <c r="B728" i="6" s="1"/>
  <c r="B729" i="6" s="1"/>
  <c r="B730" i="6" s="1"/>
  <c r="B731" i="6" s="1"/>
  <c r="B732" i="6" s="1"/>
  <c r="B733" i="6" s="1"/>
  <c r="B734" i="6" s="1"/>
  <c r="B735" i="6" s="1"/>
  <c r="B736" i="6" s="1"/>
  <c r="B737" i="6" s="1"/>
  <c r="B738" i="6" s="1"/>
  <c r="B739" i="6" s="1"/>
  <c r="B740" i="6" s="1"/>
  <c r="B741" i="6" s="1"/>
  <c r="B742" i="6" s="1"/>
  <c r="B743" i="6" s="1"/>
  <c r="B744" i="6" s="1"/>
  <c r="B745" i="6" s="1"/>
  <c r="B746" i="6" s="1"/>
  <c r="B747" i="6" s="1"/>
  <c r="B725" i="6"/>
  <c r="B726" i="6" s="1"/>
  <c r="O724" i="6"/>
  <c r="N724" i="6"/>
  <c r="M724" i="6"/>
  <c r="L724" i="6"/>
  <c r="K724" i="6"/>
  <c r="J724" i="6"/>
  <c r="B680" i="6"/>
  <c r="B681" i="6" s="1"/>
  <c r="B682" i="6" s="1"/>
  <c r="B683" i="6" s="1"/>
  <c r="B684" i="6" s="1"/>
  <c r="B685" i="6" s="1"/>
  <c r="B686" i="6" s="1"/>
  <c r="B687" i="6" s="1"/>
  <c r="B688" i="6" s="1"/>
  <c r="B689" i="6" s="1"/>
  <c r="B690" i="6" s="1"/>
  <c r="B691" i="6" s="1"/>
  <c r="B692" i="6" s="1"/>
  <c r="B693" i="6" s="1"/>
  <c r="B694" i="6" s="1"/>
  <c r="B695" i="6" s="1"/>
  <c r="B696" i="6" s="1"/>
  <c r="B697" i="6" s="1"/>
  <c r="B698" i="6" s="1"/>
  <c r="B699" i="6" s="1"/>
  <c r="B700" i="6" s="1"/>
  <c r="B701" i="6" s="1"/>
  <c r="B702" i="6" s="1"/>
  <c r="B703" i="6" s="1"/>
  <c r="B704" i="6" s="1"/>
  <c r="B705" i="6" s="1"/>
  <c r="B706" i="6" s="1"/>
  <c r="B707" i="6" s="1"/>
  <c r="B708" i="6" s="1"/>
  <c r="B709" i="6" s="1"/>
  <c r="B710" i="6" s="1"/>
  <c r="B711" i="6" s="1"/>
  <c r="B712" i="6" s="1"/>
  <c r="B713" i="6" s="1"/>
  <c r="B714" i="6" s="1"/>
  <c r="B715" i="6" s="1"/>
  <c r="B716" i="6" s="1"/>
  <c r="B717" i="6" s="1"/>
  <c r="B718" i="6" s="1"/>
  <c r="B719" i="6" s="1"/>
  <c r="B720" i="6" s="1"/>
  <c r="B721" i="6" s="1"/>
  <c r="B722" i="6" s="1"/>
  <c r="B723" i="6" s="1"/>
  <c r="O679" i="6"/>
  <c r="N679" i="6"/>
  <c r="M679" i="6"/>
  <c r="L679" i="6"/>
  <c r="K679" i="6"/>
  <c r="J679" i="6"/>
  <c r="B663" i="6"/>
  <c r="B664" i="6" s="1"/>
  <c r="B665" i="6" s="1"/>
  <c r="B666" i="6" s="1"/>
  <c r="B667" i="6" s="1"/>
  <c r="B668" i="6" s="1"/>
  <c r="B669" i="6" s="1"/>
  <c r="B670" i="6" s="1"/>
  <c r="B671" i="6" s="1"/>
  <c r="B672" i="6" s="1"/>
  <c r="B673" i="6" s="1"/>
  <c r="B674" i="6" s="1"/>
  <c r="B675" i="6" s="1"/>
  <c r="B676" i="6" s="1"/>
  <c r="B677" i="6" s="1"/>
  <c r="B678" i="6" s="1"/>
  <c r="O662" i="6"/>
  <c r="N662" i="6"/>
  <c r="M662" i="6"/>
  <c r="L662" i="6"/>
  <c r="K662" i="6"/>
  <c r="J662" i="6"/>
  <c r="B624" i="6"/>
  <c r="B625" i="6" s="1"/>
  <c r="B626" i="6" s="1"/>
  <c r="B627" i="6" s="1"/>
  <c r="B628" i="6" s="1"/>
  <c r="B629" i="6" s="1"/>
  <c r="B630" i="6" s="1"/>
  <c r="B631" i="6" s="1"/>
  <c r="B632" i="6" s="1"/>
  <c r="B633" i="6" s="1"/>
  <c r="B634" i="6" s="1"/>
  <c r="B635" i="6" s="1"/>
  <c r="B636" i="6" s="1"/>
  <c r="B637" i="6" s="1"/>
  <c r="B638" i="6" s="1"/>
  <c r="B639" i="6" s="1"/>
  <c r="B640" i="6" s="1"/>
  <c r="B641" i="6" s="1"/>
  <c r="B642" i="6" s="1"/>
  <c r="B643" i="6" s="1"/>
  <c r="B644" i="6" s="1"/>
  <c r="B645" i="6" s="1"/>
  <c r="B646" i="6" s="1"/>
  <c r="B647" i="6" s="1"/>
  <c r="B648" i="6" s="1"/>
  <c r="B649" i="6" s="1"/>
  <c r="B650" i="6" s="1"/>
  <c r="B651" i="6" s="1"/>
  <c r="B652" i="6" s="1"/>
  <c r="B653" i="6" s="1"/>
  <c r="B654" i="6" s="1"/>
  <c r="B655" i="6" s="1"/>
  <c r="B656" i="6" s="1"/>
  <c r="B657" i="6" s="1"/>
  <c r="B658" i="6" s="1"/>
  <c r="B659" i="6" s="1"/>
  <c r="B660" i="6" s="1"/>
  <c r="B661" i="6" s="1"/>
  <c r="O623" i="6"/>
  <c r="N623" i="6"/>
  <c r="M623" i="6"/>
  <c r="L623" i="6"/>
  <c r="K623" i="6"/>
  <c r="J623" i="6"/>
  <c r="B595" i="6"/>
  <c r="B596" i="6" s="1"/>
  <c r="B597" i="6" s="1"/>
  <c r="B598" i="6" s="1"/>
  <c r="B599" i="6" s="1"/>
  <c r="B600" i="6" s="1"/>
  <c r="B601" i="6" s="1"/>
  <c r="B602" i="6" s="1"/>
  <c r="B603" i="6" s="1"/>
  <c r="B604" i="6" s="1"/>
  <c r="B605" i="6" s="1"/>
  <c r="B606" i="6" s="1"/>
  <c r="B607" i="6" s="1"/>
  <c r="B608" i="6" s="1"/>
  <c r="B609" i="6" s="1"/>
  <c r="B610" i="6" s="1"/>
  <c r="B611" i="6" s="1"/>
  <c r="B612" i="6" s="1"/>
  <c r="B613" i="6" s="1"/>
  <c r="B614" i="6" s="1"/>
  <c r="B615" i="6" s="1"/>
  <c r="B616" i="6" s="1"/>
  <c r="B617" i="6" s="1"/>
  <c r="B618" i="6" s="1"/>
  <c r="B619" i="6" s="1"/>
  <c r="B620" i="6" s="1"/>
  <c r="B621" i="6" s="1"/>
  <c r="B622" i="6" s="1"/>
  <c r="O594" i="6"/>
  <c r="N594" i="6"/>
  <c r="M594" i="6"/>
  <c r="L594" i="6"/>
  <c r="K594" i="6"/>
  <c r="J594" i="6"/>
  <c r="B566" i="6"/>
  <c r="B567" i="6" s="1"/>
  <c r="B568" i="6" s="1"/>
  <c r="B569" i="6" s="1"/>
  <c r="B570" i="6" s="1"/>
  <c r="B571" i="6" s="1"/>
  <c r="B572" i="6" s="1"/>
  <c r="B573" i="6" s="1"/>
  <c r="B574" i="6" s="1"/>
  <c r="B575" i="6" s="1"/>
  <c r="B576" i="6" s="1"/>
  <c r="B577" i="6" s="1"/>
  <c r="B578" i="6" s="1"/>
  <c r="B579" i="6" s="1"/>
  <c r="B580" i="6" s="1"/>
  <c r="B581" i="6" s="1"/>
  <c r="B582" i="6" s="1"/>
  <c r="B583" i="6" s="1"/>
  <c r="B584" i="6" s="1"/>
  <c r="B585" i="6" s="1"/>
  <c r="B586" i="6" s="1"/>
  <c r="B587" i="6" s="1"/>
  <c r="B588" i="6" s="1"/>
  <c r="B589" i="6" s="1"/>
  <c r="B590" i="6" s="1"/>
  <c r="B591" i="6" s="1"/>
  <c r="B592" i="6" s="1"/>
  <c r="B593" i="6" s="1"/>
  <c r="B565" i="6"/>
  <c r="O564" i="6"/>
  <c r="N564" i="6"/>
  <c r="M564" i="6"/>
  <c r="L564" i="6"/>
  <c r="K564" i="6"/>
  <c r="J564" i="6"/>
  <c r="B555" i="6"/>
  <c r="B556" i="6" s="1"/>
  <c r="B557" i="6" s="1"/>
  <c r="B558" i="6" s="1"/>
  <c r="B559" i="6" s="1"/>
  <c r="B560" i="6" s="1"/>
  <c r="B561" i="6" s="1"/>
  <c r="B562" i="6" s="1"/>
  <c r="B563" i="6" s="1"/>
  <c r="O554" i="6"/>
  <c r="N554" i="6"/>
  <c r="M554" i="6"/>
  <c r="L554" i="6"/>
  <c r="K554" i="6"/>
  <c r="J554" i="6"/>
  <c r="B543" i="6"/>
  <c r="B544" i="6" s="1"/>
  <c r="B545" i="6" s="1"/>
  <c r="B546" i="6" s="1"/>
  <c r="B547" i="6" s="1"/>
  <c r="B548" i="6" s="1"/>
  <c r="B549" i="6" s="1"/>
  <c r="B550" i="6" s="1"/>
  <c r="B551" i="6" s="1"/>
  <c r="B552" i="6" s="1"/>
  <c r="B553" i="6" s="1"/>
  <c r="B542" i="6"/>
  <c r="B541" i="6"/>
  <c r="O540" i="6"/>
  <c r="N540" i="6"/>
  <c r="M540" i="6"/>
  <c r="L540" i="6"/>
  <c r="K540" i="6"/>
  <c r="J540" i="6"/>
  <c r="B524" i="6"/>
  <c r="B525" i="6" s="1"/>
  <c r="B526" i="6" s="1"/>
  <c r="B527" i="6" s="1"/>
  <c r="B528" i="6" s="1"/>
  <c r="B529" i="6" s="1"/>
  <c r="B530" i="6" s="1"/>
  <c r="B531" i="6" s="1"/>
  <c r="B532" i="6" s="1"/>
  <c r="B533" i="6" s="1"/>
  <c r="B534" i="6" s="1"/>
  <c r="B535" i="6" s="1"/>
  <c r="B536" i="6" s="1"/>
  <c r="B537" i="6" s="1"/>
  <c r="B538" i="6" s="1"/>
  <c r="B539" i="6" s="1"/>
  <c r="B521" i="6"/>
  <c r="B522" i="6" s="1"/>
  <c r="B523" i="6" s="1"/>
  <c r="B520" i="6"/>
  <c r="O519" i="6"/>
  <c r="N519" i="6"/>
  <c r="M519" i="6"/>
  <c r="L519" i="6"/>
  <c r="K519" i="6"/>
  <c r="J519" i="6"/>
  <c r="B482" i="6"/>
  <c r="B483" i="6" s="1"/>
  <c r="B484" i="6" s="1"/>
  <c r="B485" i="6" s="1"/>
  <c r="B486" i="6" s="1"/>
  <c r="B487" i="6" s="1"/>
  <c r="B488" i="6" s="1"/>
  <c r="B489" i="6" s="1"/>
  <c r="B490" i="6" s="1"/>
  <c r="B491" i="6" s="1"/>
  <c r="B492" i="6" s="1"/>
  <c r="B493" i="6" s="1"/>
  <c r="B494" i="6" s="1"/>
  <c r="B495" i="6" s="1"/>
  <c r="B496" i="6" s="1"/>
  <c r="B497" i="6" s="1"/>
  <c r="B498" i="6" s="1"/>
  <c r="B499" i="6" s="1"/>
  <c r="B500" i="6" s="1"/>
  <c r="B501" i="6" s="1"/>
  <c r="B502" i="6" s="1"/>
  <c r="B503" i="6" s="1"/>
  <c r="B504" i="6" s="1"/>
  <c r="B505" i="6" s="1"/>
  <c r="B506" i="6" s="1"/>
  <c r="B507" i="6" s="1"/>
  <c r="B508" i="6" s="1"/>
  <c r="B509" i="6" s="1"/>
  <c r="B510" i="6" s="1"/>
  <c r="B511" i="6" s="1"/>
  <c r="B512" i="6" s="1"/>
  <c r="B513" i="6" s="1"/>
  <c r="B514" i="6" s="1"/>
  <c r="B515" i="6" s="1"/>
  <c r="B516" i="6" s="1"/>
  <c r="B517" i="6" s="1"/>
  <c r="B518" i="6" s="1"/>
  <c r="B481" i="6"/>
  <c r="O480" i="6"/>
  <c r="N480" i="6"/>
  <c r="M480" i="6"/>
  <c r="L480" i="6"/>
  <c r="K480" i="6"/>
  <c r="J480" i="6"/>
  <c r="B453" i="6"/>
  <c r="B454" i="6" s="1"/>
  <c r="B455" i="6" s="1"/>
  <c r="B456" i="6" s="1"/>
  <c r="B457" i="6" s="1"/>
  <c r="B458" i="6" s="1"/>
  <c r="B459" i="6" s="1"/>
  <c r="B460" i="6" s="1"/>
  <c r="B461" i="6" s="1"/>
  <c r="B462" i="6" s="1"/>
  <c r="B463" i="6" s="1"/>
  <c r="B464" i="6" s="1"/>
  <c r="B465" i="6" s="1"/>
  <c r="B466" i="6" s="1"/>
  <c r="B467" i="6" s="1"/>
  <c r="B468" i="6" s="1"/>
  <c r="B469" i="6" s="1"/>
  <c r="B470" i="6" s="1"/>
  <c r="B471" i="6" s="1"/>
  <c r="B472" i="6" s="1"/>
  <c r="B473" i="6" s="1"/>
  <c r="B474" i="6" s="1"/>
  <c r="B475" i="6" s="1"/>
  <c r="B476" i="6" s="1"/>
  <c r="B477" i="6" s="1"/>
  <c r="B478" i="6" s="1"/>
  <c r="B479" i="6" s="1"/>
  <c r="B452" i="6"/>
  <c r="O451" i="6"/>
  <c r="N451" i="6"/>
  <c r="M451" i="6"/>
  <c r="L451" i="6"/>
  <c r="K451" i="6"/>
  <c r="J451" i="6"/>
  <c r="B440" i="6"/>
  <c r="B441" i="6" s="1"/>
  <c r="B442" i="6" s="1"/>
  <c r="B443" i="6" s="1"/>
  <c r="B444" i="6" s="1"/>
  <c r="B445" i="6" s="1"/>
  <c r="B446" i="6" s="1"/>
  <c r="B447" i="6" s="1"/>
  <c r="B448" i="6" s="1"/>
  <c r="B449" i="6" s="1"/>
  <c r="B450" i="6" s="1"/>
  <c r="B439" i="6"/>
  <c r="O438" i="6"/>
  <c r="N438" i="6"/>
  <c r="M438" i="6"/>
  <c r="L438" i="6"/>
  <c r="K438" i="6"/>
  <c r="J438" i="6"/>
  <c r="B419" i="6"/>
  <c r="B420" i="6" s="1"/>
  <c r="B421" i="6" s="1"/>
  <c r="B422" i="6" s="1"/>
  <c r="B423" i="6" s="1"/>
  <c r="B424" i="6" s="1"/>
  <c r="B425" i="6" s="1"/>
  <c r="B426" i="6" s="1"/>
  <c r="B427" i="6" s="1"/>
  <c r="B428" i="6" s="1"/>
  <c r="B429" i="6" s="1"/>
  <c r="B430" i="6" s="1"/>
  <c r="B431" i="6" s="1"/>
  <c r="B432" i="6" s="1"/>
  <c r="B433" i="6" s="1"/>
  <c r="B434" i="6" s="1"/>
  <c r="B435" i="6" s="1"/>
  <c r="B436" i="6" s="1"/>
  <c r="B437" i="6" s="1"/>
  <c r="B418" i="6"/>
  <c r="O417" i="6"/>
  <c r="N417" i="6"/>
  <c r="M417" i="6"/>
  <c r="L417" i="6"/>
  <c r="K417" i="6"/>
  <c r="J417" i="6"/>
  <c r="B412" i="6"/>
  <c r="B413" i="6" s="1"/>
  <c r="B414" i="6" s="1"/>
  <c r="B415" i="6" s="1"/>
  <c r="B416" i="6" s="1"/>
  <c r="B410" i="6"/>
  <c r="B411" i="6" s="1"/>
  <c r="B409" i="6"/>
  <c r="O408" i="6"/>
  <c r="N408" i="6"/>
  <c r="M408" i="6"/>
  <c r="L408" i="6"/>
  <c r="K408" i="6"/>
  <c r="J408" i="6"/>
  <c r="B393" i="6"/>
  <c r="B394" i="6" s="1"/>
  <c r="B395" i="6" s="1"/>
  <c r="B396" i="6" s="1"/>
  <c r="B397" i="6" s="1"/>
  <c r="B398" i="6" s="1"/>
  <c r="B399" i="6" s="1"/>
  <c r="B400" i="6" s="1"/>
  <c r="B401" i="6" s="1"/>
  <c r="B402" i="6" s="1"/>
  <c r="B403" i="6" s="1"/>
  <c r="B404" i="6" s="1"/>
  <c r="B405" i="6" s="1"/>
  <c r="B406" i="6" s="1"/>
  <c r="B407" i="6" s="1"/>
  <c r="B389" i="6"/>
  <c r="B390" i="6" s="1"/>
  <c r="B391" i="6" s="1"/>
  <c r="B392" i="6" s="1"/>
  <c r="O388" i="6"/>
  <c r="N388" i="6"/>
  <c r="M388" i="6"/>
  <c r="L388" i="6"/>
  <c r="K388" i="6"/>
  <c r="J388" i="6"/>
  <c r="B370" i="6"/>
  <c r="B371" i="6" s="1"/>
  <c r="B372" i="6" s="1"/>
  <c r="B373" i="6" s="1"/>
  <c r="B374" i="6" s="1"/>
  <c r="B375" i="6" s="1"/>
  <c r="B376" i="6" s="1"/>
  <c r="B377" i="6" s="1"/>
  <c r="B378" i="6" s="1"/>
  <c r="B379" i="6" s="1"/>
  <c r="B380" i="6" s="1"/>
  <c r="B381" i="6" s="1"/>
  <c r="B382" i="6" s="1"/>
  <c r="B383" i="6" s="1"/>
  <c r="B384" i="6" s="1"/>
  <c r="B385" i="6" s="1"/>
  <c r="B386" i="6" s="1"/>
  <c r="B387" i="6" s="1"/>
  <c r="O369" i="6"/>
  <c r="N369" i="6"/>
  <c r="M369" i="6"/>
  <c r="L369" i="6"/>
  <c r="K369" i="6"/>
  <c r="J369" i="6"/>
  <c r="B363" i="6"/>
  <c r="B364" i="6" s="1"/>
  <c r="B365" i="6" s="1"/>
  <c r="B366" i="6" s="1"/>
  <c r="B367" i="6" s="1"/>
  <c r="B368" i="6" s="1"/>
  <c r="B359" i="6"/>
  <c r="B360" i="6" s="1"/>
  <c r="B361" i="6" s="1"/>
  <c r="B362" i="6" s="1"/>
  <c r="B355" i="6"/>
  <c r="B356" i="6" s="1"/>
  <c r="B357" i="6" s="1"/>
  <c r="B358" i="6" s="1"/>
  <c r="B354" i="6"/>
  <c r="O353" i="6"/>
  <c r="N353" i="6"/>
  <c r="M353" i="6"/>
  <c r="L353" i="6"/>
  <c r="K353" i="6"/>
  <c r="J353" i="6"/>
  <c r="B312" i="6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08" i="6"/>
  <c r="B309" i="6" s="1"/>
  <c r="B310" i="6" s="1"/>
  <c r="B311" i="6" s="1"/>
  <c r="B307" i="6"/>
  <c r="O306" i="6"/>
  <c r="N306" i="6"/>
  <c r="M306" i="6"/>
  <c r="L306" i="6"/>
  <c r="K306" i="6"/>
  <c r="J306" i="6"/>
  <c r="B297" i="6"/>
  <c r="B298" i="6" s="1"/>
  <c r="B299" i="6" s="1"/>
  <c r="B300" i="6" s="1"/>
  <c r="B301" i="6" s="1"/>
  <c r="B302" i="6" s="1"/>
  <c r="B303" i="6" s="1"/>
  <c r="B304" i="6" s="1"/>
  <c r="B305" i="6" s="1"/>
  <c r="O296" i="6"/>
  <c r="N296" i="6"/>
  <c r="M296" i="6"/>
  <c r="L296" i="6"/>
  <c r="K296" i="6"/>
  <c r="J296" i="6"/>
  <c r="B270" i="6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66" i="6"/>
  <c r="B267" i="6" s="1"/>
  <c r="B268" i="6" s="1"/>
  <c r="B269" i="6" s="1"/>
  <c r="O265" i="6"/>
  <c r="N265" i="6"/>
  <c r="M265" i="6"/>
  <c r="L265" i="6"/>
  <c r="K265" i="6"/>
  <c r="J265" i="6"/>
  <c r="B247" i="6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43" i="6"/>
  <c r="B244" i="6" s="1"/>
  <c r="B245" i="6" s="1"/>
  <c r="B246" i="6" s="1"/>
  <c r="B242" i="6"/>
  <c r="O241" i="6"/>
  <c r="N241" i="6"/>
  <c r="M241" i="6"/>
  <c r="L241" i="6"/>
  <c r="K241" i="6"/>
  <c r="J241" i="6"/>
  <c r="B226" i="6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25" i="6"/>
  <c r="O224" i="6"/>
  <c r="N224" i="6"/>
  <c r="M224" i="6"/>
  <c r="L224" i="6"/>
  <c r="K224" i="6"/>
  <c r="J224" i="6"/>
  <c r="B213" i="6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12" i="6"/>
  <c r="O211" i="6"/>
  <c r="N211" i="6"/>
  <c r="M211" i="6"/>
  <c r="L211" i="6"/>
  <c r="K211" i="6"/>
  <c r="J211" i="6"/>
  <c r="B178" i="6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O177" i="6"/>
  <c r="N177" i="6"/>
  <c r="M177" i="6"/>
  <c r="L177" i="6"/>
  <c r="K177" i="6"/>
  <c r="J177" i="6"/>
  <c r="B149" i="6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48" i="6"/>
  <c r="O147" i="6"/>
  <c r="N147" i="6"/>
  <c r="M147" i="6"/>
  <c r="L147" i="6"/>
  <c r="K147" i="6"/>
  <c r="J147" i="6"/>
  <c r="B106" i="6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04" i="6"/>
  <c r="B105" i="6" s="1"/>
  <c r="B103" i="6"/>
  <c r="O102" i="6"/>
  <c r="N102" i="6"/>
  <c r="M102" i="6"/>
  <c r="L102" i="6"/>
  <c r="K102" i="6"/>
  <c r="J102" i="6"/>
  <c r="B62" i="6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O61" i="6"/>
  <c r="N61" i="6"/>
  <c r="M61" i="6"/>
  <c r="L61" i="6"/>
  <c r="K61" i="6"/>
  <c r="J61" i="6"/>
  <c r="B39" i="6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38" i="6"/>
  <c r="B37" i="6"/>
  <c r="O36" i="6"/>
  <c r="O1000" i="6" s="1"/>
  <c r="N36" i="6"/>
  <c r="N1000" i="6" s="1"/>
  <c r="M36" i="6"/>
  <c r="L36" i="6"/>
  <c r="K36" i="6"/>
  <c r="K1000" i="6" s="1"/>
  <c r="J36" i="6"/>
  <c r="J1000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M679" i="5"/>
  <c r="M1000" i="6" l="1"/>
  <c r="L1000" i="6"/>
  <c r="O999" i="5"/>
  <c r="N999" i="5"/>
  <c r="M999" i="5"/>
  <c r="L999" i="5"/>
  <c r="K999" i="5"/>
  <c r="J999" i="5"/>
  <c r="O980" i="5"/>
  <c r="N980" i="5"/>
  <c r="M980" i="5"/>
  <c r="L980" i="5"/>
  <c r="K980" i="5"/>
  <c r="J980" i="5"/>
  <c r="O944" i="5"/>
  <c r="N944" i="5"/>
  <c r="M944" i="5"/>
  <c r="L944" i="5"/>
  <c r="K944" i="5"/>
  <c r="J944" i="5"/>
  <c r="O910" i="5"/>
  <c r="N910" i="5"/>
  <c r="M910" i="5"/>
  <c r="L910" i="5"/>
  <c r="K910" i="5"/>
  <c r="J910" i="5"/>
  <c r="O892" i="5"/>
  <c r="N892" i="5"/>
  <c r="M892" i="5"/>
  <c r="L892" i="5"/>
  <c r="K892" i="5"/>
  <c r="J892" i="5"/>
  <c r="O862" i="5"/>
  <c r="N862" i="5"/>
  <c r="M862" i="5"/>
  <c r="L862" i="5"/>
  <c r="K862" i="5"/>
  <c r="J862" i="5"/>
  <c r="O855" i="5"/>
  <c r="N855" i="5"/>
  <c r="M855" i="5"/>
  <c r="L855" i="5"/>
  <c r="K855" i="5"/>
  <c r="J855" i="5"/>
  <c r="O821" i="5"/>
  <c r="N821" i="5"/>
  <c r="M821" i="5"/>
  <c r="L821" i="5"/>
  <c r="K821" i="5"/>
  <c r="J821" i="5"/>
  <c r="O795" i="5"/>
  <c r="N795" i="5"/>
  <c r="M795" i="5"/>
  <c r="L795" i="5"/>
  <c r="K795" i="5"/>
  <c r="J795" i="5"/>
  <c r="O785" i="5"/>
  <c r="N785" i="5"/>
  <c r="M785" i="5"/>
  <c r="L785" i="5"/>
  <c r="K785" i="5"/>
  <c r="J785" i="5"/>
  <c r="O748" i="5"/>
  <c r="N748" i="5"/>
  <c r="M748" i="5"/>
  <c r="L748" i="5"/>
  <c r="K748" i="5"/>
  <c r="J748" i="5"/>
  <c r="O724" i="5"/>
  <c r="N724" i="5"/>
  <c r="M724" i="5"/>
  <c r="L724" i="5"/>
  <c r="K724" i="5"/>
  <c r="J724" i="5"/>
  <c r="O679" i="5"/>
  <c r="N679" i="5"/>
  <c r="L679" i="5"/>
  <c r="K679" i="5"/>
  <c r="J679" i="5"/>
  <c r="O662" i="5"/>
  <c r="N662" i="5"/>
  <c r="M662" i="5"/>
  <c r="L662" i="5"/>
  <c r="K662" i="5"/>
  <c r="J662" i="5"/>
  <c r="O623" i="5"/>
  <c r="N623" i="5"/>
  <c r="M623" i="5"/>
  <c r="L623" i="5"/>
  <c r="K623" i="5"/>
  <c r="J623" i="5"/>
  <c r="O594" i="5"/>
  <c r="N594" i="5"/>
  <c r="M594" i="5"/>
  <c r="L594" i="5"/>
  <c r="K594" i="5"/>
  <c r="J594" i="5"/>
  <c r="O564" i="5"/>
  <c r="N564" i="5"/>
  <c r="M564" i="5"/>
  <c r="L564" i="5"/>
  <c r="K564" i="5"/>
  <c r="J564" i="5"/>
  <c r="O554" i="5"/>
  <c r="N554" i="5"/>
  <c r="M554" i="5"/>
  <c r="L554" i="5"/>
  <c r="K554" i="5"/>
  <c r="J554" i="5"/>
  <c r="O540" i="5"/>
  <c r="N540" i="5"/>
  <c r="M540" i="5"/>
  <c r="L540" i="5"/>
  <c r="K540" i="5"/>
  <c r="J540" i="5"/>
  <c r="O519" i="5"/>
  <c r="N519" i="5"/>
  <c r="M519" i="5"/>
  <c r="L519" i="5"/>
  <c r="K519" i="5"/>
  <c r="J519" i="5"/>
  <c r="O480" i="5"/>
  <c r="N480" i="5"/>
  <c r="M480" i="5"/>
  <c r="L480" i="5"/>
  <c r="K480" i="5"/>
  <c r="J480" i="5"/>
  <c r="O451" i="5"/>
  <c r="N451" i="5"/>
  <c r="M451" i="5"/>
  <c r="L451" i="5"/>
  <c r="K451" i="5"/>
  <c r="J451" i="5"/>
  <c r="O438" i="5"/>
  <c r="N438" i="5"/>
  <c r="M438" i="5"/>
  <c r="L438" i="5"/>
  <c r="K438" i="5"/>
  <c r="J438" i="5"/>
  <c r="O417" i="5"/>
  <c r="N417" i="5"/>
  <c r="M417" i="5"/>
  <c r="L417" i="5"/>
  <c r="K417" i="5"/>
  <c r="J417" i="5"/>
  <c r="O408" i="5"/>
  <c r="N408" i="5"/>
  <c r="M408" i="5"/>
  <c r="L408" i="5"/>
  <c r="K408" i="5"/>
  <c r="J408" i="5"/>
  <c r="O388" i="5"/>
  <c r="N388" i="5"/>
  <c r="M388" i="5"/>
  <c r="L388" i="5"/>
  <c r="K388" i="5"/>
  <c r="J388" i="5"/>
  <c r="O369" i="5"/>
  <c r="N369" i="5"/>
  <c r="M369" i="5"/>
  <c r="L369" i="5"/>
  <c r="K369" i="5"/>
  <c r="J369" i="5"/>
  <c r="O353" i="5"/>
  <c r="N353" i="5"/>
  <c r="M353" i="5"/>
  <c r="L353" i="5"/>
  <c r="K353" i="5"/>
  <c r="J353" i="5"/>
  <c r="O306" i="5"/>
  <c r="N306" i="5"/>
  <c r="M306" i="5"/>
  <c r="L306" i="5"/>
  <c r="K306" i="5"/>
  <c r="J306" i="5"/>
  <c r="O296" i="5"/>
  <c r="N296" i="5"/>
  <c r="M296" i="5"/>
  <c r="L296" i="5"/>
  <c r="K296" i="5"/>
  <c r="J296" i="5"/>
  <c r="O265" i="5"/>
  <c r="N265" i="5"/>
  <c r="M265" i="5"/>
  <c r="L265" i="5"/>
  <c r="K265" i="5"/>
  <c r="J265" i="5"/>
  <c r="O241" i="5"/>
  <c r="N241" i="5"/>
  <c r="M241" i="5"/>
  <c r="L241" i="5"/>
  <c r="K241" i="5"/>
  <c r="J241" i="5"/>
  <c r="O224" i="5"/>
  <c r="N224" i="5"/>
  <c r="M224" i="5"/>
  <c r="L224" i="5"/>
  <c r="K224" i="5"/>
  <c r="J224" i="5"/>
  <c r="O211" i="5"/>
  <c r="N211" i="5"/>
  <c r="M211" i="5"/>
  <c r="L211" i="5"/>
  <c r="K211" i="5"/>
  <c r="J211" i="5"/>
  <c r="O177" i="5"/>
  <c r="N177" i="5"/>
  <c r="M177" i="5"/>
  <c r="L177" i="5"/>
  <c r="K177" i="5"/>
  <c r="J177" i="5"/>
  <c r="O147" i="5"/>
  <c r="N147" i="5"/>
  <c r="M147" i="5"/>
  <c r="L147" i="5"/>
  <c r="K147" i="5"/>
  <c r="J147" i="5"/>
  <c r="O102" i="5"/>
  <c r="N102" i="5"/>
  <c r="M102" i="5"/>
  <c r="L102" i="5"/>
  <c r="K102" i="5"/>
  <c r="J102" i="5"/>
  <c r="O61" i="5"/>
  <c r="N61" i="5"/>
  <c r="M61" i="5"/>
  <c r="L61" i="5"/>
  <c r="K61" i="5"/>
  <c r="J61" i="5"/>
  <c r="O36" i="5"/>
  <c r="N36" i="5"/>
  <c r="M36" i="5"/>
  <c r="L36" i="5"/>
  <c r="K36" i="5"/>
  <c r="J36" i="5"/>
  <c r="M1000" i="5" l="1"/>
  <c r="K1000" i="5"/>
  <c r="O1000" i="5"/>
  <c r="J1000" i="5"/>
  <c r="N1000" i="5"/>
  <c r="L1000" i="5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7" i="5" s="1"/>
  <c r="B298" i="5" s="1"/>
  <c r="B299" i="5" s="1"/>
  <c r="B300" i="5" s="1"/>
  <c r="B301" i="5" s="1"/>
  <c r="B302" i="5" s="1"/>
  <c r="B303" i="5" s="1"/>
  <c r="B304" i="5" s="1"/>
  <c r="B305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9" i="5" s="1"/>
  <c r="B410" i="5" s="1"/>
  <c r="B411" i="5" s="1"/>
  <c r="B412" i="5" s="1"/>
  <c r="B413" i="5" s="1"/>
  <c r="B414" i="5" s="1"/>
  <c r="B415" i="5" s="1"/>
  <c r="B416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5" i="5" s="1"/>
  <c r="B556" i="5" s="1"/>
  <c r="B557" i="5" s="1"/>
  <c r="B558" i="5" s="1"/>
  <c r="B559" i="5" s="1"/>
  <c r="B560" i="5" s="1"/>
  <c r="B561" i="5" s="1"/>
  <c r="B562" i="5" s="1"/>
  <c r="B563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3" i="5" s="1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B743" i="5" s="1"/>
  <c r="B744" i="5" s="1"/>
  <c r="B745" i="5" s="1"/>
  <c r="B746" i="5" s="1"/>
  <c r="B747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6" i="5" s="1"/>
  <c r="B787" i="5" s="1"/>
  <c r="B788" i="5" s="1"/>
  <c r="B789" i="5" s="1"/>
  <c r="B790" i="5" s="1"/>
  <c r="B791" i="5" s="1"/>
  <c r="B792" i="5" s="1"/>
  <c r="B793" i="5" s="1"/>
  <c r="B794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56" i="5" s="1"/>
  <c r="B857" i="5" s="1"/>
  <c r="B858" i="5" s="1"/>
  <c r="B859" i="5" s="1"/>
  <c r="B860" i="5" s="1"/>
  <c r="B861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B873" i="5" s="1"/>
  <c r="B874" i="5" s="1"/>
  <c r="B875" i="5" s="1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B903" i="5" s="1"/>
  <c r="B904" i="5" s="1"/>
  <c r="B905" i="5" s="1"/>
  <c r="B906" i="5" s="1"/>
  <c r="B907" i="5" s="1"/>
  <c r="B908" i="5" s="1"/>
  <c r="B909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B927" i="5" s="1"/>
  <c r="B928" i="5" s="1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5" i="5" s="1"/>
  <c r="B946" i="5" s="1"/>
  <c r="B947" i="5" s="1"/>
  <c r="B948" i="5" s="1"/>
  <c r="B949" i="5" s="1"/>
  <c r="B950" i="5" s="1"/>
  <c r="B951" i="5" s="1"/>
  <c r="B952" i="5" s="1"/>
  <c r="B953" i="5" s="1"/>
  <c r="B954" i="5" s="1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B977" i="5" s="1"/>
  <c r="B978" i="5" s="1"/>
  <c r="B979" i="5" s="1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K959" i="2" l="1"/>
  <c r="L959" i="2"/>
  <c r="M959" i="2"/>
  <c r="N959" i="2"/>
  <c r="O962" i="2"/>
  <c r="P962" i="2" s="1"/>
  <c r="Q934" i="2" s="1"/>
  <c r="R934" i="2" s="1"/>
  <c r="Q956" i="2" l="1"/>
  <c r="R956" i="2" s="1"/>
  <c r="Q952" i="2"/>
  <c r="R952" i="2" s="1"/>
  <c r="Q948" i="2"/>
  <c r="R948" i="2" s="1"/>
  <c r="Q944" i="2"/>
  <c r="R944" i="2" s="1"/>
  <c r="Q940" i="2"/>
  <c r="R940" i="2" s="1"/>
  <c r="Q936" i="2"/>
  <c r="R936" i="2" s="1"/>
  <c r="Q957" i="2"/>
  <c r="R957" i="2" s="1"/>
  <c r="S957" i="2" s="1"/>
  <c r="T957" i="2" s="1"/>
  <c r="U957" i="2" s="1"/>
  <c r="V957" i="2" s="1"/>
  <c r="W957" i="2" s="1"/>
  <c r="Q953" i="2"/>
  <c r="R953" i="2" s="1"/>
  <c r="Q949" i="2"/>
  <c r="R949" i="2" s="1"/>
  <c r="Q945" i="2"/>
  <c r="R945" i="2" s="1"/>
  <c r="Q941" i="2"/>
  <c r="R941" i="2" s="1"/>
  <c r="Q937" i="2"/>
  <c r="R937" i="2" s="1"/>
  <c r="Q958" i="2"/>
  <c r="R958" i="2" s="1"/>
  <c r="Q954" i="2"/>
  <c r="R954" i="2" s="1"/>
  <c r="Q950" i="2"/>
  <c r="R950" i="2" s="1"/>
  <c r="Q946" i="2"/>
  <c r="R946" i="2" s="1"/>
  <c r="Q942" i="2"/>
  <c r="R942" i="2" s="1"/>
  <c r="Q938" i="2"/>
  <c r="R938" i="2" s="1"/>
  <c r="Q2" i="2"/>
  <c r="Q6" i="2"/>
  <c r="R6" i="2" s="1"/>
  <c r="Q10" i="2"/>
  <c r="R10" i="2" s="1"/>
  <c r="Q14" i="2"/>
  <c r="R14" i="2" s="1"/>
  <c r="Q18" i="2"/>
  <c r="R18" i="2" s="1"/>
  <c r="Q22" i="2"/>
  <c r="R22" i="2" s="1"/>
  <c r="Q26" i="2"/>
  <c r="R26" i="2" s="1"/>
  <c r="S26" i="2" s="1"/>
  <c r="T26" i="2" s="1"/>
  <c r="U26" i="2" s="1"/>
  <c r="V26" i="2" s="1"/>
  <c r="W26" i="2" s="1"/>
  <c r="Q30" i="2"/>
  <c r="R30" i="2" s="1"/>
  <c r="Q34" i="2"/>
  <c r="R34" i="2" s="1"/>
  <c r="Q38" i="2"/>
  <c r="R38" i="2" s="1"/>
  <c r="Q42" i="2"/>
  <c r="R42" i="2" s="1"/>
  <c r="Q46" i="2"/>
  <c r="R46" i="2" s="1"/>
  <c r="Q50" i="2"/>
  <c r="R50" i="2" s="1"/>
  <c r="Q9" i="2"/>
  <c r="R9" i="2" s="1"/>
  <c r="Q12" i="2"/>
  <c r="R12" i="2" s="1"/>
  <c r="S12" i="2" s="1"/>
  <c r="T12" i="2" s="1"/>
  <c r="U12" i="2" s="1"/>
  <c r="V12" i="2" s="1"/>
  <c r="W12" i="2" s="1"/>
  <c r="Q15" i="2"/>
  <c r="R15" i="2" s="1"/>
  <c r="Q25" i="2"/>
  <c r="R25" i="2" s="1"/>
  <c r="S25" i="2" s="1"/>
  <c r="T25" i="2" s="1"/>
  <c r="U25" i="2" s="1"/>
  <c r="V25" i="2" s="1"/>
  <c r="W25" i="2" s="1"/>
  <c r="Q28" i="2"/>
  <c r="R28" i="2" s="1"/>
  <c r="Q31" i="2"/>
  <c r="R31" i="2" s="1"/>
  <c r="Q41" i="2"/>
  <c r="R41" i="2" s="1"/>
  <c r="Q44" i="2"/>
  <c r="R44" i="2" s="1"/>
  <c r="Q47" i="2"/>
  <c r="R47" i="2" s="1"/>
  <c r="Q53" i="2"/>
  <c r="R53" i="2" s="1"/>
  <c r="Q57" i="2"/>
  <c r="R57" i="2" s="1"/>
  <c r="Q61" i="2"/>
  <c r="R61" i="2" s="1"/>
  <c r="S61" i="2" s="1"/>
  <c r="T61" i="2" s="1"/>
  <c r="U61" i="2" s="1"/>
  <c r="V61" i="2" s="1"/>
  <c r="W61" i="2" s="1"/>
  <c r="Q3" i="2"/>
  <c r="R3" i="2" s="1"/>
  <c r="S3" i="2" s="1"/>
  <c r="T3" i="2" s="1"/>
  <c r="U3" i="2" s="1"/>
  <c r="V3" i="2" s="1"/>
  <c r="W3" i="2" s="1"/>
  <c r="Q13" i="2"/>
  <c r="R13" i="2" s="1"/>
  <c r="Q16" i="2"/>
  <c r="R16" i="2" s="1"/>
  <c r="S16" i="2" s="1"/>
  <c r="T16" i="2" s="1"/>
  <c r="U16" i="2" s="1"/>
  <c r="V16" i="2" s="1"/>
  <c r="W16" i="2" s="1"/>
  <c r="Q19" i="2"/>
  <c r="R19" i="2" s="1"/>
  <c r="Q29" i="2"/>
  <c r="R29" i="2" s="1"/>
  <c r="Q32" i="2"/>
  <c r="R32" i="2" s="1"/>
  <c r="Q35" i="2"/>
  <c r="R35" i="2" s="1"/>
  <c r="Q45" i="2"/>
  <c r="R45" i="2" s="1"/>
  <c r="Q48" i="2"/>
  <c r="R48" i="2" s="1"/>
  <c r="Q52" i="2"/>
  <c r="R52" i="2" s="1"/>
  <c r="Q56" i="2"/>
  <c r="R56" i="2" s="1"/>
  <c r="Q60" i="2"/>
  <c r="R60" i="2" s="1"/>
  <c r="Q4" i="2"/>
  <c r="R4" i="2" s="1"/>
  <c r="S4" i="2" s="1"/>
  <c r="T4" i="2" s="1"/>
  <c r="U4" i="2" s="1"/>
  <c r="V4" i="2" s="1"/>
  <c r="W4" i="2" s="1"/>
  <c r="Q7" i="2"/>
  <c r="R7" i="2" s="1"/>
  <c r="S7" i="2" s="1"/>
  <c r="T7" i="2" s="1"/>
  <c r="U7" i="2" s="1"/>
  <c r="V7" i="2" s="1"/>
  <c r="W7" i="2" s="1"/>
  <c r="Q33" i="2"/>
  <c r="R33" i="2" s="1"/>
  <c r="Q36" i="2"/>
  <c r="R36" i="2" s="1"/>
  <c r="Q39" i="2"/>
  <c r="R39" i="2" s="1"/>
  <c r="Q51" i="2"/>
  <c r="R51" i="2" s="1"/>
  <c r="Q59" i="2"/>
  <c r="R59" i="2" s="1"/>
  <c r="Q65" i="2"/>
  <c r="R65" i="2" s="1"/>
  <c r="Q69" i="2"/>
  <c r="R69" i="2" s="1"/>
  <c r="Q73" i="2"/>
  <c r="R73" i="2" s="1"/>
  <c r="Q77" i="2"/>
  <c r="R77" i="2" s="1"/>
  <c r="Q81" i="2"/>
  <c r="R81" i="2" s="1"/>
  <c r="Q85" i="2"/>
  <c r="R85" i="2" s="1"/>
  <c r="Q89" i="2"/>
  <c r="R89" i="2" s="1"/>
  <c r="Q93" i="2"/>
  <c r="R93" i="2" s="1"/>
  <c r="Q97" i="2"/>
  <c r="R97" i="2" s="1"/>
  <c r="Q101" i="2"/>
  <c r="R101" i="2" s="1"/>
  <c r="Q105" i="2"/>
  <c r="R105" i="2" s="1"/>
  <c r="Q109" i="2"/>
  <c r="R109" i="2" s="1"/>
  <c r="Q113" i="2"/>
  <c r="R113" i="2" s="1"/>
  <c r="Q117" i="2"/>
  <c r="R117" i="2" s="1"/>
  <c r="S117" i="2" s="1"/>
  <c r="T117" i="2" s="1"/>
  <c r="U117" i="2" s="1"/>
  <c r="V117" i="2" s="1"/>
  <c r="W117" i="2" s="1"/>
  <c r="Q121" i="2"/>
  <c r="R121" i="2" s="1"/>
  <c r="Q125" i="2"/>
  <c r="R125" i="2" s="1"/>
  <c r="Q129" i="2"/>
  <c r="R129" i="2" s="1"/>
  <c r="Q133" i="2"/>
  <c r="R133" i="2" s="1"/>
  <c r="Q21" i="2"/>
  <c r="R21" i="2" s="1"/>
  <c r="Q24" i="2"/>
  <c r="R24" i="2" s="1"/>
  <c r="Q27" i="2"/>
  <c r="R27" i="2" s="1"/>
  <c r="Q58" i="2"/>
  <c r="R58" i="2" s="1"/>
  <c r="Q64" i="2"/>
  <c r="R64" i="2" s="1"/>
  <c r="Q68" i="2"/>
  <c r="R68" i="2" s="1"/>
  <c r="Q72" i="2"/>
  <c r="R72" i="2" s="1"/>
  <c r="Q76" i="2"/>
  <c r="R76" i="2" s="1"/>
  <c r="S76" i="2" s="1"/>
  <c r="T76" i="2" s="1"/>
  <c r="U76" i="2" s="1"/>
  <c r="V76" i="2" s="1"/>
  <c r="W76" i="2" s="1"/>
  <c r="Q80" i="2"/>
  <c r="R80" i="2" s="1"/>
  <c r="Q84" i="2"/>
  <c r="R84" i="2" s="1"/>
  <c r="Q88" i="2"/>
  <c r="R88" i="2" s="1"/>
  <c r="Q92" i="2"/>
  <c r="R92" i="2" s="1"/>
  <c r="Q96" i="2"/>
  <c r="R96" i="2" s="1"/>
  <c r="Q100" i="2"/>
  <c r="R100" i="2" s="1"/>
  <c r="Q104" i="2"/>
  <c r="R104" i="2" s="1"/>
  <c r="Q108" i="2"/>
  <c r="R108" i="2" s="1"/>
  <c r="Q112" i="2"/>
  <c r="R112" i="2" s="1"/>
  <c r="Q116" i="2"/>
  <c r="R116" i="2" s="1"/>
  <c r="Q120" i="2"/>
  <c r="R120" i="2" s="1"/>
  <c r="Q124" i="2"/>
  <c r="R124" i="2" s="1"/>
  <c r="Q128" i="2"/>
  <c r="R128" i="2" s="1"/>
  <c r="Q132" i="2"/>
  <c r="R132" i="2" s="1"/>
  <c r="Q49" i="2"/>
  <c r="R49" i="2" s="1"/>
  <c r="Q71" i="2"/>
  <c r="R71" i="2" s="1"/>
  <c r="Q79" i="2"/>
  <c r="R79" i="2" s="1"/>
  <c r="Q87" i="2"/>
  <c r="R87" i="2" s="1"/>
  <c r="Q95" i="2"/>
  <c r="R95" i="2" s="1"/>
  <c r="Q103" i="2"/>
  <c r="R103" i="2" s="1"/>
  <c r="Q111" i="2"/>
  <c r="R111" i="2" s="1"/>
  <c r="Q119" i="2"/>
  <c r="R119" i="2" s="1"/>
  <c r="Q127" i="2"/>
  <c r="R127" i="2" s="1"/>
  <c r="Q135" i="2"/>
  <c r="R135" i="2" s="1"/>
  <c r="Q138" i="2"/>
  <c r="R138" i="2" s="1"/>
  <c r="Q142" i="2"/>
  <c r="R142" i="2" s="1"/>
  <c r="Q146" i="2"/>
  <c r="R146" i="2" s="1"/>
  <c r="Q150" i="2"/>
  <c r="R150" i="2" s="1"/>
  <c r="Q154" i="2"/>
  <c r="R154" i="2" s="1"/>
  <c r="Q158" i="2"/>
  <c r="R158" i="2" s="1"/>
  <c r="Q162" i="2"/>
  <c r="R162" i="2" s="1"/>
  <c r="Q166" i="2"/>
  <c r="R166" i="2" s="1"/>
  <c r="Q170" i="2"/>
  <c r="R170" i="2" s="1"/>
  <c r="Q174" i="2"/>
  <c r="R174" i="2" s="1"/>
  <c r="Q178" i="2"/>
  <c r="R178" i="2" s="1"/>
  <c r="S178" i="2" s="1"/>
  <c r="T178" i="2" s="1"/>
  <c r="U178" i="2" s="1"/>
  <c r="V178" i="2" s="1"/>
  <c r="W178" i="2" s="1"/>
  <c r="Q182" i="2"/>
  <c r="R182" i="2" s="1"/>
  <c r="Q37" i="2"/>
  <c r="R37" i="2" s="1"/>
  <c r="Q40" i="2"/>
  <c r="R40" i="2" s="1"/>
  <c r="Q43" i="2"/>
  <c r="R43" i="2" s="1"/>
  <c r="Q54" i="2"/>
  <c r="R54" i="2" s="1"/>
  <c r="Q63" i="2"/>
  <c r="R63" i="2" s="1"/>
  <c r="Q70" i="2"/>
  <c r="R70" i="2" s="1"/>
  <c r="S70" i="2" s="1"/>
  <c r="T70" i="2" s="1"/>
  <c r="U70" i="2" s="1"/>
  <c r="V70" i="2" s="1"/>
  <c r="W70" i="2" s="1"/>
  <c r="Q78" i="2"/>
  <c r="R78" i="2" s="1"/>
  <c r="Q86" i="2"/>
  <c r="R86" i="2" s="1"/>
  <c r="Q94" i="2"/>
  <c r="R94" i="2" s="1"/>
  <c r="S94" i="2" s="1"/>
  <c r="T94" i="2" s="1"/>
  <c r="U94" i="2" s="1"/>
  <c r="V94" i="2" s="1"/>
  <c r="W94" i="2" s="1"/>
  <c r="Q102" i="2"/>
  <c r="R102" i="2" s="1"/>
  <c r="Q110" i="2"/>
  <c r="R110" i="2" s="1"/>
  <c r="Q118" i="2"/>
  <c r="R118" i="2" s="1"/>
  <c r="Q126" i="2"/>
  <c r="R126" i="2" s="1"/>
  <c r="Q134" i="2"/>
  <c r="R134" i="2" s="1"/>
  <c r="S134" i="2" s="1"/>
  <c r="T134" i="2" s="1"/>
  <c r="U134" i="2" s="1"/>
  <c r="V134" i="2" s="1"/>
  <c r="W134" i="2" s="1"/>
  <c r="Q137" i="2"/>
  <c r="R137" i="2" s="1"/>
  <c r="Q141" i="2"/>
  <c r="R141" i="2" s="1"/>
  <c r="Q145" i="2"/>
  <c r="R145" i="2" s="1"/>
  <c r="Q149" i="2"/>
  <c r="R149" i="2" s="1"/>
  <c r="S149" i="2" s="1"/>
  <c r="T149" i="2" s="1"/>
  <c r="U149" i="2" s="1"/>
  <c r="V149" i="2" s="1"/>
  <c r="W149" i="2" s="1"/>
  <c r="Q153" i="2"/>
  <c r="R153" i="2" s="1"/>
  <c r="Q157" i="2"/>
  <c r="R157" i="2" s="1"/>
  <c r="Q161" i="2"/>
  <c r="R161" i="2" s="1"/>
  <c r="Q165" i="2"/>
  <c r="R165" i="2" s="1"/>
  <c r="Q169" i="2"/>
  <c r="R169" i="2" s="1"/>
  <c r="Q173" i="2"/>
  <c r="R173" i="2" s="1"/>
  <c r="Q177" i="2"/>
  <c r="R177" i="2" s="1"/>
  <c r="S177" i="2" s="1"/>
  <c r="T177" i="2" s="1"/>
  <c r="U177" i="2" s="1"/>
  <c r="V177" i="2" s="1"/>
  <c r="W177" i="2" s="1"/>
  <c r="Q181" i="2"/>
  <c r="R181" i="2" s="1"/>
  <c r="Q17" i="2"/>
  <c r="R17" i="2" s="1"/>
  <c r="Q23" i="2"/>
  <c r="R23" i="2" s="1"/>
  <c r="Q67" i="2"/>
  <c r="R67" i="2" s="1"/>
  <c r="Q83" i="2"/>
  <c r="R83" i="2" s="1"/>
  <c r="Q99" i="2"/>
  <c r="R99" i="2" s="1"/>
  <c r="Q115" i="2"/>
  <c r="R115" i="2" s="1"/>
  <c r="Q131" i="2"/>
  <c r="R131" i="2" s="1"/>
  <c r="Q140" i="2"/>
  <c r="R140" i="2" s="1"/>
  <c r="Q148" i="2"/>
  <c r="R148" i="2" s="1"/>
  <c r="Q156" i="2"/>
  <c r="R156" i="2" s="1"/>
  <c r="Q164" i="2"/>
  <c r="R164" i="2" s="1"/>
  <c r="Q172" i="2"/>
  <c r="R172" i="2" s="1"/>
  <c r="Q180" i="2"/>
  <c r="R180" i="2" s="1"/>
  <c r="Q184" i="2"/>
  <c r="R184" i="2" s="1"/>
  <c r="Q188" i="2"/>
  <c r="R188" i="2" s="1"/>
  <c r="S188" i="2" s="1"/>
  <c r="T188" i="2" s="1"/>
  <c r="U188" i="2" s="1"/>
  <c r="V188" i="2" s="1"/>
  <c r="W188" i="2" s="1"/>
  <c r="Q192" i="2"/>
  <c r="R192" i="2" s="1"/>
  <c r="Q196" i="2"/>
  <c r="R196" i="2" s="1"/>
  <c r="Q200" i="2"/>
  <c r="R200" i="2" s="1"/>
  <c r="S200" i="2" s="1"/>
  <c r="T200" i="2" s="1"/>
  <c r="U200" i="2" s="1"/>
  <c r="V200" i="2" s="1"/>
  <c r="W200" i="2" s="1"/>
  <c r="Q204" i="2"/>
  <c r="R204" i="2" s="1"/>
  <c r="Q208" i="2"/>
  <c r="R208" i="2" s="1"/>
  <c r="Q212" i="2"/>
  <c r="R212" i="2" s="1"/>
  <c r="Q216" i="2"/>
  <c r="R216" i="2" s="1"/>
  <c r="Q220" i="2"/>
  <c r="R220" i="2" s="1"/>
  <c r="Q224" i="2"/>
  <c r="R224" i="2" s="1"/>
  <c r="S224" i="2" s="1"/>
  <c r="T224" i="2" s="1"/>
  <c r="U224" i="2" s="1"/>
  <c r="V224" i="2" s="1"/>
  <c r="W224" i="2" s="1"/>
  <c r="Q228" i="2"/>
  <c r="R228" i="2" s="1"/>
  <c r="Q232" i="2"/>
  <c r="R232" i="2" s="1"/>
  <c r="Q236" i="2"/>
  <c r="R236" i="2" s="1"/>
  <c r="Q240" i="2"/>
  <c r="R240" i="2" s="1"/>
  <c r="S240" i="2" s="1"/>
  <c r="T240" i="2" s="1"/>
  <c r="U240" i="2" s="1"/>
  <c r="V240" i="2" s="1"/>
  <c r="W240" i="2" s="1"/>
  <c r="Q244" i="2"/>
  <c r="R244" i="2" s="1"/>
  <c r="Q248" i="2"/>
  <c r="R248" i="2" s="1"/>
  <c r="S248" i="2" s="1"/>
  <c r="T248" i="2" s="1"/>
  <c r="U248" i="2" s="1"/>
  <c r="V248" i="2" s="1"/>
  <c r="W248" i="2" s="1"/>
  <c r="Q252" i="2"/>
  <c r="R252" i="2" s="1"/>
  <c r="Q256" i="2"/>
  <c r="R256" i="2" s="1"/>
  <c r="Q260" i="2"/>
  <c r="R260" i="2" s="1"/>
  <c r="Q264" i="2"/>
  <c r="R264" i="2" s="1"/>
  <c r="Q268" i="2"/>
  <c r="R268" i="2" s="1"/>
  <c r="Q272" i="2"/>
  <c r="R272" i="2" s="1"/>
  <c r="S272" i="2" s="1"/>
  <c r="T272" i="2" s="1"/>
  <c r="U272" i="2" s="1"/>
  <c r="V272" i="2" s="1"/>
  <c r="W272" i="2" s="1"/>
  <c r="Q276" i="2"/>
  <c r="R276" i="2" s="1"/>
  <c r="S276" i="2" s="1"/>
  <c r="T276" i="2" s="1"/>
  <c r="U276" i="2" s="1"/>
  <c r="V276" i="2" s="1"/>
  <c r="W276" i="2" s="1"/>
  <c r="Q280" i="2"/>
  <c r="R280" i="2" s="1"/>
  <c r="Q284" i="2"/>
  <c r="R284" i="2" s="1"/>
  <c r="Q288" i="2"/>
  <c r="R288" i="2" s="1"/>
  <c r="Q292" i="2"/>
  <c r="R292" i="2" s="1"/>
  <c r="Q296" i="2"/>
  <c r="R296" i="2" s="1"/>
  <c r="Q300" i="2"/>
  <c r="R300" i="2" s="1"/>
  <c r="Q304" i="2"/>
  <c r="R304" i="2" s="1"/>
  <c r="Q308" i="2"/>
  <c r="R308" i="2" s="1"/>
  <c r="Q312" i="2"/>
  <c r="R312" i="2" s="1"/>
  <c r="S312" i="2" s="1"/>
  <c r="T312" i="2" s="1"/>
  <c r="U312" i="2" s="1"/>
  <c r="V312" i="2" s="1"/>
  <c r="W312" i="2" s="1"/>
  <c r="Q316" i="2"/>
  <c r="R316" i="2" s="1"/>
  <c r="Q320" i="2"/>
  <c r="R320" i="2" s="1"/>
  <c r="Q324" i="2"/>
  <c r="R324" i="2" s="1"/>
  <c r="Q328" i="2"/>
  <c r="R328" i="2" s="1"/>
  <c r="Q5" i="2"/>
  <c r="R5" i="2" s="1"/>
  <c r="Q11" i="2"/>
  <c r="R11" i="2" s="1"/>
  <c r="Q62" i="2"/>
  <c r="R62" i="2" s="1"/>
  <c r="Q74" i="2"/>
  <c r="R74" i="2" s="1"/>
  <c r="Q90" i="2"/>
  <c r="R90" i="2" s="1"/>
  <c r="Q106" i="2"/>
  <c r="R106" i="2" s="1"/>
  <c r="Q122" i="2"/>
  <c r="R122" i="2" s="1"/>
  <c r="Q139" i="2"/>
  <c r="R139" i="2" s="1"/>
  <c r="Q147" i="2"/>
  <c r="R147" i="2" s="1"/>
  <c r="Q155" i="2"/>
  <c r="R155" i="2" s="1"/>
  <c r="Q163" i="2"/>
  <c r="R163" i="2" s="1"/>
  <c r="Q171" i="2"/>
  <c r="R171" i="2" s="1"/>
  <c r="Q179" i="2"/>
  <c r="R179" i="2" s="1"/>
  <c r="Q187" i="2"/>
  <c r="R187" i="2" s="1"/>
  <c r="Q191" i="2"/>
  <c r="R191" i="2" s="1"/>
  <c r="Q195" i="2"/>
  <c r="R195" i="2" s="1"/>
  <c r="S195" i="2" s="1"/>
  <c r="T195" i="2" s="1"/>
  <c r="U195" i="2" s="1"/>
  <c r="V195" i="2" s="1"/>
  <c r="W195" i="2" s="1"/>
  <c r="Q199" i="2"/>
  <c r="R199" i="2" s="1"/>
  <c r="Q203" i="2"/>
  <c r="R203" i="2" s="1"/>
  <c r="Q207" i="2"/>
  <c r="R207" i="2" s="1"/>
  <c r="S207" i="2" s="1"/>
  <c r="T207" i="2" s="1"/>
  <c r="U207" i="2" s="1"/>
  <c r="V207" i="2" s="1"/>
  <c r="W207" i="2" s="1"/>
  <c r="Q211" i="2"/>
  <c r="R211" i="2" s="1"/>
  <c r="Q215" i="2"/>
  <c r="R215" i="2" s="1"/>
  <c r="Q219" i="2"/>
  <c r="R219" i="2" s="1"/>
  <c r="Q223" i="2"/>
  <c r="R223" i="2" s="1"/>
  <c r="Q20" i="2"/>
  <c r="R20" i="2" s="1"/>
  <c r="Q55" i="2"/>
  <c r="R55" i="2" s="1"/>
  <c r="Q91" i="2"/>
  <c r="R91" i="2" s="1"/>
  <c r="Q123" i="2"/>
  <c r="R123" i="2" s="1"/>
  <c r="Q136" i="2"/>
  <c r="R136" i="2" s="1"/>
  <c r="Q152" i="2"/>
  <c r="R152" i="2" s="1"/>
  <c r="S152" i="2" s="1"/>
  <c r="T152" i="2" s="1"/>
  <c r="U152" i="2" s="1"/>
  <c r="V152" i="2" s="1"/>
  <c r="W152" i="2" s="1"/>
  <c r="Q168" i="2"/>
  <c r="R168" i="2" s="1"/>
  <c r="S168" i="2" s="1"/>
  <c r="T168" i="2" s="1"/>
  <c r="U168" i="2" s="1"/>
  <c r="V168" i="2" s="1"/>
  <c r="W168" i="2" s="1"/>
  <c r="Q186" i="2"/>
  <c r="R186" i="2" s="1"/>
  <c r="Q194" i="2"/>
  <c r="R194" i="2" s="1"/>
  <c r="Q202" i="2"/>
  <c r="R202" i="2" s="1"/>
  <c r="Q210" i="2"/>
  <c r="R210" i="2" s="1"/>
  <c r="Q218" i="2"/>
  <c r="R218" i="2" s="1"/>
  <c r="Q235" i="2"/>
  <c r="R235" i="2" s="1"/>
  <c r="Q238" i="2"/>
  <c r="R238" i="2" s="1"/>
  <c r="Q241" i="2"/>
  <c r="R241" i="2" s="1"/>
  <c r="Q251" i="2"/>
  <c r="R251" i="2" s="1"/>
  <c r="S251" i="2" s="1"/>
  <c r="T251" i="2" s="1"/>
  <c r="U251" i="2" s="1"/>
  <c r="V251" i="2" s="1"/>
  <c r="W251" i="2" s="1"/>
  <c r="Q254" i="2"/>
  <c r="R254" i="2" s="1"/>
  <c r="Q257" i="2"/>
  <c r="R257" i="2" s="1"/>
  <c r="Q267" i="2"/>
  <c r="R267" i="2" s="1"/>
  <c r="Q270" i="2"/>
  <c r="R270" i="2" s="1"/>
  <c r="Q273" i="2"/>
  <c r="R273" i="2" s="1"/>
  <c r="Q283" i="2"/>
  <c r="R283" i="2" s="1"/>
  <c r="Q286" i="2"/>
  <c r="R286" i="2" s="1"/>
  <c r="S286" i="2" s="1"/>
  <c r="T286" i="2" s="1"/>
  <c r="U286" i="2" s="1"/>
  <c r="V286" i="2" s="1"/>
  <c r="W286" i="2" s="1"/>
  <c r="Q289" i="2"/>
  <c r="R289" i="2" s="1"/>
  <c r="Q299" i="2"/>
  <c r="R299" i="2" s="1"/>
  <c r="Q302" i="2"/>
  <c r="R302" i="2" s="1"/>
  <c r="Q305" i="2"/>
  <c r="R305" i="2" s="1"/>
  <c r="Q315" i="2"/>
  <c r="R315" i="2" s="1"/>
  <c r="S315" i="2" s="1"/>
  <c r="T315" i="2" s="1"/>
  <c r="U315" i="2" s="1"/>
  <c r="V315" i="2" s="1"/>
  <c r="W315" i="2" s="1"/>
  <c r="Q318" i="2"/>
  <c r="R318" i="2" s="1"/>
  <c r="S318" i="2" s="1"/>
  <c r="T318" i="2" s="1"/>
  <c r="U318" i="2" s="1"/>
  <c r="V318" i="2" s="1"/>
  <c r="W318" i="2" s="1"/>
  <c r="Q321" i="2"/>
  <c r="R321" i="2" s="1"/>
  <c r="Q333" i="2"/>
  <c r="R333" i="2" s="1"/>
  <c r="Q337" i="2"/>
  <c r="R337" i="2" s="1"/>
  <c r="Q341" i="2"/>
  <c r="R341" i="2" s="1"/>
  <c r="Q345" i="2"/>
  <c r="R345" i="2" s="1"/>
  <c r="Q349" i="2"/>
  <c r="R349" i="2" s="1"/>
  <c r="Q353" i="2"/>
  <c r="R353" i="2" s="1"/>
  <c r="Q357" i="2"/>
  <c r="R357" i="2" s="1"/>
  <c r="Q361" i="2"/>
  <c r="R361" i="2" s="1"/>
  <c r="Q365" i="2"/>
  <c r="R365" i="2" s="1"/>
  <c r="Q369" i="2"/>
  <c r="R369" i="2" s="1"/>
  <c r="Q373" i="2"/>
  <c r="R373" i="2" s="1"/>
  <c r="Q377" i="2"/>
  <c r="R377" i="2" s="1"/>
  <c r="Q8" i="2"/>
  <c r="R8" i="2" s="1"/>
  <c r="Q82" i="2"/>
  <c r="R82" i="2" s="1"/>
  <c r="Q114" i="2"/>
  <c r="R114" i="2" s="1"/>
  <c r="Q143" i="2"/>
  <c r="R143" i="2" s="1"/>
  <c r="S143" i="2" s="1"/>
  <c r="T143" i="2" s="1"/>
  <c r="U143" i="2" s="1"/>
  <c r="V143" i="2" s="1"/>
  <c r="W143" i="2" s="1"/>
  <c r="Q159" i="2"/>
  <c r="R159" i="2" s="1"/>
  <c r="S159" i="2" s="1"/>
  <c r="T159" i="2" s="1"/>
  <c r="U159" i="2" s="1"/>
  <c r="V159" i="2" s="1"/>
  <c r="W159" i="2" s="1"/>
  <c r="Q175" i="2"/>
  <c r="R175" i="2" s="1"/>
  <c r="Q185" i="2"/>
  <c r="R185" i="2" s="1"/>
  <c r="Q193" i="2"/>
  <c r="R193" i="2" s="1"/>
  <c r="Q201" i="2"/>
  <c r="R201" i="2" s="1"/>
  <c r="Q209" i="2"/>
  <c r="R209" i="2" s="1"/>
  <c r="Q217" i="2"/>
  <c r="R217" i="2" s="1"/>
  <c r="Q225" i="2"/>
  <c r="R225" i="2" s="1"/>
  <c r="Q226" i="2"/>
  <c r="R226" i="2" s="1"/>
  <c r="Q229" i="2"/>
  <c r="R229" i="2" s="1"/>
  <c r="Q239" i="2"/>
  <c r="R239" i="2" s="1"/>
  <c r="Q242" i="2"/>
  <c r="R242" i="2" s="1"/>
  <c r="Q245" i="2"/>
  <c r="R245" i="2" s="1"/>
  <c r="Q255" i="2"/>
  <c r="R255" i="2" s="1"/>
  <c r="Q258" i="2"/>
  <c r="R258" i="2" s="1"/>
  <c r="Q261" i="2"/>
  <c r="R261" i="2" s="1"/>
  <c r="Q271" i="2"/>
  <c r="R271" i="2" s="1"/>
  <c r="Q274" i="2"/>
  <c r="R274" i="2" s="1"/>
  <c r="Q277" i="2"/>
  <c r="R277" i="2" s="1"/>
  <c r="Q287" i="2"/>
  <c r="R287" i="2" s="1"/>
  <c r="Q290" i="2"/>
  <c r="R290" i="2" s="1"/>
  <c r="Q293" i="2"/>
  <c r="R293" i="2" s="1"/>
  <c r="Q303" i="2"/>
  <c r="R303" i="2" s="1"/>
  <c r="Q306" i="2"/>
  <c r="R306" i="2" s="1"/>
  <c r="Q309" i="2"/>
  <c r="R309" i="2" s="1"/>
  <c r="Q319" i="2"/>
  <c r="R319" i="2" s="1"/>
  <c r="Q322" i="2"/>
  <c r="R322" i="2" s="1"/>
  <c r="Q325" i="2"/>
  <c r="R325" i="2" s="1"/>
  <c r="Q332" i="2"/>
  <c r="R332" i="2" s="1"/>
  <c r="Q336" i="2"/>
  <c r="R336" i="2" s="1"/>
  <c r="Q340" i="2"/>
  <c r="R340" i="2" s="1"/>
  <c r="Q344" i="2"/>
  <c r="R344" i="2" s="1"/>
  <c r="Q348" i="2"/>
  <c r="R348" i="2" s="1"/>
  <c r="Q352" i="2"/>
  <c r="R352" i="2" s="1"/>
  <c r="Q356" i="2"/>
  <c r="R356" i="2" s="1"/>
  <c r="Q360" i="2"/>
  <c r="R360" i="2" s="1"/>
  <c r="Q364" i="2"/>
  <c r="R364" i="2" s="1"/>
  <c r="S364" i="2" s="1"/>
  <c r="T364" i="2" s="1"/>
  <c r="U364" i="2" s="1"/>
  <c r="V364" i="2" s="1"/>
  <c r="W364" i="2" s="1"/>
  <c r="Q368" i="2"/>
  <c r="R368" i="2" s="1"/>
  <c r="Q372" i="2"/>
  <c r="R372" i="2" s="1"/>
  <c r="Q376" i="2"/>
  <c r="R376" i="2" s="1"/>
  <c r="Q380" i="2"/>
  <c r="R380" i="2" s="1"/>
  <c r="Q384" i="2"/>
  <c r="R384" i="2" s="1"/>
  <c r="S384" i="2" s="1"/>
  <c r="T384" i="2" s="1"/>
  <c r="U384" i="2" s="1"/>
  <c r="V384" i="2" s="1"/>
  <c r="W384" i="2" s="1"/>
  <c r="Q388" i="2"/>
  <c r="R388" i="2" s="1"/>
  <c r="Q392" i="2"/>
  <c r="R392" i="2" s="1"/>
  <c r="Q396" i="2"/>
  <c r="R396" i="2" s="1"/>
  <c r="S396" i="2" s="1"/>
  <c r="T396" i="2" s="1"/>
  <c r="U396" i="2" s="1"/>
  <c r="V396" i="2" s="1"/>
  <c r="W396" i="2" s="1"/>
  <c r="Q400" i="2"/>
  <c r="R400" i="2" s="1"/>
  <c r="S400" i="2" s="1"/>
  <c r="T400" i="2" s="1"/>
  <c r="U400" i="2" s="1"/>
  <c r="V400" i="2" s="1"/>
  <c r="W400" i="2" s="1"/>
  <c r="Q107" i="2"/>
  <c r="R107" i="2" s="1"/>
  <c r="Q144" i="2"/>
  <c r="R144" i="2" s="1"/>
  <c r="Q176" i="2"/>
  <c r="R176" i="2" s="1"/>
  <c r="Q198" i="2"/>
  <c r="R198" i="2" s="1"/>
  <c r="Q214" i="2"/>
  <c r="R214" i="2" s="1"/>
  <c r="Q227" i="2"/>
  <c r="R227" i="2" s="1"/>
  <c r="Q230" i="2"/>
  <c r="R230" i="2" s="1"/>
  <c r="Q233" i="2"/>
  <c r="R233" i="2" s="1"/>
  <c r="Q259" i="2"/>
  <c r="R259" i="2" s="1"/>
  <c r="Q262" i="2"/>
  <c r="R262" i="2" s="1"/>
  <c r="Q265" i="2"/>
  <c r="R265" i="2" s="1"/>
  <c r="Q291" i="2"/>
  <c r="R291" i="2" s="1"/>
  <c r="Q294" i="2"/>
  <c r="R294" i="2" s="1"/>
  <c r="Q297" i="2"/>
  <c r="R297" i="2" s="1"/>
  <c r="Q323" i="2"/>
  <c r="R323" i="2" s="1"/>
  <c r="Q326" i="2"/>
  <c r="R326" i="2" s="1"/>
  <c r="Q329" i="2"/>
  <c r="R329" i="2" s="1"/>
  <c r="Q335" i="2"/>
  <c r="R335" i="2" s="1"/>
  <c r="Q343" i="2"/>
  <c r="R343" i="2" s="1"/>
  <c r="Q351" i="2"/>
  <c r="R351" i="2" s="1"/>
  <c r="Q359" i="2"/>
  <c r="R359" i="2" s="1"/>
  <c r="S359" i="2" s="1"/>
  <c r="T359" i="2" s="1"/>
  <c r="U359" i="2" s="1"/>
  <c r="V359" i="2" s="1"/>
  <c r="W359" i="2" s="1"/>
  <c r="Q367" i="2"/>
  <c r="R367" i="2" s="1"/>
  <c r="Q375" i="2"/>
  <c r="R375" i="2" s="1"/>
  <c r="S375" i="2" s="1"/>
  <c r="T375" i="2" s="1"/>
  <c r="U375" i="2" s="1"/>
  <c r="V375" i="2" s="1"/>
  <c r="W375" i="2" s="1"/>
  <c r="Q383" i="2"/>
  <c r="R383" i="2" s="1"/>
  <c r="Q386" i="2"/>
  <c r="R386" i="2" s="1"/>
  <c r="Q389" i="2"/>
  <c r="R389" i="2" s="1"/>
  <c r="Q399" i="2"/>
  <c r="R399" i="2" s="1"/>
  <c r="Q403" i="2"/>
  <c r="R403" i="2" s="1"/>
  <c r="Q407" i="2"/>
  <c r="R407" i="2" s="1"/>
  <c r="Q411" i="2"/>
  <c r="R411" i="2" s="1"/>
  <c r="Q415" i="2"/>
  <c r="R415" i="2" s="1"/>
  <c r="Q419" i="2"/>
  <c r="R419" i="2" s="1"/>
  <c r="Q423" i="2"/>
  <c r="R423" i="2" s="1"/>
  <c r="Q427" i="2"/>
  <c r="R427" i="2" s="1"/>
  <c r="Q431" i="2"/>
  <c r="R431" i="2" s="1"/>
  <c r="Q435" i="2"/>
  <c r="R435" i="2" s="1"/>
  <c r="S435" i="2" s="1"/>
  <c r="T435" i="2" s="1"/>
  <c r="U435" i="2" s="1"/>
  <c r="V435" i="2" s="1"/>
  <c r="W435" i="2" s="1"/>
  <c r="Q439" i="2"/>
  <c r="R439" i="2" s="1"/>
  <c r="Q443" i="2"/>
  <c r="R443" i="2" s="1"/>
  <c r="Q447" i="2"/>
  <c r="R447" i="2" s="1"/>
  <c r="S447" i="2" s="1"/>
  <c r="T447" i="2" s="1"/>
  <c r="U447" i="2" s="1"/>
  <c r="V447" i="2" s="1"/>
  <c r="W447" i="2" s="1"/>
  <c r="Q451" i="2"/>
  <c r="R451" i="2" s="1"/>
  <c r="Q455" i="2"/>
  <c r="R455" i="2" s="1"/>
  <c r="Q459" i="2"/>
  <c r="R459" i="2" s="1"/>
  <c r="Q463" i="2"/>
  <c r="R463" i="2" s="1"/>
  <c r="Q467" i="2"/>
  <c r="R467" i="2" s="1"/>
  <c r="Q471" i="2"/>
  <c r="R471" i="2" s="1"/>
  <c r="Q475" i="2"/>
  <c r="R475" i="2" s="1"/>
  <c r="Q479" i="2"/>
  <c r="R479" i="2" s="1"/>
  <c r="Q483" i="2"/>
  <c r="R483" i="2" s="1"/>
  <c r="Q487" i="2"/>
  <c r="R487" i="2" s="1"/>
  <c r="Q491" i="2"/>
  <c r="R491" i="2" s="1"/>
  <c r="Q495" i="2"/>
  <c r="R495" i="2" s="1"/>
  <c r="Q499" i="2"/>
  <c r="R499" i="2" s="1"/>
  <c r="Q503" i="2"/>
  <c r="R503" i="2" s="1"/>
  <c r="Q507" i="2"/>
  <c r="R507" i="2" s="1"/>
  <c r="Q511" i="2"/>
  <c r="R511" i="2" s="1"/>
  <c r="Q515" i="2"/>
  <c r="R515" i="2" s="1"/>
  <c r="Q519" i="2"/>
  <c r="R519" i="2" s="1"/>
  <c r="Q523" i="2"/>
  <c r="R523" i="2" s="1"/>
  <c r="Q527" i="2"/>
  <c r="R527" i="2" s="1"/>
  <c r="Q531" i="2"/>
  <c r="R531" i="2" s="1"/>
  <c r="Q535" i="2"/>
  <c r="R535" i="2" s="1"/>
  <c r="Q539" i="2"/>
  <c r="R539" i="2" s="1"/>
  <c r="Q543" i="2"/>
  <c r="R543" i="2" s="1"/>
  <c r="S543" i="2" s="1"/>
  <c r="T543" i="2" s="1"/>
  <c r="U543" i="2" s="1"/>
  <c r="V543" i="2" s="1"/>
  <c r="W543" i="2" s="1"/>
  <c r="Q547" i="2"/>
  <c r="R547" i="2" s="1"/>
  <c r="Q551" i="2"/>
  <c r="R551" i="2" s="1"/>
  <c r="Q555" i="2"/>
  <c r="R555" i="2" s="1"/>
  <c r="Q559" i="2"/>
  <c r="R559" i="2" s="1"/>
  <c r="Q563" i="2"/>
  <c r="R563" i="2" s="1"/>
  <c r="Q567" i="2"/>
  <c r="R567" i="2" s="1"/>
  <c r="Q571" i="2"/>
  <c r="R571" i="2" s="1"/>
  <c r="S571" i="2" s="1"/>
  <c r="T571" i="2" s="1"/>
  <c r="U571" i="2" s="1"/>
  <c r="V571" i="2" s="1"/>
  <c r="W571" i="2" s="1"/>
  <c r="Q575" i="2"/>
  <c r="R575" i="2" s="1"/>
  <c r="Q579" i="2"/>
  <c r="R579" i="2" s="1"/>
  <c r="Q583" i="2"/>
  <c r="R583" i="2" s="1"/>
  <c r="S583" i="2" s="1"/>
  <c r="T583" i="2" s="1"/>
  <c r="U583" i="2" s="1"/>
  <c r="V583" i="2" s="1"/>
  <c r="W583" i="2" s="1"/>
  <c r="Q587" i="2"/>
  <c r="R587" i="2" s="1"/>
  <c r="Q591" i="2"/>
  <c r="R591" i="2" s="1"/>
  <c r="S591" i="2" s="1"/>
  <c r="T591" i="2" s="1"/>
  <c r="U591" i="2" s="1"/>
  <c r="V591" i="2" s="1"/>
  <c r="W591" i="2" s="1"/>
  <c r="Q595" i="2"/>
  <c r="R595" i="2" s="1"/>
  <c r="Q599" i="2"/>
  <c r="R599" i="2" s="1"/>
  <c r="S599" i="2" s="1"/>
  <c r="T599" i="2" s="1"/>
  <c r="U599" i="2" s="1"/>
  <c r="V599" i="2" s="1"/>
  <c r="W599" i="2" s="1"/>
  <c r="Q603" i="2"/>
  <c r="R603" i="2" s="1"/>
  <c r="S603" i="2" s="1"/>
  <c r="T603" i="2" s="1"/>
  <c r="U603" i="2" s="1"/>
  <c r="V603" i="2" s="1"/>
  <c r="W603" i="2" s="1"/>
  <c r="Q607" i="2"/>
  <c r="R607" i="2" s="1"/>
  <c r="Q611" i="2"/>
  <c r="R611" i="2" s="1"/>
  <c r="Q615" i="2"/>
  <c r="R615" i="2" s="1"/>
  <c r="S615" i="2" s="1"/>
  <c r="T615" i="2" s="1"/>
  <c r="U615" i="2" s="1"/>
  <c r="V615" i="2" s="1"/>
  <c r="W615" i="2" s="1"/>
  <c r="Q619" i="2"/>
  <c r="R619" i="2" s="1"/>
  <c r="Q623" i="2"/>
  <c r="R623" i="2" s="1"/>
  <c r="Q627" i="2"/>
  <c r="R627" i="2" s="1"/>
  <c r="Q631" i="2"/>
  <c r="R631" i="2" s="1"/>
  <c r="Q635" i="2"/>
  <c r="R635" i="2" s="1"/>
  <c r="Q639" i="2"/>
  <c r="R639" i="2" s="1"/>
  <c r="Q643" i="2"/>
  <c r="R643" i="2" s="1"/>
  <c r="Q647" i="2"/>
  <c r="R647" i="2" s="1"/>
  <c r="Q651" i="2"/>
  <c r="R651" i="2" s="1"/>
  <c r="Q655" i="2"/>
  <c r="R655" i="2" s="1"/>
  <c r="S655" i="2" s="1"/>
  <c r="T655" i="2" s="1"/>
  <c r="U655" i="2" s="1"/>
  <c r="V655" i="2" s="1"/>
  <c r="W655" i="2" s="1"/>
  <c r="Q659" i="2"/>
  <c r="R659" i="2" s="1"/>
  <c r="Q663" i="2"/>
  <c r="R663" i="2" s="1"/>
  <c r="Q667" i="2"/>
  <c r="R667" i="2" s="1"/>
  <c r="Q671" i="2"/>
  <c r="R671" i="2" s="1"/>
  <c r="Q675" i="2"/>
  <c r="R675" i="2" s="1"/>
  <c r="Q679" i="2"/>
  <c r="R679" i="2" s="1"/>
  <c r="Q683" i="2"/>
  <c r="R683" i="2" s="1"/>
  <c r="Q687" i="2"/>
  <c r="R687" i="2" s="1"/>
  <c r="Q98" i="2"/>
  <c r="R98" i="2" s="1"/>
  <c r="Q167" i="2"/>
  <c r="R167" i="2" s="1"/>
  <c r="Q189" i="2"/>
  <c r="R189" i="2" s="1"/>
  <c r="Q205" i="2"/>
  <c r="R205" i="2" s="1"/>
  <c r="Q221" i="2"/>
  <c r="R221" i="2" s="1"/>
  <c r="Q247" i="2"/>
  <c r="R247" i="2" s="1"/>
  <c r="Q250" i="2"/>
  <c r="R250" i="2" s="1"/>
  <c r="Q253" i="2"/>
  <c r="R253" i="2" s="1"/>
  <c r="Q279" i="2"/>
  <c r="R279" i="2" s="1"/>
  <c r="Q282" i="2"/>
  <c r="R282" i="2" s="1"/>
  <c r="S282" i="2" s="1"/>
  <c r="T282" i="2" s="1"/>
  <c r="U282" i="2" s="1"/>
  <c r="V282" i="2" s="1"/>
  <c r="W282" i="2" s="1"/>
  <c r="Q285" i="2"/>
  <c r="R285" i="2" s="1"/>
  <c r="Q311" i="2"/>
  <c r="R311" i="2" s="1"/>
  <c r="Q314" i="2"/>
  <c r="R314" i="2" s="1"/>
  <c r="Q317" i="2"/>
  <c r="R317" i="2" s="1"/>
  <c r="Q334" i="2"/>
  <c r="R334" i="2" s="1"/>
  <c r="Q342" i="2"/>
  <c r="R342" i="2" s="1"/>
  <c r="Q350" i="2"/>
  <c r="R350" i="2" s="1"/>
  <c r="Q358" i="2"/>
  <c r="R358" i="2" s="1"/>
  <c r="Q366" i="2"/>
  <c r="R366" i="2" s="1"/>
  <c r="Q374" i="2"/>
  <c r="R374" i="2" s="1"/>
  <c r="Q387" i="2"/>
  <c r="R387" i="2" s="1"/>
  <c r="Q390" i="2"/>
  <c r="R390" i="2" s="1"/>
  <c r="Q393" i="2"/>
  <c r="R393" i="2" s="1"/>
  <c r="Q402" i="2"/>
  <c r="R402" i="2" s="1"/>
  <c r="Q406" i="2"/>
  <c r="R406" i="2" s="1"/>
  <c r="Q410" i="2"/>
  <c r="R410" i="2" s="1"/>
  <c r="Q414" i="2"/>
  <c r="R414" i="2" s="1"/>
  <c r="Q418" i="2"/>
  <c r="R418" i="2" s="1"/>
  <c r="Q206" i="2"/>
  <c r="R206" i="2" s="1"/>
  <c r="Q243" i="2"/>
  <c r="R243" i="2" s="1"/>
  <c r="Q246" i="2"/>
  <c r="R246" i="2" s="1"/>
  <c r="Q249" i="2"/>
  <c r="R249" i="2" s="1"/>
  <c r="Q307" i="2"/>
  <c r="R307" i="2" s="1"/>
  <c r="Q310" i="2"/>
  <c r="R310" i="2" s="1"/>
  <c r="Q313" i="2"/>
  <c r="R313" i="2" s="1"/>
  <c r="Q331" i="2"/>
  <c r="R331" i="2" s="1"/>
  <c r="Q347" i="2"/>
  <c r="R347" i="2" s="1"/>
  <c r="Q363" i="2"/>
  <c r="R363" i="2" s="1"/>
  <c r="Q391" i="2"/>
  <c r="R391" i="2" s="1"/>
  <c r="S391" i="2" s="1"/>
  <c r="T391" i="2" s="1"/>
  <c r="U391" i="2" s="1"/>
  <c r="V391" i="2" s="1"/>
  <c r="W391" i="2" s="1"/>
  <c r="Q394" i="2"/>
  <c r="R394" i="2" s="1"/>
  <c r="Q397" i="2"/>
  <c r="R397" i="2" s="1"/>
  <c r="Q405" i="2"/>
  <c r="R405" i="2" s="1"/>
  <c r="Q413" i="2"/>
  <c r="R413" i="2" s="1"/>
  <c r="Q422" i="2"/>
  <c r="R422" i="2" s="1"/>
  <c r="Q425" i="2"/>
  <c r="R425" i="2" s="1"/>
  <c r="Q428" i="2"/>
  <c r="R428" i="2" s="1"/>
  <c r="Q438" i="2"/>
  <c r="R438" i="2" s="1"/>
  <c r="Q441" i="2"/>
  <c r="R441" i="2" s="1"/>
  <c r="Q444" i="2"/>
  <c r="R444" i="2" s="1"/>
  <c r="S444" i="2" s="1"/>
  <c r="T444" i="2" s="1"/>
  <c r="U444" i="2" s="1"/>
  <c r="V444" i="2" s="1"/>
  <c r="W444" i="2" s="1"/>
  <c r="Q454" i="2"/>
  <c r="R454" i="2" s="1"/>
  <c r="Q457" i="2"/>
  <c r="R457" i="2" s="1"/>
  <c r="Q460" i="2"/>
  <c r="R460" i="2" s="1"/>
  <c r="Q470" i="2"/>
  <c r="R470" i="2" s="1"/>
  <c r="S470" i="2" s="1"/>
  <c r="T470" i="2" s="1"/>
  <c r="U470" i="2" s="1"/>
  <c r="V470" i="2" s="1"/>
  <c r="W470" i="2" s="1"/>
  <c r="Q473" i="2"/>
  <c r="R473" i="2" s="1"/>
  <c r="Q476" i="2"/>
  <c r="R476" i="2" s="1"/>
  <c r="S476" i="2" s="1"/>
  <c r="T476" i="2" s="1"/>
  <c r="U476" i="2" s="1"/>
  <c r="V476" i="2" s="1"/>
  <c r="W476" i="2" s="1"/>
  <c r="Q486" i="2"/>
  <c r="R486" i="2" s="1"/>
  <c r="Q489" i="2"/>
  <c r="R489" i="2" s="1"/>
  <c r="Q492" i="2"/>
  <c r="R492" i="2" s="1"/>
  <c r="Q502" i="2"/>
  <c r="R502" i="2" s="1"/>
  <c r="Q505" i="2"/>
  <c r="R505" i="2" s="1"/>
  <c r="Q508" i="2"/>
  <c r="R508" i="2" s="1"/>
  <c r="Q518" i="2"/>
  <c r="R518" i="2" s="1"/>
  <c r="Q521" i="2"/>
  <c r="R521" i="2" s="1"/>
  <c r="Q524" i="2"/>
  <c r="R524" i="2" s="1"/>
  <c r="Q534" i="2"/>
  <c r="R534" i="2" s="1"/>
  <c r="Q537" i="2"/>
  <c r="R537" i="2" s="1"/>
  <c r="Q540" i="2"/>
  <c r="R540" i="2" s="1"/>
  <c r="Q550" i="2"/>
  <c r="R550" i="2" s="1"/>
  <c r="Q553" i="2"/>
  <c r="R553" i="2" s="1"/>
  <c r="Q556" i="2"/>
  <c r="R556" i="2" s="1"/>
  <c r="Q566" i="2"/>
  <c r="R566" i="2" s="1"/>
  <c r="S566" i="2" s="1"/>
  <c r="T566" i="2" s="1"/>
  <c r="U566" i="2" s="1"/>
  <c r="V566" i="2" s="1"/>
  <c r="W566" i="2" s="1"/>
  <c r="Q569" i="2"/>
  <c r="R569" i="2" s="1"/>
  <c r="Q572" i="2"/>
  <c r="R572" i="2" s="1"/>
  <c r="Q582" i="2"/>
  <c r="R582" i="2" s="1"/>
  <c r="Q585" i="2"/>
  <c r="R585" i="2" s="1"/>
  <c r="Q588" i="2"/>
  <c r="R588" i="2" s="1"/>
  <c r="Q598" i="2"/>
  <c r="R598" i="2" s="1"/>
  <c r="Q601" i="2"/>
  <c r="R601" i="2" s="1"/>
  <c r="Q604" i="2"/>
  <c r="R604" i="2" s="1"/>
  <c r="Q614" i="2"/>
  <c r="R614" i="2" s="1"/>
  <c r="Q617" i="2"/>
  <c r="R617" i="2" s="1"/>
  <c r="S617" i="2" s="1"/>
  <c r="T617" i="2" s="1"/>
  <c r="U617" i="2" s="1"/>
  <c r="V617" i="2" s="1"/>
  <c r="W617" i="2" s="1"/>
  <c r="Q620" i="2"/>
  <c r="R620" i="2" s="1"/>
  <c r="Q630" i="2"/>
  <c r="R630" i="2" s="1"/>
  <c r="Q633" i="2"/>
  <c r="R633" i="2" s="1"/>
  <c r="Q636" i="2"/>
  <c r="R636" i="2" s="1"/>
  <c r="S636" i="2" s="1"/>
  <c r="T636" i="2" s="1"/>
  <c r="U636" i="2" s="1"/>
  <c r="V636" i="2" s="1"/>
  <c r="W636" i="2" s="1"/>
  <c r="Q646" i="2"/>
  <c r="R646" i="2" s="1"/>
  <c r="S646" i="2" s="1"/>
  <c r="T646" i="2" s="1"/>
  <c r="U646" i="2" s="1"/>
  <c r="V646" i="2" s="1"/>
  <c r="W646" i="2" s="1"/>
  <c r="Q649" i="2"/>
  <c r="R649" i="2" s="1"/>
  <c r="Q652" i="2"/>
  <c r="R652" i="2" s="1"/>
  <c r="Q662" i="2"/>
  <c r="R662" i="2" s="1"/>
  <c r="Q665" i="2"/>
  <c r="R665" i="2" s="1"/>
  <c r="Q668" i="2"/>
  <c r="R668" i="2" s="1"/>
  <c r="Q678" i="2"/>
  <c r="R678" i="2" s="1"/>
  <c r="Q681" i="2"/>
  <c r="R681" i="2" s="1"/>
  <c r="Q684" i="2"/>
  <c r="R684" i="2" s="1"/>
  <c r="Q689" i="2"/>
  <c r="R689" i="2" s="1"/>
  <c r="Q693" i="2"/>
  <c r="R693" i="2" s="1"/>
  <c r="Q697" i="2"/>
  <c r="R697" i="2" s="1"/>
  <c r="Q701" i="2"/>
  <c r="R701" i="2" s="1"/>
  <c r="Q705" i="2"/>
  <c r="R705" i="2" s="1"/>
  <c r="S705" i="2" s="1"/>
  <c r="T705" i="2" s="1"/>
  <c r="U705" i="2" s="1"/>
  <c r="V705" i="2" s="1"/>
  <c r="W705" i="2" s="1"/>
  <c r="Q709" i="2"/>
  <c r="R709" i="2" s="1"/>
  <c r="Q713" i="2"/>
  <c r="R713" i="2" s="1"/>
  <c r="S713" i="2" s="1"/>
  <c r="T713" i="2" s="1"/>
  <c r="U713" i="2" s="1"/>
  <c r="V713" i="2" s="1"/>
  <c r="W713" i="2" s="1"/>
  <c r="Q717" i="2"/>
  <c r="R717" i="2" s="1"/>
  <c r="Q721" i="2"/>
  <c r="R721" i="2" s="1"/>
  <c r="S721" i="2" s="1"/>
  <c r="T721" i="2" s="1"/>
  <c r="U721" i="2" s="1"/>
  <c r="V721" i="2" s="1"/>
  <c r="W721" i="2" s="1"/>
  <c r="Q725" i="2"/>
  <c r="R725" i="2" s="1"/>
  <c r="Q729" i="2"/>
  <c r="R729" i="2" s="1"/>
  <c r="Q733" i="2"/>
  <c r="R733" i="2" s="1"/>
  <c r="Q737" i="2"/>
  <c r="R737" i="2" s="1"/>
  <c r="Q741" i="2"/>
  <c r="R741" i="2" s="1"/>
  <c r="Q66" i="2"/>
  <c r="R66" i="2" s="1"/>
  <c r="Q183" i="2"/>
  <c r="R183" i="2" s="1"/>
  <c r="S183" i="2" s="1"/>
  <c r="T183" i="2" s="1"/>
  <c r="U183" i="2" s="1"/>
  <c r="V183" i="2" s="1"/>
  <c r="W183" i="2" s="1"/>
  <c r="Q197" i="2"/>
  <c r="R197" i="2" s="1"/>
  <c r="Q231" i="2"/>
  <c r="R231" i="2" s="1"/>
  <c r="Q234" i="2"/>
  <c r="R234" i="2" s="1"/>
  <c r="Q237" i="2"/>
  <c r="R237" i="2" s="1"/>
  <c r="Q295" i="2"/>
  <c r="R295" i="2" s="1"/>
  <c r="Q298" i="2"/>
  <c r="R298" i="2" s="1"/>
  <c r="Q301" i="2"/>
  <c r="R301" i="2" s="1"/>
  <c r="Q338" i="2"/>
  <c r="R338" i="2" s="1"/>
  <c r="Q354" i="2"/>
  <c r="R354" i="2" s="1"/>
  <c r="Q370" i="2"/>
  <c r="R370" i="2" s="1"/>
  <c r="Q379" i="2"/>
  <c r="R379" i="2" s="1"/>
  <c r="Q382" i="2"/>
  <c r="R382" i="2" s="1"/>
  <c r="Q385" i="2"/>
  <c r="R385" i="2" s="1"/>
  <c r="Q404" i="2"/>
  <c r="R404" i="2" s="1"/>
  <c r="S404" i="2" s="1"/>
  <c r="T404" i="2" s="1"/>
  <c r="U404" i="2" s="1"/>
  <c r="V404" i="2" s="1"/>
  <c r="W404" i="2" s="1"/>
  <c r="Q412" i="2"/>
  <c r="R412" i="2" s="1"/>
  <c r="Q426" i="2"/>
  <c r="R426" i="2" s="1"/>
  <c r="Q429" i="2"/>
  <c r="R429" i="2" s="1"/>
  <c r="Q432" i="2"/>
  <c r="R432" i="2" s="1"/>
  <c r="Q442" i="2"/>
  <c r="R442" i="2" s="1"/>
  <c r="S442" i="2" s="1"/>
  <c r="T442" i="2" s="1"/>
  <c r="U442" i="2" s="1"/>
  <c r="V442" i="2" s="1"/>
  <c r="W442" i="2" s="1"/>
  <c r="Q445" i="2"/>
  <c r="R445" i="2" s="1"/>
  <c r="S445" i="2" s="1"/>
  <c r="T445" i="2" s="1"/>
  <c r="U445" i="2" s="1"/>
  <c r="V445" i="2" s="1"/>
  <c r="W445" i="2" s="1"/>
  <c r="Q448" i="2"/>
  <c r="R448" i="2" s="1"/>
  <c r="Q458" i="2"/>
  <c r="R458" i="2" s="1"/>
  <c r="Q461" i="2"/>
  <c r="R461" i="2" s="1"/>
  <c r="Q464" i="2"/>
  <c r="R464" i="2" s="1"/>
  <c r="S464" i="2" s="1"/>
  <c r="T464" i="2" s="1"/>
  <c r="U464" i="2" s="1"/>
  <c r="V464" i="2" s="1"/>
  <c r="W464" i="2" s="1"/>
  <c r="Q474" i="2"/>
  <c r="R474" i="2" s="1"/>
  <c r="Q477" i="2"/>
  <c r="R477" i="2" s="1"/>
  <c r="Q480" i="2"/>
  <c r="R480" i="2" s="1"/>
  <c r="Q490" i="2"/>
  <c r="R490" i="2" s="1"/>
  <c r="Q493" i="2"/>
  <c r="R493" i="2" s="1"/>
  <c r="Q496" i="2"/>
  <c r="R496" i="2" s="1"/>
  <c r="Q506" i="2"/>
  <c r="R506" i="2" s="1"/>
  <c r="Q509" i="2"/>
  <c r="R509" i="2" s="1"/>
  <c r="Q512" i="2"/>
  <c r="R512" i="2" s="1"/>
  <c r="Q522" i="2"/>
  <c r="R522" i="2" s="1"/>
  <c r="Q525" i="2"/>
  <c r="R525" i="2" s="1"/>
  <c r="Q528" i="2"/>
  <c r="R528" i="2" s="1"/>
  <c r="S528" i="2" s="1"/>
  <c r="T528" i="2" s="1"/>
  <c r="U528" i="2" s="1"/>
  <c r="V528" i="2" s="1"/>
  <c r="W528" i="2" s="1"/>
  <c r="Q538" i="2"/>
  <c r="R538" i="2" s="1"/>
  <c r="Q541" i="2"/>
  <c r="R541" i="2" s="1"/>
  <c r="Q544" i="2"/>
  <c r="R544" i="2" s="1"/>
  <c r="Q554" i="2"/>
  <c r="R554" i="2" s="1"/>
  <c r="Q557" i="2"/>
  <c r="R557" i="2" s="1"/>
  <c r="Q560" i="2"/>
  <c r="R560" i="2" s="1"/>
  <c r="Q570" i="2"/>
  <c r="R570" i="2" s="1"/>
  <c r="Q573" i="2"/>
  <c r="R573" i="2" s="1"/>
  <c r="Q576" i="2"/>
  <c r="R576" i="2" s="1"/>
  <c r="Q586" i="2"/>
  <c r="R586" i="2" s="1"/>
  <c r="Q589" i="2"/>
  <c r="R589" i="2" s="1"/>
  <c r="S589" i="2" s="1"/>
  <c r="T589" i="2" s="1"/>
  <c r="U589" i="2" s="1"/>
  <c r="V589" i="2" s="1"/>
  <c r="W589" i="2" s="1"/>
  <c r="Q592" i="2"/>
  <c r="R592" i="2" s="1"/>
  <c r="Q602" i="2"/>
  <c r="R602" i="2" s="1"/>
  <c r="Q605" i="2"/>
  <c r="R605" i="2" s="1"/>
  <c r="Q608" i="2"/>
  <c r="R608" i="2" s="1"/>
  <c r="Q618" i="2"/>
  <c r="R618" i="2" s="1"/>
  <c r="Q621" i="2"/>
  <c r="R621" i="2" s="1"/>
  <c r="Q624" i="2"/>
  <c r="R624" i="2" s="1"/>
  <c r="Q634" i="2"/>
  <c r="R634" i="2" s="1"/>
  <c r="S634" i="2" s="1"/>
  <c r="T634" i="2" s="1"/>
  <c r="U634" i="2" s="1"/>
  <c r="V634" i="2" s="1"/>
  <c r="W634" i="2" s="1"/>
  <c r="Q637" i="2"/>
  <c r="R637" i="2" s="1"/>
  <c r="Q640" i="2"/>
  <c r="R640" i="2" s="1"/>
  <c r="S640" i="2" s="1"/>
  <c r="T640" i="2" s="1"/>
  <c r="U640" i="2" s="1"/>
  <c r="V640" i="2" s="1"/>
  <c r="W640" i="2" s="1"/>
  <c r="Q650" i="2"/>
  <c r="R650" i="2" s="1"/>
  <c r="Q653" i="2"/>
  <c r="R653" i="2" s="1"/>
  <c r="Q656" i="2"/>
  <c r="R656" i="2" s="1"/>
  <c r="Q666" i="2"/>
  <c r="R666" i="2" s="1"/>
  <c r="Q669" i="2"/>
  <c r="R669" i="2" s="1"/>
  <c r="Q672" i="2"/>
  <c r="R672" i="2" s="1"/>
  <c r="Q682" i="2"/>
  <c r="R682" i="2" s="1"/>
  <c r="Q685" i="2"/>
  <c r="R685" i="2" s="1"/>
  <c r="Q688" i="2"/>
  <c r="R688" i="2" s="1"/>
  <c r="Q692" i="2"/>
  <c r="R692" i="2" s="1"/>
  <c r="Q696" i="2"/>
  <c r="R696" i="2" s="1"/>
  <c r="S696" i="2" s="1"/>
  <c r="T696" i="2" s="1"/>
  <c r="U696" i="2" s="1"/>
  <c r="V696" i="2" s="1"/>
  <c r="W696" i="2" s="1"/>
  <c r="Q700" i="2"/>
  <c r="R700" i="2" s="1"/>
  <c r="Q704" i="2"/>
  <c r="R704" i="2" s="1"/>
  <c r="S704" i="2" s="1"/>
  <c r="T704" i="2" s="1"/>
  <c r="U704" i="2" s="1"/>
  <c r="V704" i="2" s="1"/>
  <c r="W704" i="2" s="1"/>
  <c r="Q708" i="2"/>
  <c r="R708" i="2" s="1"/>
  <c r="Q712" i="2"/>
  <c r="R712" i="2" s="1"/>
  <c r="Q716" i="2"/>
  <c r="R716" i="2" s="1"/>
  <c r="Q720" i="2"/>
  <c r="R720" i="2" s="1"/>
  <c r="Q724" i="2"/>
  <c r="R724" i="2" s="1"/>
  <c r="Q728" i="2"/>
  <c r="R728" i="2" s="1"/>
  <c r="S728" i="2" s="1"/>
  <c r="T728" i="2" s="1"/>
  <c r="U728" i="2" s="1"/>
  <c r="V728" i="2" s="1"/>
  <c r="W728" i="2" s="1"/>
  <c r="Q732" i="2"/>
  <c r="R732" i="2" s="1"/>
  <c r="Q736" i="2"/>
  <c r="R736" i="2" s="1"/>
  <c r="Q740" i="2"/>
  <c r="R740" i="2" s="1"/>
  <c r="Q744" i="2"/>
  <c r="R744" i="2" s="1"/>
  <c r="S744" i="2" s="1"/>
  <c r="T744" i="2" s="1"/>
  <c r="U744" i="2" s="1"/>
  <c r="V744" i="2" s="1"/>
  <c r="W744" i="2" s="1"/>
  <c r="Q748" i="2"/>
  <c r="R748" i="2" s="1"/>
  <c r="Q752" i="2"/>
  <c r="R752" i="2" s="1"/>
  <c r="Q756" i="2"/>
  <c r="R756" i="2" s="1"/>
  <c r="Q760" i="2"/>
  <c r="R760" i="2" s="1"/>
  <c r="Q764" i="2"/>
  <c r="R764" i="2" s="1"/>
  <c r="Q768" i="2"/>
  <c r="R768" i="2" s="1"/>
  <c r="Q772" i="2"/>
  <c r="R772" i="2" s="1"/>
  <c r="Q776" i="2"/>
  <c r="R776" i="2" s="1"/>
  <c r="Q780" i="2"/>
  <c r="R780" i="2" s="1"/>
  <c r="S780" i="2" s="1"/>
  <c r="T780" i="2" s="1"/>
  <c r="U780" i="2" s="1"/>
  <c r="V780" i="2" s="1"/>
  <c r="W780" i="2" s="1"/>
  <c r="Q784" i="2"/>
  <c r="R784" i="2" s="1"/>
  <c r="Q788" i="2"/>
  <c r="R788" i="2" s="1"/>
  <c r="S788" i="2" s="1"/>
  <c r="T788" i="2" s="1"/>
  <c r="U788" i="2" s="1"/>
  <c r="V788" i="2" s="1"/>
  <c r="W788" i="2" s="1"/>
  <c r="Q792" i="2"/>
  <c r="R792" i="2" s="1"/>
  <c r="Q796" i="2"/>
  <c r="R796" i="2" s="1"/>
  <c r="Q800" i="2"/>
  <c r="R800" i="2" s="1"/>
  <c r="Q804" i="2"/>
  <c r="R804" i="2" s="1"/>
  <c r="Q808" i="2"/>
  <c r="R808" i="2" s="1"/>
  <c r="Q812" i="2"/>
  <c r="R812" i="2" s="1"/>
  <c r="Q222" i="2"/>
  <c r="R222" i="2" s="1"/>
  <c r="Q278" i="2"/>
  <c r="R278" i="2" s="1"/>
  <c r="Q355" i="2"/>
  <c r="R355" i="2" s="1"/>
  <c r="Q381" i="2"/>
  <c r="R381" i="2" s="1"/>
  <c r="Q409" i="2"/>
  <c r="R409" i="2" s="1"/>
  <c r="S409" i="2" s="1"/>
  <c r="T409" i="2" s="1"/>
  <c r="U409" i="2" s="1"/>
  <c r="V409" i="2" s="1"/>
  <c r="W409" i="2" s="1"/>
  <c r="Q420" i="2"/>
  <c r="R420" i="2" s="1"/>
  <c r="Q446" i="2"/>
  <c r="R446" i="2" s="1"/>
  <c r="Q449" i="2"/>
  <c r="R449" i="2" s="1"/>
  <c r="Q452" i="2"/>
  <c r="R452" i="2" s="1"/>
  <c r="Q478" i="2"/>
  <c r="R478" i="2" s="1"/>
  <c r="S478" i="2" s="1"/>
  <c r="T478" i="2" s="1"/>
  <c r="U478" i="2" s="1"/>
  <c r="V478" i="2" s="1"/>
  <c r="W478" i="2" s="1"/>
  <c r="Q481" i="2"/>
  <c r="R481" i="2" s="1"/>
  <c r="Q484" i="2"/>
  <c r="R484" i="2" s="1"/>
  <c r="Q510" i="2"/>
  <c r="R510" i="2" s="1"/>
  <c r="Q513" i="2"/>
  <c r="R513" i="2" s="1"/>
  <c r="Q516" i="2"/>
  <c r="R516" i="2" s="1"/>
  <c r="Q542" i="2"/>
  <c r="R542" i="2" s="1"/>
  <c r="Q545" i="2"/>
  <c r="R545" i="2" s="1"/>
  <c r="Q548" i="2"/>
  <c r="R548" i="2" s="1"/>
  <c r="S548" i="2" s="1"/>
  <c r="T548" i="2" s="1"/>
  <c r="U548" i="2" s="1"/>
  <c r="V548" i="2" s="1"/>
  <c r="W548" i="2" s="1"/>
  <c r="Q574" i="2"/>
  <c r="R574" i="2" s="1"/>
  <c r="Q577" i="2"/>
  <c r="R577" i="2" s="1"/>
  <c r="Q580" i="2"/>
  <c r="R580" i="2" s="1"/>
  <c r="Q606" i="2"/>
  <c r="R606" i="2" s="1"/>
  <c r="Q609" i="2"/>
  <c r="R609" i="2" s="1"/>
  <c r="Q612" i="2"/>
  <c r="R612" i="2" s="1"/>
  <c r="Q638" i="2"/>
  <c r="R638" i="2" s="1"/>
  <c r="Q641" i="2"/>
  <c r="R641" i="2" s="1"/>
  <c r="Q644" i="2"/>
  <c r="R644" i="2" s="1"/>
  <c r="Q670" i="2"/>
  <c r="R670" i="2" s="1"/>
  <c r="Q673" i="2"/>
  <c r="R673" i="2" s="1"/>
  <c r="Q130" i="2"/>
  <c r="R130" i="2" s="1"/>
  <c r="Q151" i="2"/>
  <c r="R151" i="2" s="1"/>
  <c r="Q213" i="2"/>
  <c r="R213" i="2" s="1"/>
  <c r="Q266" i="2"/>
  <c r="R266" i="2" s="1"/>
  <c r="Q327" i="2"/>
  <c r="R327" i="2" s="1"/>
  <c r="Q346" i="2"/>
  <c r="R346" i="2" s="1"/>
  <c r="Q378" i="2"/>
  <c r="R378" i="2" s="1"/>
  <c r="Q416" i="2"/>
  <c r="R416" i="2" s="1"/>
  <c r="Q434" i="2"/>
  <c r="R434" i="2" s="1"/>
  <c r="Q437" i="2"/>
  <c r="R437" i="2" s="1"/>
  <c r="Q440" i="2"/>
  <c r="R440" i="2" s="1"/>
  <c r="Q466" i="2"/>
  <c r="R466" i="2" s="1"/>
  <c r="Q469" i="2"/>
  <c r="R469" i="2" s="1"/>
  <c r="Q472" i="2"/>
  <c r="R472" i="2" s="1"/>
  <c r="Q498" i="2"/>
  <c r="R498" i="2" s="1"/>
  <c r="Q501" i="2"/>
  <c r="R501" i="2" s="1"/>
  <c r="Q504" i="2"/>
  <c r="R504" i="2" s="1"/>
  <c r="Q530" i="2"/>
  <c r="R530" i="2" s="1"/>
  <c r="Q533" i="2"/>
  <c r="R533" i="2" s="1"/>
  <c r="Q536" i="2"/>
  <c r="R536" i="2" s="1"/>
  <c r="Q562" i="2"/>
  <c r="R562" i="2" s="1"/>
  <c r="Q565" i="2"/>
  <c r="R565" i="2" s="1"/>
  <c r="Q568" i="2"/>
  <c r="R568" i="2" s="1"/>
  <c r="Q594" i="2"/>
  <c r="R594" i="2" s="1"/>
  <c r="Q597" i="2"/>
  <c r="R597" i="2" s="1"/>
  <c r="Q600" i="2"/>
  <c r="R600" i="2" s="1"/>
  <c r="S600" i="2" s="1"/>
  <c r="T600" i="2" s="1"/>
  <c r="U600" i="2" s="1"/>
  <c r="V600" i="2" s="1"/>
  <c r="W600" i="2" s="1"/>
  <c r="Q626" i="2"/>
  <c r="R626" i="2" s="1"/>
  <c r="Q629" i="2"/>
  <c r="R629" i="2" s="1"/>
  <c r="Q632" i="2"/>
  <c r="R632" i="2" s="1"/>
  <c r="Q658" i="2"/>
  <c r="R658" i="2" s="1"/>
  <c r="Q661" i="2"/>
  <c r="R661" i="2" s="1"/>
  <c r="Q664" i="2"/>
  <c r="R664" i="2" s="1"/>
  <c r="Q694" i="2"/>
  <c r="R694" i="2" s="1"/>
  <c r="Q75" i="2"/>
  <c r="R75" i="2" s="1"/>
  <c r="Q160" i="2"/>
  <c r="R160" i="2" s="1"/>
  <c r="Q190" i="2"/>
  <c r="R190" i="2" s="1"/>
  <c r="Q275" i="2"/>
  <c r="R275" i="2" s="1"/>
  <c r="Q281" i="2"/>
  <c r="R281" i="2" s="1"/>
  <c r="Q339" i="2"/>
  <c r="R339" i="2" s="1"/>
  <c r="Q371" i="2"/>
  <c r="R371" i="2" s="1"/>
  <c r="Q417" i="2"/>
  <c r="R417" i="2" s="1"/>
  <c r="Q430" i="2"/>
  <c r="R430" i="2" s="1"/>
  <c r="Q433" i="2"/>
  <c r="R433" i="2" s="1"/>
  <c r="Q436" i="2"/>
  <c r="R436" i="2" s="1"/>
  <c r="Q462" i="2"/>
  <c r="R462" i="2" s="1"/>
  <c r="Q465" i="2"/>
  <c r="R465" i="2" s="1"/>
  <c r="Q468" i="2"/>
  <c r="R468" i="2" s="1"/>
  <c r="Q263" i="2"/>
  <c r="R263" i="2" s="1"/>
  <c r="Q269" i="2"/>
  <c r="R269" i="2" s="1"/>
  <c r="Q330" i="2"/>
  <c r="R330" i="2" s="1"/>
  <c r="Q362" i="2"/>
  <c r="R362" i="2" s="1"/>
  <c r="Q395" i="2"/>
  <c r="R395" i="2" s="1"/>
  <c r="Q398" i="2"/>
  <c r="R398" i="2" s="1"/>
  <c r="Q401" i="2"/>
  <c r="R401" i="2" s="1"/>
  <c r="Q408" i="2"/>
  <c r="R408" i="2" s="1"/>
  <c r="S408" i="2" s="1"/>
  <c r="T408" i="2" s="1"/>
  <c r="U408" i="2" s="1"/>
  <c r="V408" i="2" s="1"/>
  <c r="W408" i="2" s="1"/>
  <c r="Q421" i="2"/>
  <c r="R421" i="2" s="1"/>
  <c r="Q424" i="2"/>
  <c r="R424" i="2" s="1"/>
  <c r="Q450" i="2"/>
  <c r="R450" i="2" s="1"/>
  <c r="Q453" i="2"/>
  <c r="R453" i="2" s="1"/>
  <c r="Q482" i="2"/>
  <c r="R482" i="2" s="1"/>
  <c r="Q485" i="2"/>
  <c r="R485" i="2" s="1"/>
  <c r="Q488" i="2"/>
  <c r="R488" i="2" s="1"/>
  <c r="Q546" i="2"/>
  <c r="R546" i="2" s="1"/>
  <c r="Q549" i="2"/>
  <c r="R549" i="2" s="1"/>
  <c r="Q552" i="2"/>
  <c r="R552" i="2" s="1"/>
  <c r="Q610" i="2"/>
  <c r="R610" i="2" s="1"/>
  <c r="S610" i="2" s="1"/>
  <c r="T610" i="2" s="1"/>
  <c r="U610" i="2" s="1"/>
  <c r="V610" i="2" s="1"/>
  <c r="W610" i="2" s="1"/>
  <c r="Q613" i="2"/>
  <c r="R613" i="2" s="1"/>
  <c r="Q616" i="2"/>
  <c r="R616" i="2" s="1"/>
  <c r="Q674" i="2"/>
  <c r="R674" i="2" s="1"/>
  <c r="Q526" i="2"/>
  <c r="R526" i="2" s="1"/>
  <c r="Q529" i="2"/>
  <c r="R529" i="2" s="1"/>
  <c r="Q532" i="2"/>
  <c r="R532" i="2" s="1"/>
  <c r="Q590" i="2"/>
  <c r="R590" i="2" s="1"/>
  <c r="Q593" i="2"/>
  <c r="R593" i="2" s="1"/>
  <c r="Q596" i="2"/>
  <c r="R596" i="2" s="1"/>
  <c r="Q654" i="2"/>
  <c r="R654" i="2" s="1"/>
  <c r="Q657" i="2"/>
  <c r="R657" i="2" s="1"/>
  <c r="Q660" i="2"/>
  <c r="R660" i="2" s="1"/>
  <c r="Q677" i="2"/>
  <c r="R677" i="2" s="1"/>
  <c r="Q456" i="2"/>
  <c r="R456" i="2" s="1"/>
  <c r="Q514" i="2"/>
  <c r="R514" i="2" s="1"/>
  <c r="Q517" i="2"/>
  <c r="R517" i="2" s="1"/>
  <c r="S517" i="2" s="1"/>
  <c r="T517" i="2" s="1"/>
  <c r="U517" i="2" s="1"/>
  <c r="V517" i="2" s="1"/>
  <c r="W517" i="2" s="1"/>
  <c r="Q520" i="2"/>
  <c r="R520" i="2" s="1"/>
  <c r="Q578" i="2"/>
  <c r="R578" i="2" s="1"/>
  <c r="Q581" i="2"/>
  <c r="R581" i="2" s="1"/>
  <c r="Q584" i="2"/>
  <c r="R584" i="2" s="1"/>
  <c r="Q642" i="2"/>
  <c r="R642" i="2" s="1"/>
  <c r="Q645" i="2"/>
  <c r="R645" i="2" s="1"/>
  <c r="Q648" i="2"/>
  <c r="R648" i="2" s="1"/>
  <c r="S648" i="2" s="1"/>
  <c r="T648" i="2" s="1"/>
  <c r="U648" i="2" s="1"/>
  <c r="V648" i="2" s="1"/>
  <c r="W648" i="2" s="1"/>
  <c r="Q686" i="2"/>
  <c r="R686" i="2" s="1"/>
  <c r="Q494" i="2"/>
  <c r="R494" i="2" s="1"/>
  <c r="S494" i="2" s="1"/>
  <c r="T494" i="2" s="1"/>
  <c r="U494" i="2" s="1"/>
  <c r="V494" i="2" s="1"/>
  <c r="W494" i="2" s="1"/>
  <c r="Q497" i="2"/>
  <c r="R497" i="2" s="1"/>
  <c r="S497" i="2" s="1"/>
  <c r="T497" i="2" s="1"/>
  <c r="U497" i="2" s="1"/>
  <c r="V497" i="2" s="1"/>
  <c r="W497" i="2" s="1"/>
  <c r="Q500" i="2"/>
  <c r="R500" i="2" s="1"/>
  <c r="Q558" i="2"/>
  <c r="R558" i="2" s="1"/>
  <c r="Q561" i="2"/>
  <c r="R561" i="2" s="1"/>
  <c r="Q564" i="2"/>
  <c r="R564" i="2" s="1"/>
  <c r="S564" i="2" s="1"/>
  <c r="T564" i="2" s="1"/>
  <c r="U564" i="2" s="1"/>
  <c r="V564" i="2" s="1"/>
  <c r="W564" i="2" s="1"/>
  <c r="Q622" i="2"/>
  <c r="R622" i="2" s="1"/>
  <c r="Q625" i="2"/>
  <c r="R625" i="2" s="1"/>
  <c r="S625" i="2" s="1"/>
  <c r="T625" i="2" s="1"/>
  <c r="U625" i="2" s="1"/>
  <c r="V625" i="2" s="1"/>
  <c r="W625" i="2" s="1"/>
  <c r="Q628" i="2"/>
  <c r="R628" i="2" s="1"/>
  <c r="Q676" i="2"/>
  <c r="R676" i="2" s="1"/>
  <c r="Q680" i="2"/>
  <c r="R680" i="2" s="1"/>
  <c r="S680" i="2" s="1"/>
  <c r="T680" i="2" s="1"/>
  <c r="U680" i="2" s="1"/>
  <c r="V680" i="2" s="1"/>
  <c r="W680" i="2" s="1"/>
  <c r="Q699" i="2"/>
  <c r="R699" i="2" s="1"/>
  <c r="S699" i="2" s="1"/>
  <c r="T699" i="2" s="1"/>
  <c r="U699" i="2" s="1"/>
  <c r="V699" i="2" s="1"/>
  <c r="W699" i="2" s="1"/>
  <c r="Q702" i="2"/>
  <c r="R702" i="2" s="1"/>
  <c r="Q710" i="2"/>
  <c r="R710" i="2" s="1"/>
  <c r="Q718" i="2"/>
  <c r="R718" i="2" s="1"/>
  <c r="Q726" i="2"/>
  <c r="R726" i="2" s="1"/>
  <c r="S726" i="2" s="1"/>
  <c r="T726" i="2" s="1"/>
  <c r="U726" i="2" s="1"/>
  <c r="V726" i="2" s="1"/>
  <c r="W726" i="2" s="1"/>
  <c r="Q734" i="2"/>
  <c r="R734" i="2" s="1"/>
  <c r="Q751" i="2"/>
  <c r="R751" i="2" s="1"/>
  <c r="Q754" i="2"/>
  <c r="R754" i="2" s="1"/>
  <c r="Q757" i="2"/>
  <c r="R757" i="2" s="1"/>
  <c r="Q767" i="2"/>
  <c r="R767" i="2" s="1"/>
  <c r="Q770" i="2"/>
  <c r="R770" i="2" s="1"/>
  <c r="Q773" i="2"/>
  <c r="R773" i="2" s="1"/>
  <c r="Q783" i="2"/>
  <c r="R783" i="2" s="1"/>
  <c r="S783" i="2" s="1"/>
  <c r="T783" i="2" s="1"/>
  <c r="U783" i="2" s="1"/>
  <c r="V783" i="2" s="1"/>
  <c r="W783" i="2" s="1"/>
  <c r="Q786" i="2"/>
  <c r="R786" i="2" s="1"/>
  <c r="Q789" i="2"/>
  <c r="R789" i="2" s="1"/>
  <c r="Q799" i="2"/>
  <c r="R799" i="2" s="1"/>
  <c r="S799" i="2" s="1"/>
  <c r="T799" i="2" s="1"/>
  <c r="U799" i="2" s="1"/>
  <c r="V799" i="2" s="1"/>
  <c r="W799" i="2" s="1"/>
  <c r="Q802" i="2"/>
  <c r="R802" i="2" s="1"/>
  <c r="Q805" i="2"/>
  <c r="R805" i="2" s="1"/>
  <c r="Q815" i="2"/>
  <c r="R815" i="2" s="1"/>
  <c r="S815" i="2" s="1"/>
  <c r="T815" i="2" s="1"/>
  <c r="U815" i="2" s="1"/>
  <c r="V815" i="2" s="1"/>
  <c r="W815" i="2" s="1"/>
  <c r="Q818" i="2"/>
  <c r="R818" i="2" s="1"/>
  <c r="Q822" i="2"/>
  <c r="R822" i="2" s="1"/>
  <c r="Q826" i="2"/>
  <c r="R826" i="2" s="1"/>
  <c r="Q830" i="2"/>
  <c r="R830" i="2" s="1"/>
  <c r="S830" i="2" s="1"/>
  <c r="T830" i="2" s="1"/>
  <c r="U830" i="2" s="1"/>
  <c r="V830" i="2" s="1"/>
  <c r="W830" i="2" s="1"/>
  <c r="Q690" i="2"/>
  <c r="R690" i="2" s="1"/>
  <c r="S690" i="2" s="1"/>
  <c r="T690" i="2" s="1"/>
  <c r="U690" i="2" s="1"/>
  <c r="V690" i="2" s="1"/>
  <c r="W690" i="2" s="1"/>
  <c r="Q698" i="2"/>
  <c r="R698" i="2" s="1"/>
  <c r="Q707" i="2"/>
  <c r="R707" i="2" s="1"/>
  <c r="Q715" i="2"/>
  <c r="R715" i="2" s="1"/>
  <c r="Q723" i="2"/>
  <c r="R723" i="2" s="1"/>
  <c r="Q731" i="2"/>
  <c r="R731" i="2" s="1"/>
  <c r="Q739" i="2"/>
  <c r="R739" i="2" s="1"/>
  <c r="Q742" i="2"/>
  <c r="R742" i="2" s="1"/>
  <c r="Q745" i="2"/>
  <c r="R745" i="2" s="1"/>
  <c r="Q755" i="2"/>
  <c r="R755" i="2" s="1"/>
  <c r="S755" i="2" s="1"/>
  <c r="T755" i="2" s="1"/>
  <c r="U755" i="2" s="1"/>
  <c r="V755" i="2" s="1"/>
  <c r="W755" i="2" s="1"/>
  <c r="Q758" i="2"/>
  <c r="R758" i="2" s="1"/>
  <c r="S758" i="2" s="1"/>
  <c r="T758" i="2" s="1"/>
  <c r="U758" i="2" s="1"/>
  <c r="V758" i="2" s="1"/>
  <c r="W758" i="2" s="1"/>
  <c r="Q761" i="2"/>
  <c r="R761" i="2" s="1"/>
  <c r="S761" i="2" s="1"/>
  <c r="T761" i="2" s="1"/>
  <c r="U761" i="2" s="1"/>
  <c r="V761" i="2" s="1"/>
  <c r="W761" i="2" s="1"/>
  <c r="Q771" i="2"/>
  <c r="R771" i="2" s="1"/>
  <c r="Q774" i="2"/>
  <c r="R774" i="2" s="1"/>
  <c r="S774" i="2" s="1"/>
  <c r="T774" i="2" s="1"/>
  <c r="U774" i="2" s="1"/>
  <c r="V774" i="2" s="1"/>
  <c r="W774" i="2" s="1"/>
  <c r="Q777" i="2"/>
  <c r="R777" i="2" s="1"/>
  <c r="Q787" i="2"/>
  <c r="R787" i="2" s="1"/>
  <c r="Q790" i="2"/>
  <c r="R790" i="2" s="1"/>
  <c r="Q793" i="2"/>
  <c r="R793" i="2" s="1"/>
  <c r="Q803" i="2"/>
  <c r="R803" i="2" s="1"/>
  <c r="Q806" i="2"/>
  <c r="R806" i="2" s="1"/>
  <c r="Q809" i="2"/>
  <c r="R809" i="2" s="1"/>
  <c r="Q817" i="2"/>
  <c r="R817" i="2" s="1"/>
  <c r="Q821" i="2"/>
  <c r="R821" i="2" s="1"/>
  <c r="Q825" i="2"/>
  <c r="R825" i="2" s="1"/>
  <c r="S825" i="2" s="1"/>
  <c r="T825" i="2" s="1"/>
  <c r="U825" i="2" s="1"/>
  <c r="V825" i="2" s="1"/>
  <c r="W825" i="2" s="1"/>
  <c r="Q829" i="2"/>
  <c r="R829" i="2" s="1"/>
  <c r="S829" i="2" s="1"/>
  <c r="T829" i="2" s="1"/>
  <c r="U829" i="2" s="1"/>
  <c r="V829" i="2" s="1"/>
  <c r="W829" i="2" s="1"/>
  <c r="Q833" i="2"/>
  <c r="R833" i="2" s="1"/>
  <c r="Q706" i="2"/>
  <c r="R706" i="2" s="1"/>
  <c r="Q714" i="2"/>
  <c r="R714" i="2" s="1"/>
  <c r="S714" i="2" s="1"/>
  <c r="T714" i="2" s="1"/>
  <c r="U714" i="2" s="1"/>
  <c r="V714" i="2" s="1"/>
  <c r="W714" i="2" s="1"/>
  <c r="Q722" i="2"/>
  <c r="R722" i="2" s="1"/>
  <c r="Q730" i="2"/>
  <c r="R730" i="2" s="1"/>
  <c r="Q738" i="2"/>
  <c r="R738" i="2" s="1"/>
  <c r="Q743" i="2"/>
  <c r="R743" i="2" s="1"/>
  <c r="Q746" i="2"/>
  <c r="R746" i="2" s="1"/>
  <c r="Q749" i="2"/>
  <c r="R749" i="2" s="1"/>
  <c r="S749" i="2" s="1"/>
  <c r="T749" i="2" s="1"/>
  <c r="U749" i="2" s="1"/>
  <c r="V749" i="2" s="1"/>
  <c r="W749" i="2" s="1"/>
  <c r="Q759" i="2"/>
  <c r="R759" i="2" s="1"/>
  <c r="Q762" i="2"/>
  <c r="R762" i="2" s="1"/>
  <c r="Q765" i="2"/>
  <c r="R765" i="2" s="1"/>
  <c r="Q775" i="2"/>
  <c r="R775" i="2" s="1"/>
  <c r="S775" i="2" s="1"/>
  <c r="T775" i="2" s="1"/>
  <c r="U775" i="2" s="1"/>
  <c r="V775" i="2" s="1"/>
  <c r="W775" i="2" s="1"/>
  <c r="Q778" i="2"/>
  <c r="R778" i="2" s="1"/>
  <c r="Q781" i="2"/>
  <c r="R781" i="2" s="1"/>
  <c r="Q791" i="2"/>
  <c r="R791" i="2" s="1"/>
  <c r="Q794" i="2"/>
  <c r="R794" i="2" s="1"/>
  <c r="Q797" i="2"/>
  <c r="R797" i="2" s="1"/>
  <c r="Q807" i="2"/>
  <c r="R807" i="2" s="1"/>
  <c r="S807" i="2" s="1"/>
  <c r="T807" i="2" s="1"/>
  <c r="U807" i="2" s="1"/>
  <c r="V807" i="2" s="1"/>
  <c r="W807" i="2" s="1"/>
  <c r="Q810" i="2"/>
  <c r="R810" i="2" s="1"/>
  <c r="S810" i="2" s="1"/>
  <c r="T810" i="2" s="1"/>
  <c r="U810" i="2" s="1"/>
  <c r="V810" i="2" s="1"/>
  <c r="W810" i="2" s="1"/>
  <c r="Q813" i="2"/>
  <c r="R813" i="2" s="1"/>
  <c r="Q816" i="2"/>
  <c r="R816" i="2" s="1"/>
  <c r="Q820" i="2"/>
  <c r="R820" i="2" s="1"/>
  <c r="Q824" i="2"/>
  <c r="R824" i="2" s="1"/>
  <c r="Q828" i="2"/>
  <c r="R828" i="2" s="1"/>
  <c r="Q832" i="2"/>
  <c r="R832" i="2" s="1"/>
  <c r="Q691" i="2"/>
  <c r="R691" i="2" s="1"/>
  <c r="Q695" i="2"/>
  <c r="R695" i="2" s="1"/>
  <c r="Q703" i="2"/>
  <c r="R703" i="2" s="1"/>
  <c r="Q711" i="2"/>
  <c r="R711" i="2" s="1"/>
  <c r="Q719" i="2"/>
  <c r="R719" i="2" s="1"/>
  <c r="Q727" i="2"/>
  <c r="R727" i="2" s="1"/>
  <c r="Q735" i="2"/>
  <c r="R735" i="2" s="1"/>
  <c r="Q747" i="2"/>
  <c r="R747" i="2" s="1"/>
  <c r="Q750" i="2"/>
  <c r="R750" i="2" s="1"/>
  <c r="Q753" i="2"/>
  <c r="R753" i="2" s="1"/>
  <c r="Q763" i="2"/>
  <c r="R763" i="2" s="1"/>
  <c r="Q766" i="2"/>
  <c r="R766" i="2" s="1"/>
  <c r="Q769" i="2"/>
  <c r="R769" i="2" s="1"/>
  <c r="S769" i="2" s="1"/>
  <c r="T769" i="2" s="1"/>
  <c r="U769" i="2" s="1"/>
  <c r="V769" i="2" s="1"/>
  <c r="W769" i="2" s="1"/>
  <c r="Q779" i="2"/>
  <c r="R779" i="2" s="1"/>
  <c r="Q782" i="2"/>
  <c r="R782" i="2" s="1"/>
  <c r="Q785" i="2"/>
  <c r="R785" i="2" s="1"/>
  <c r="Q795" i="2"/>
  <c r="R795" i="2" s="1"/>
  <c r="Q798" i="2"/>
  <c r="R798" i="2" s="1"/>
  <c r="Q801" i="2"/>
  <c r="R801" i="2" s="1"/>
  <c r="Q811" i="2"/>
  <c r="R811" i="2" s="1"/>
  <c r="Q814" i="2"/>
  <c r="R814" i="2" s="1"/>
  <c r="Q819" i="2"/>
  <c r="R819" i="2" s="1"/>
  <c r="Q823" i="2"/>
  <c r="R823" i="2" s="1"/>
  <c r="Q827" i="2"/>
  <c r="R827" i="2" s="1"/>
  <c r="Q831" i="2"/>
  <c r="R831" i="2" s="1"/>
  <c r="Q835" i="2"/>
  <c r="R835" i="2" s="1"/>
  <c r="Q839" i="2"/>
  <c r="R839" i="2" s="1"/>
  <c r="Q843" i="2"/>
  <c r="R843" i="2" s="1"/>
  <c r="Q847" i="2"/>
  <c r="R847" i="2" s="1"/>
  <c r="Q851" i="2"/>
  <c r="R851" i="2" s="1"/>
  <c r="Q855" i="2"/>
  <c r="R855" i="2" s="1"/>
  <c r="Q859" i="2"/>
  <c r="R859" i="2" s="1"/>
  <c r="Q863" i="2"/>
  <c r="R863" i="2" s="1"/>
  <c r="Q867" i="2"/>
  <c r="R867" i="2" s="1"/>
  <c r="S867" i="2" s="1"/>
  <c r="T867" i="2" s="1"/>
  <c r="U867" i="2" s="1"/>
  <c r="V867" i="2" s="1"/>
  <c r="W867" i="2" s="1"/>
  <c r="Q871" i="2"/>
  <c r="R871" i="2" s="1"/>
  <c r="Q875" i="2"/>
  <c r="R875" i="2" s="1"/>
  <c r="Q879" i="2"/>
  <c r="R879" i="2" s="1"/>
  <c r="S879" i="2" s="1"/>
  <c r="T879" i="2" s="1"/>
  <c r="U879" i="2" s="1"/>
  <c r="V879" i="2" s="1"/>
  <c r="W879" i="2" s="1"/>
  <c r="Q883" i="2"/>
  <c r="R883" i="2" s="1"/>
  <c r="S883" i="2" s="1"/>
  <c r="T883" i="2" s="1"/>
  <c r="U883" i="2" s="1"/>
  <c r="V883" i="2" s="1"/>
  <c r="W883" i="2" s="1"/>
  <c r="Q887" i="2"/>
  <c r="R887" i="2" s="1"/>
  <c r="Q891" i="2"/>
  <c r="R891" i="2" s="1"/>
  <c r="Q895" i="2"/>
  <c r="R895" i="2" s="1"/>
  <c r="Q899" i="2"/>
  <c r="R899" i="2" s="1"/>
  <c r="Q903" i="2"/>
  <c r="R903" i="2" s="1"/>
  <c r="S903" i="2" s="1"/>
  <c r="T903" i="2" s="1"/>
  <c r="U903" i="2" s="1"/>
  <c r="V903" i="2" s="1"/>
  <c r="W903" i="2" s="1"/>
  <c r="Q907" i="2"/>
  <c r="R907" i="2" s="1"/>
  <c r="Q911" i="2"/>
  <c r="R911" i="2" s="1"/>
  <c r="Q915" i="2"/>
  <c r="R915" i="2" s="1"/>
  <c r="Q919" i="2"/>
  <c r="R919" i="2" s="1"/>
  <c r="Q923" i="2"/>
  <c r="R923" i="2" s="1"/>
  <c r="Q927" i="2"/>
  <c r="R927" i="2" s="1"/>
  <c r="Q931" i="2"/>
  <c r="R931" i="2" s="1"/>
  <c r="Q834" i="2"/>
  <c r="R834" i="2" s="1"/>
  <c r="Q838" i="2"/>
  <c r="R838" i="2" s="1"/>
  <c r="Q842" i="2"/>
  <c r="R842" i="2" s="1"/>
  <c r="S842" i="2" s="1"/>
  <c r="T842" i="2" s="1"/>
  <c r="U842" i="2" s="1"/>
  <c r="V842" i="2" s="1"/>
  <c r="W842" i="2" s="1"/>
  <c r="Q846" i="2"/>
  <c r="R846" i="2" s="1"/>
  <c r="Q850" i="2"/>
  <c r="R850" i="2" s="1"/>
  <c r="Q854" i="2"/>
  <c r="R854" i="2" s="1"/>
  <c r="Q858" i="2"/>
  <c r="R858" i="2" s="1"/>
  <c r="Q862" i="2"/>
  <c r="R862" i="2" s="1"/>
  <c r="Q866" i="2"/>
  <c r="R866" i="2" s="1"/>
  <c r="Q870" i="2"/>
  <c r="R870" i="2" s="1"/>
  <c r="Q874" i="2"/>
  <c r="R874" i="2" s="1"/>
  <c r="Q878" i="2"/>
  <c r="R878" i="2" s="1"/>
  <c r="Q882" i="2"/>
  <c r="R882" i="2" s="1"/>
  <c r="Q886" i="2"/>
  <c r="R886" i="2" s="1"/>
  <c r="Q890" i="2"/>
  <c r="R890" i="2" s="1"/>
  <c r="S890" i="2" s="1"/>
  <c r="T890" i="2" s="1"/>
  <c r="U890" i="2" s="1"/>
  <c r="V890" i="2" s="1"/>
  <c r="W890" i="2" s="1"/>
  <c r="Q894" i="2"/>
  <c r="R894" i="2" s="1"/>
  <c r="Q898" i="2"/>
  <c r="R898" i="2" s="1"/>
  <c r="Q902" i="2"/>
  <c r="R902" i="2" s="1"/>
  <c r="Q906" i="2"/>
  <c r="R906" i="2" s="1"/>
  <c r="Q910" i="2"/>
  <c r="R910" i="2" s="1"/>
  <c r="Q914" i="2"/>
  <c r="R914" i="2" s="1"/>
  <c r="Q918" i="2"/>
  <c r="R918" i="2" s="1"/>
  <c r="Q922" i="2"/>
  <c r="R922" i="2" s="1"/>
  <c r="Q926" i="2"/>
  <c r="R926" i="2" s="1"/>
  <c r="S926" i="2" s="1"/>
  <c r="T926" i="2" s="1"/>
  <c r="U926" i="2" s="1"/>
  <c r="V926" i="2" s="1"/>
  <c r="W926" i="2" s="1"/>
  <c r="Q930" i="2"/>
  <c r="R930" i="2" s="1"/>
  <c r="Q837" i="2"/>
  <c r="R837" i="2" s="1"/>
  <c r="Q841" i="2"/>
  <c r="R841" i="2" s="1"/>
  <c r="Q845" i="2"/>
  <c r="R845" i="2" s="1"/>
  <c r="S845" i="2" s="1"/>
  <c r="T845" i="2" s="1"/>
  <c r="U845" i="2" s="1"/>
  <c r="V845" i="2" s="1"/>
  <c r="W845" i="2" s="1"/>
  <c r="Q849" i="2"/>
  <c r="R849" i="2" s="1"/>
  <c r="Q853" i="2"/>
  <c r="R853" i="2" s="1"/>
  <c r="Q857" i="2"/>
  <c r="R857" i="2" s="1"/>
  <c r="Q861" i="2"/>
  <c r="R861" i="2" s="1"/>
  <c r="Q865" i="2"/>
  <c r="R865" i="2" s="1"/>
  <c r="Q869" i="2"/>
  <c r="R869" i="2" s="1"/>
  <c r="Q873" i="2"/>
  <c r="R873" i="2" s="1"/>
  <c r="Q877" i="2"/>
  <c r="R877" i="2" s="1"/>
  <c r="Q881" i="2"/>
  <c r="R881" i="2" s="1"/>
  <c r="Q885" i="2"/>
  <c r="R885" i="2" s="1"/>
  <c r="Q889" i="2"/>
  <c r="R889" i="2" s="1"/>
  <c r="Q893" i="2"/>
  <c r="R893" i="2" s="1"/>
  <c r="Q897" i="2"/>
  <c r="R897" i="2" s="1"/>
  <c r="Q901" i="2"/>
  <c r="R901" i="2" s="1"/>
  <c r="Q905" i="2"/>
  <c r="R905" i="2" s="1"/>
  <c r="Q909" i="2"/>
  <c r="R909" i="2" s="1"/>
  <c r="Q913" i="2"/>
  <c r="R913" i="2" s="1"/>
  <c r="Q917" i="2"/>
  <c r="R917" i="2" s="1"/>
  <c r="Q921" i="2"/>
  <c r="R921" i="2" s="1"/>
  <c r="Q925" i="2"/>
  <c r="R925" i="2" s="1"/>
  <c r="Q929" i="2"/>
  <c r="R929" i="2" s="1"/>
  <c r="Q836" i="2"/>
  <c r="R836" i="2" s="1"/>
  <c r="Q840" i="2"/>
  <c r="R840" i="2" s="1"/>
  <c r="Q844" i="2"/>
  <c r="R844" i="2" s="1"/>
  <c r="S844" i="2" s="1"/>
  <c r="T844" i="2" s="1"/>
  <c r="U844" i="2" s="1"/>
  <c r="V844" i="2" s="1"/>
  <c r="W844" i="2" s="1"/>
  <c r="Q848" i="2"/>
  <c r="R848" i="2" s="1"/>
  <c r="Q852" i="2"/>
  <c r="R852" i="2" s="1"/>
  <c r="Q856" i="2"/>
  <c r="R856" i="2" s="1"/>
  <c r="Q860" i="2"/>
  <c r="R860" i="2" s="1"/>
  <c r="Q864" i="2"/>
  <c r="R864" i="2" s="1"/>
  <c r="Q868" i="2"/>
  <c r="R868" i="2" s="1"/>
  <c r="Q872" i="2"/>
  <c r="R872" i="2" s="1"/>
  <c r="S872" i="2" s="1"/>
  <c r="T872" i="2" s="1"/>
  <c r="U872" i="2" s="1"/>
  <c r="V872" i="2" s="1"/>
  <c r="W872" i="2" s="1"/>
  <c r="Q876" i="2"/>
  <c r="R876" i="2" s="1"/>
  <c r="Q880" i="2"/>
  <c r="R880" i="2" s="1"/>
  <c r="Q884" i="2"/>
  <c r="R884" i="2" s="1"/>
  <c r="Q888" i="2"/>
  <c r="R888" i="2" s="1"/>
  <c r="Q892" i="2"/>
  <c r="R892" i="2" s="1"/>
  <c r="S892" i="2" s="1"/>
  <c r="T892" i="2" s="1"/>
  <c r="U892" i="2" s="1"/>
  <c r="V892" i="2" s="1"/>
  <c r="W892" i="2" s="1"/>
  <c r="Q896" i="2"/>
  <c r="R896" i="2" s="1"/>
  <c r="Q900" i="2"/>
  <c r="R900" i="2" s="1"/>
  <c r="Q904" i="2"/>
  <c r="R904" i="2" s="1"/>
  <c r="Q908" i="2"/>
  <c r="R908" i="2" s="1"/>
  <c r="Q912" i="2"/>
  <c r="R912" i="2" s="1"/>
  <c r="Q916" i="2"/>
  <c r="R916" i="2" s="1"/>
  <c r="Q920" i="2"/>
  <c r="R920" i="2" s="1"/>
  <c r="Q924" i="2"/>
  <c r="R924" i="2" s="1"/>
  <c r="Q928" i="2"/>
  <c r="R928" i="2" s="1"/>
  <c r="Q932" i="2"/>
  <c r="R932" i="2" s="1"/>
  <c r="Q955" i="2"/>
  <c r="R955" i="2" s="1"/>
  <c r="Q951" i="2"/>
  <c r="R951" i="2" s="1"/>
  <c r="Q947" i="2"/>
  <c r="R947" i="2" s="1"/>
  <c r="Q943" i="2"/>
  <c r="R943" i="2" s="1"/>
  <c r="Q939" i="2"/>
  <c r="R939" i="2" s="1"/>
  <c r="Q935" i="2"/>
  <c r="R935" i="2" s="1"/>
  <c r="Q933" i="2"/>
  <c r="R933" i="2" s="1"/>
  <c r="R2" i="2" l="1"/>
  <c r="Q962" i="2"/>
  <c r="Q963" i="2" s="1"/>
  <c r="O962" i="4"/>
  <c r="P962" i="4" s="1"/>
  <c r="Q943" i="4" s="1"/>
  <c r="R943" i="4" s="1"/>
  <c r="Q951" i="4"/>
  <c r="R951" i="4" s="1"/>
  <c r="Q934" i="4"/>
  <c r="R934" i="4" s="1"/>
  <c r="Q930" i="4"/>
  <c r="R930" i="4" s="1"/>
  <c r="Q904" i="4"/>
  <c r="R904" i="4" s="1"/>
  <c r="Q901" i="4"/>
  <c r="R901" i="4" s="1"/>
  <c r="Q893" i="4"/>
  <c r="R893" i="4" s="1"/>
  <c r="Q877" i="4"/>
  <c r="R877" i="4" s="1"/>
  <c r="Q874" i="4"/>
  <c r="R874" i="4" s="1"/>
  <c r="Q872" i="4"/>
  <c r="R872" i="4" s="1"/>
  <c r="S872" i="4" s="1"/>
  <c r="T872" i="4" s="1"/>
  <c r="U872" i="4" s="1"/>
  <c r="V872" i="4" s="1"/>
  <c r="W872" i="4" s="1"/>
  <c r="Q869" i="4"/>
  <c r="R869" i="4" s="1"/>
  <c r="Q864" i="4"/>
  <c r="R864" i="4" s="1"/>
  <c r="Q861" i="4"/>
  <c r="R861" i="4" s="1"/>
  <c r="Q857" i="4"/>
  <c r="R857" i="4" s="1"/>
  <c r="Q856" i="4"/>
  <c r="R856" i="4" s="1"/>
  <c r="Q850" i="4"/>
  <c r="R850" i="4" s="1"/>
  <c r="Q844" i="4"/>
  <c r="R844" i="4" s="1"/>
  <c r="S844" i="4" s="1"/>
  <c r="T844" i="4" s="1"/>
  <c r="U844" i="4" s="1"/>
  <c r="V844" i="4" s="1"/>
  <c r="W844" i="4" s="1"/>
  <c r="Q841" i="4"/>
  <c r="R841" i="4" s="1"/>
  <c r="Q835" i="4"/>
  <c r="R835" i="4" s="1"/>
  <c r="Q833" i="4"/>
  <c r="R833" i="4" s="1"/>
  <c r="Q831" i="4"/>
  <c r="R831" i="4" s="1"/>
  <c r="Q829" i="4"/>
  <c r="R829" i="4" s="1"/>
  <c r="S829" i="4" s="1"/>
  <c r="T829" i="4" s="1"/>
  <c r="U829" i="4" s="1"/>
  <c r="V829" i="4" s="1"/>
  <c r="W829" i="4" s="1"/>
  <c r="Q823" i="4"/>
  <c r="R823" i="4" s="1"/>
  <c r="Q820" i="4"/>
  <c r="R820" i="4" s="1"/>
  <c r="Q816" i="4"/>
  <c r="R816" i="4" s="1"/>
  <c r="Q813" i="4"/>
  <c r="R813" i="4" s="1"/>
  <c r="Q809" i="4"/>
  <c r="R809" i="4" s="1"/>
  <c r="Q803" i="4"/>
  <c r="R803" i="4" s="1"/>
  <c r="Q801" i="4"/>
  <c r="R801" i="4" s="1"/>
  <c r="Q799" i="4"/>
  <c r="R799" i="4" s="1"/>
  <c r="S799" i="4" s="1"/>
  <c r="T799" i="4" s="1"/>
  <c r="U799" i="4" s="1"/>
  <c r="V799" i="4" s="1"/>
  <c r="W799" i="4" s="1"/>
  <c r="Q797" i="4"/>
  <c r="R797" i="4" s="1"/>
  <c r="Q791" i="4"/>
  <c r="R791" i="4" s="1"/>
  <c r="Q785" i="4"/>
  <c r="R785" i="4" s="1"/>
  <c r="Q783" i="4"/>
  <c r="R783" i="4" s="1"/>
  <c r="S783" i="4" s="1"/>
  <c r="T783" i="4" s="1"/>
  <c r="U783" i="4" s="1"/>
  <c r="V783" i="4" s="1"/>
  <c r="W783" i="4" s="1"/>
  <c r="Q780" i="4"/>
  <c r="R780" i="4" s="1"/>
  <c r="S780" i="4" s="1"/>
  <c r="T780" i="4" s="1"/>
  <c r="U780" i="4" s="1"/>
  <c r="V780" i="4" s="1"/>
  <c r="W780" i="4" s="1"/>
  <c r="Q772" i="4"/>
  <c r="R772" i="4" s="1"/>
  <c r="Q769" i="4"/>
  <c r="R769" i="4" s="1"/>
  <c r="S769" i="4" s="1"/>
  <c r="T769" i="4" s="1"/>
  <c r="U769" i="4" s="1"/>
  <c r="V769" i="4" s="1"/>
  <c r="W769" i="4" s="1"/>
  <c r="Q766" i="4"/>
  <c r="R766" i="4" s="1"/>
  <c r="Q764" i="4"/>
  <c r="R764" i="4" s="1"/>
  <c r="Q763" i="4"/>
  <c r="R763" i="4" s="1"/>
  <c r="Q759" i="4"/>
  <c r="R759" i="4" s="1"/>
  <c r="Q757" i="4"/>
  <c r="R757" i="4" s="1"/>
  <c r="Q755" i="4"/>
  <c r="R755" i="4" s="1"/>
  <c r="S755" i="4" s="1"/>
  <c r="T755" i="4" s="1"/>
  <c r="U755" i="4" s="1"/>
  <c r="V755" i="4" s="1"/>
  <c r="W755" i="4" s="1"/>
  <c r="Q753" i="4"/>
  <c r="R753" i="4" s="1"/>
  <c r="Q752" i="4"/>
  <c r="R752" i="4" s="1"/>
  <c r="Q750" i="4"/>
  <c r="R750" i="4" s="1"/>
  <c r="Q747" i="4"/>
  <c r="R747" i="4" s="1"/>
  <c r="Q745" i="4"/>
  <c r="R745" i="4" s="1"/>
  <c r="Q742" i="4"/>
  <c r="R742" i="4" s="1"/>
  <c r="Q740" i="4"/>
  <c r="R740" i="4" s="1"/>
  <c r="Q739" i="4"/>
  <c r="R739" i="4" s="1"/>
  <c r="Q737" i="4"/>
  <c r="R737" i="4" s="1"/>
  <c r="Q734" i="4"/>
  <c r="R734" i="4" s="1"/>
  <c r="Q732" i="4"/>
  <c r="R732" i="4" s="1"/>
  <c r="Q731" i="4"/>
  <c r="R731" i="4" s="1"/>
  <c r="Q729" i="4"/>
  <c r="R729" i="4" s="1"/>
  <c r="Q727" i="4"/>
  <c r="R727" i="4" s="1"/>
  <c r="Q725" i="4"/>
  <c r="R725" i="4" s="1"/>
  <c r="Q722" i="4"/>
  <c r="R722" i="4" s="1"/>
  <c r="Q721" i="4"/>
  <c r="R721" i="4" s="1"/>
  <c r="S721" i="4" s="1"/>
  <c r="T721" i="4" s="1"/>
  <c r="U721" i="4" s="1"/>
  <c r="V721" i="4" s="1"/>
  <c r="W721" i="4" s="1"/>
  <c r="Q720" i="4"/>
  <c r="R720" i="4" s="1"/>
  <c r="Q718" i="4"/>
  <c r="R718" i="4" s="1"/>
  <c r="R717" i="4"/>
  <c r="Q717" i="4"/>
  <c r="Q716" i="4"/>
  <c r="R716" i="4" s="1"/>
  <c r="Q715" i="4"/>
  <c r="R715" i="4" s="1"/>
  <c r="Q714" i="4"/>
  <c r="R714" i="4" s="1"/>
  <c r="S714" i="4" s="1"/>
  <c r="T714" i="4" s="1"/>
  <c r="U714" i="4" s="1"/>
  <c r="V714" i="4" s="1"/>
  <c r="W714" i="4" s="1"/>
  <c r="W713" i="4"/>
  <c r="Q713" i="4"/>
  <c r="R713" i="4" s="1"/>
  <c r="S713" i="4" s="1"/>
  <c r="T713" i="4" s="1"/>
  <c r="U713" i="4" s="1"/>
  <c r="V713" i="4" s="1"/>
  <c r="Q712" i="4"/>
  <c r="R712" i="4" s="1"/>
  <c r="Q711" i="4"/>
  <c r="R711" i="4" s="1"/>
  <c r="Q710" i="4"/>
  <c r="R710" i="4" s="1"/>
  <c r="R709" i="4"/>
  <c r="Q709" i="4"/>
  <c r="Q708" i="4"/>
  <c r="R708" i="4" s="1"/>
  <c r="Q707" i="4"/>
  <c r="R707" i="4" s="1"/>
  <c r="R706" i="4"/>
  <c r="Q706" i="4"/>
  <c r="R705" i="4"/>
  <c r="S705" i="4" s="1"/>
  <c r="T705" i="4" s="1"/>
  <c r="U705" i="4" s="1"/>
  <c r="V705" i="4" s="1"/>
  <c r="W705" i="4" s="1"/>
  <c r="Q705" i="4"/>
  <c r="R704" i="4"/>
  <c r="S704" i="4" s="1"/>
  <c r="T704" i="4" s="1"/>
  <c r="U704" i="4" s="1"/>
  <c r="V704" i="4" s="1"/>
  <c r="W704" i="4" s="1"/>
  <c r="Q704" i="4"/>
  <c r="Q703" i="4"/>
  <c r="R703" i="4" s="1"/>
  <c r="Q702" i="4"/>
  <c r="R702" i="4" s="1"/>
  <c r="Q701" i="4"/>
  <c r="R701" i="4" s="1"/>
  <c r="Q700" i="4"/>
  <c r="R700" i="4" s="1"/>
  <c r="Q699" i="4"/>
  <c r="R699" i="4" s="1"/>
  <c r="S699" i="4" s="1"/>
  <c r="T699" i="4" s="1"/>
  <c r="U699" i="4" s="1"/>
  <c r="V699" i="4" s="1"/>
  <c r="W699" i="4" s="1"/>
  <c r="R698" i="4"/>
  <c r="Q698" i="4"/>
  <c r="Q697" i="4"/>
  <c r="R697" i="4" s="1"/>
  <c r="T696" i="4"/>
  <c r="U696" i="4" s="1"/>
  <c r="V696" i="4" s="1"/>
  <c r="W696" i="4" s="1"/>
  <c r="Q696" i="4"/>
  <c r="R696" i="4" s="1"/>
  <c r="S696" i="4" s="1"/>
  <c r="Q695" i="4"/>
  <c r="R695" i="4" s="1"/>
  <c r="R694" i="4"/>
  <c r="Q694" i="4"/>
  <c r="Q693" i="4"/>
  <c r="R693" i="4" s="1"/>
  <c r="Q692" i="4"/>
  <c r="R692" i="4" s="1"/>
  <c r="Q691" i="4"/>
  <c r="R691" i="4" s="1"/>
  <c r="R690" i="4"/>
  <c r="S690" i="4" s="1"/>
  <c r="T690" i="4" s="1"/>
  <c r="U690" i="4" s="1"/>
  <c r="V690" i="4" s="1"/>
  <c r="W690" i="4" s="1"/>
  <c r="Q690" i="4"/>
  <c r="Q689" i="4"/>
  <c r="R689" i="4" s="1"/>
  <c r="Q688" i="4"/>
  <c r="R688" i="4" s="1"/>
  <c r="Q687" i="4"/>
  <c r="R687" i="4" s="1"/>
  <c r="Q686" i="4"/>
  <c r="R686" i="4" s="1"/>
  <c r="Q685" i="4"/>
  <c r="R685" i="4" s="1"/>
  <c r="Q684" i="4"/>
  <c r="R684" i="4" s="1"/>
  <c r="Q683" i="4"/>
  <c r="R683" i="4" s="1"/>
  <c r="Q682" i="4"/>
  <c r="R682" i="4" s="1"/>
  <c r="Q681" i="4"/>
  <c r="R681" i="4" s="1"/>
  <c r="Q680" i="4"/>
  <c r="R680" i="4" s="1"/>
  <c r="S680" i="4" s="1"/>
  <c r="T680" i="4" s="1"/>
  <c r="U680" i="4" s="1"/>
  <c r="V680" i="4" s="1"/>
  <c r="W680" i="4" s="1"/>
  <c r="Q679" i="4"/>
  <c r="R679" i="4" s="1"/>
  <c r="Q678" i="4"/>
  <c r="R678" i="4" s="1"/>
  <c r="Q677" i="4"/>
  <c r="R677" i="4" s="1"/>
  <c r="R676" i="4"/>
  <c r="Q676" i="4"/>
  <c r="Q675" i="4"/>
  <c r="R675" i="4" s="1"/>
  <c r="Q674" i="4"/>
  <c r="R674" i="4" s="1"/>
  <c r="Q673" i="4"/>
  <c r="R673" i="4" s="1"/>
  <c r="Q672" i="4"/>
  <c r="R672" i="4" s="1"/>
  <c r="R671" i="4"/>
  <c r="Q671" i="4"/>
  <c r="Q670" i="4"/>
  <c r="R670" i="4" s="1"/>
  <c r="Q669" i="4"/>
  <c r="R669" i="4" s="1"/>
  <c r="R668" i="4"/>
  <c r="Q668" i="4"/>
  <c r="Q667" i="4"/>
  <c r="R667" i="4" s="1"/>
  <c r="Q666" i="4"/>
  <c r="R666" i="4" s="1"/>
  <c r="Q665" i="4"/>
  <c r="R665" i="4" s="1"/>
  <c r="Q664" i="4"/>
  <c r="R664" i="4" s="1"/>
  <c r="Q663" i="4"/>
  <c r="R663" i="4" s="1"/>
  <c r="Q662" i="4"/>
  <c r="R662" i="4" s="1"/>
  <c r="Q661" i="4"/>
  <c r="R661" i="4" s="1"/>
  <c r="Q660" i="4"/>
  <c r="R660" i="4" s="1"/>
  <c r="R659" i="4"/>
  <c r="Q659" i="4"/>
  <c r="Q658" i="4"/>
  <c r="R658" i="4" s="1"/>
  <c r="Q657" i="4"/>
  <c r="R657" i="4" s="1"/>
  <c r="R656" i="4"/>
  <c r="Q656" i="4"/>
  <c r="Q655" i="4"/>
  <c r="R655" i="4" s="1"/>
  <c r="S655" i="4" s="1"/>
  <c r="T655" i="4" s="1"/>
  <c r="U655" i="4" s="1"/>
  <c r="V655" i="4" s="1"/>
  <c r="W655" i="4" s="1"/>
  <c r="Q654" i="4"/>
  <c r="R654" i="4" s="1"/>
  <c r="Q653" i="4"/>
  <c r="R653" i="4" s="1"/>
  <c r="R652" i="4"/>
  <c r="Q652" i="4"/>
  <c r="Q651" i="4"/>
  <c r="R651" i="4" s="1"/>
  <c r="Q650" i="4"/>
  <c r="R650" i="4" s="1"/>
  <c r="Q649" i="4"/>
  <c r="R649" i="4" s="1"/>
  <c r="R648" i="4"/>
  <c r="S648" i="4" s="1"/>
  <c r="T648" i="4" s="1"/>
  <c r="U648" i="4" s="1"/>
  <c r="V648" i="4" s="1"/>
  <c r="W648" i="4" s="1"/>
  <c r="Q648" i="4"/>
  <c r="Q647" i="4"/>
  <c r="R647" i="4" s="1"/>
  <c r="T646" i="4"/>
  <c r="U646" i="4" s="1"/>
  <c r="V646" i="4" s="1"/>
  <c r="W646" i="4" s="1"/>
  <c r="R646" i="4"/>
  <c r="S646" i="4" s="1"/>
  <c r="Q646" i="4"/>
  <c r="Q645" i="4"/>
  <c r="R645" i="4" s="1"/>
  <c r="R644" i="4"/>
  <c r="Q644" i="4"/>
  <c r="Q643" i="4"/>
  <c r="R643" i="4" s="1"/>
  <c r="Q642" i="4"/>
  <c r="R642" i="4" s="1"/>
  <c r="Q641" i="4"/>
  <c r="R641" i="4" s="1"/>
  <c r="R640" i="4"/>
  <c r="S640" i="4" s="1"/>
  <c r="T640" i="4" s="1"/>
  <c r="U640" i="4" s="1"/>
  <c r="V640" i="4" s="1"/>
  <c r="W640" i="4" s="1"/>
  <c r="Q640" i="4"/>
  <c r="Q639" i="4"/>
  <c r="R639" i="4" s="1"/>
  <c r="R638" i="4"/>
  <c r="Q638" i="4"/>
  <c r="Q637" i="4"/>
  <c r="R637" i="4" s="1"/>
  <c r="R636" i="4"/>
  <c r="S636" i="4" s="1"/>
  <c r="T636" i="4" s="1"/>
  <c r="U636" i="4" s="1"/>
  <c r="V636" i="4" s="1"/>
  <c r="W636" i="4" s="1"/>
  <c r="Q636" i="4"/>
  <c r="Q635" i="4"/>
  <c r="R635" i="4" s="1"/>
  <c r="V634" i="4"/>
  <c r="W634" i="4" s="1"/>
  <c r="Q634" i="4"/>
  <c r="R634" i="4" s="1"/>
  <c r="S634" i="4" s="1"/>
  <c r="T634" i="4" s="1"/>
  <c r="U634" i="4" s="1"/>
  <c r="Q633" i="4"/>
  <c r="R633" i="4" s="1"/>
  <c r="Q632" i="4"/>
  <c r="R632" i="4" s="1"/>
  <c r="R631" i="4"/>
  <c r="Q631" i="4"/>
  <c r="Q630" i="4"/>
  <c r="R630" i="4" s="1"/>
  <c r="Q629" i="4"/>
  <c r="R629" i="4" s="1"/>
  <c r="Q628" i="4"/>
  <c r="R628" i="4" s="1"/>
  <c r="R627" i="4"/>
  <c r="Q627" i="4"/>
  <c r="Q626" i="4"/>
  <c r="R626" i="4" s="1"/>
  <c r="Q625" i="4"/>
  <c r="R625" i="4" s="1"/>
  <c r="S625" i="4" s="1"/>
  <c r="T625" i="4" s="1"/>
  <c r="U625" i="4" s="1"/>
  <c r="V625" i="4" s="1"/>
  <c r="W625" i="4" s="1"/>
  <c r="R624" i="4"/>
  <c r="Q624" i="4"/>
  <c r="Q623" i="4"/>
  <c r="R623" i="4" s="1"/>
  <c r="R622" i="4"/>
  <c r="Q622" i="4"/>
  <c r="Q621" i="4"/>
  <c r="R621" i="4" s="1"/>
  <c r="R620" i="4"/>
  <c r="Q620" i="4"/>
  <c r="Q619" i="4"/>
  <c r="R619" i="4" s="1"/>
  <c r="Q618" i="4"/>
  <c r="R618" i="4" s="1"/>
  <c r="S617" i="4"/>
  <c r="T617" i="4" s="1"/>
  <c r="U617" i="4" s="1"/>
  <c r="V617" i="4" s="1"/>
  <c r="W617" i="4" s="1"/>
  <c r="Q617" i="4"/>
  <c r="R617" i="4" s="1"/>
  <c r="Q616" i="4"/>
  <c r="R616" i="4" s="1"/>
  <c r="R615" i="4"/>
  <c r="S615" i="4" s="1"/>
  <c r="T615" i="4" s="1"/>
  <c r="U615" i="4" s="1"/>
  <c r="V615" i="4" s="1"/>
  <c r="W615" i="4" s="1"/>
  <c r="Q615" i="4"/>
  <c r="Q614" i="4"/>
  <c r="R614" i="4" s="1"/>
  <c r="Q613" i="4"/>
  <c r="R613" i="4" s="1"/>
  <c r="Q612" i="4"/>
  <c r="R612" i="4" s="1"/>
  <c r="R611" i="4"/>
  <c r="Q611" i="4"/>
  <c r="Q610" i="4"/>
  <c r="R610" i="4" s="1"/>
  <c r="S610" i="4" s="1"/>
  <c r="T610" i="4" s="1"/>
  <c r="U610" i="4" s="1"/>
  <c r="V610" i="4" s="1"/>
  <c r="W610" i="4" s="1"/>
  <c r="Q609" i="4"/>
  <c r="R609" i="4" s="1"/>
  <c r="R608" i="4"/>
  <c r="Q608" i="4"/>
  <c r="Q607" i="4"/>
  <c r="R607" i="4" s="1"/>
  <c r="R606" i="4"/>
  <c r="Q606" i="4"/>
  <c r="Q605" i="4"/>
  <c r="R605" i="4" s="1"/>
  <c r="R604" i="4"/>
  <c r="Q604" i="4"/>
  <c r="Q603" i="4"/>
  <c r="R603" i="4" s="1"/>
  <c r="S603" i="4" s="1"/>
  <c r="T603" i="4" s="1"/>
  <c r="U603" i="4" s="1"/>
  <c r="V603" i="4" s="1"/>
  <c r="W603" i="4" s="1"/>
  <c r="Q602" i="4"/>
  <c r="R602" i="4" s="1"/>
  <c r="Q601" i="4"/>
  <c r="R601" i="4" s="1"/>
  <c r="S600" i="4"/>
  <c r="T600" i="4" s="1"/>
  <c r="U600" i="4" s="1"/>
  <c r="V600" i="4" s="1"/>
  <c r="W600" i="4" s="1"/>
  <c r="R600" i="4"/>
  <c r="Q600" i="4"/>
  <c r="Q599" i="4"/>
  <c r="R599" i="4" s="1"/>
  <c r="S599" i="4" s="1"/>
  <c r="T599" i="4" s="1"/>
  <c r="U599" i="4" s="1"/>
  <c r="V599" i="4" s="1"/>
  <c r="W599" i="4" s="1"/>
  <c r="R598" i="4"/>
  <c r="Q598" i="4"/>
  <c r="Q597" i="4"/>
  <c r="R597" i="4" s="1"/>
  <c r="R596" i="4"/>
  <c r="Q596" i="4"/>
  <c r="Q595" i="4"/>
  <c r="R595" i="4" s="1"/>
  <c r="Q594" i="4"/>
  <c r="R594" i="4" s="1"/>
  <c r="Q593" i="4"/>
  <c r="R593" i="4" s="1"/>
  <c r="Q592" i="4"/>
  <c r="R592" i="4" s="1"/>
  <c r="R591" i="4"/>
  <c r="S591" i="4" s="1"/>
  <c r="T591" i="4" s="1"/>
  <c r="U591" i="4" s="1"/>
  <c r="V591" i="4" s="1"/>
  <c r="W591" i="4" s="1"/>
  <c r="Q591" i="4"/>
  <c r="Q590" i="4"/>
  <c r="R590" i="4" s="1"/>
  <c r="T589" i="4"/>
  <c r="U589" i="4" s="1"/>
  <c r="V589" i="4" s="1"/>
  <c r="W589" i="4" s="1"/>
  <c r="S589" i="4"/>
  <c r="Q589" i="4"/>
  <c r="R589" i="4" s="1"/>
  <c r="Q588" i="4"/>
  <c r="R588" i="4" s="1"/>
  <c r="R587" i="4"/>
  <c r="Q587" i="4"/>
  <c r="Q586" i="4"/>
  <c r="R586" i="4" s="1"/>
  <c r="Q585" i="4"/>
  <c r="R585" i="4" s="1"/>
  <c r="R584" i="4"/>
  <c r="Q584" i="4"/>
  <c r="Q583" i="4"/>
  <c r="R583" i="4" s="1"/>
  <c r="S583" i="4" s="1"/>
  <c r="T583" i="4" s="1"/>
  <c r="U583" i="4" s="1"/>
  <c r="V583" i="4" s="1"/>
  <c r="W583" i="4" s="1"/>
  <c r="R582" i="4"/>
  <c r="Q582" i="4"/>
  <c r="Q581" i="4"/>
  <c r="R581" i="4" s="1"/>
  <c r="R580" i="4"/>
  <c r="Q580" i="4"/>
  <c r="Q579" i="4"/>
  <c r="R579" i="4" s="1"/>
  <c r="Q578" i="4"/>
  <c r="R578" i="4" s="1"/>
  <c r="Q577" i="4"/>
  <c r="R577" i="4" s="1"/>
  <c r="Q576" i="4"/>
  <c r="R576" i="4" s="1"/>
  <c r="R575" i="4"/>
  <c r="Q575" i="4"/>
  <c r="Q574" i="4"/>
  <c r="R574" i="4" s="1"/>
  <c r="Q573" i="4"/>
  <c r="R573" i="4" s="1"/>
  <c r="Q572" i="4"/>
  <c r="R572" i="4" s="1"/>
  <c r="Q571" i="4"/>
  <c r="R571" i="4" s="1"/>
  <c r="S571" i="4" s="1"/>
  <c r="T571" i="4" s="1"/>
  <c r="U571" i="4" s="1"/>
  <c r="V571" i="4" s="1"/>
  <c r="W571" i="4" s="1"/>
  <c r="Q570" i="4"/>
  <c r="R570" i="4" s="1"/>
  <c r="R569" i="4"/>
  <c r="Q569" i="4"/>
  <c r="Q568" i="4"/>
  <c r="R568" i="4" s="1"/>
  <c r="R567" i="4"/>
  <c r="Q567" i="4"/>
  <c r="Q566" i="4"/>
  <c r="R566" i="4" s="1"/>
  <c r="S566" i="4" s="1"/>
  <c r="T566" i="4" s="1"/>
  <c r="U566" i="4" s="1"/>
  <c r="V566" i="4" s="1"/>
  <c r="W566" i="4" s="1"/>
  <c r="R565" i="4"/>
  <c r="Q565" i="4"/>
  <c r="Q564" i="4"/>
  <c r="R564" i="4" s="1"/>
  <c r="S564" i="4" s="1"/>
  <c r="T564" i="4" s="1"/>
  <c r="U564" i="4" s="1"/>
  <c r="V564" i="4" s="1"/>
  <c r="W564" i="4" s="1"/>
  <c r="Q563" i="4"/>
  <c r="R563" i="4" s="1"/>
  <c r="Q562" i="4"/>
  <c r="R562" i="4" s="1"/>
  <c r="Q561" i="4"/>
  <c r="R561" i="4" s="1"/>
  <c r="Q560" i="4"/>
  <c r="R560" i="4" s="1"/>
  <c r="Q559" i="4"/>
  <c r="R559" i="4" s="1"/>
  <c r="Q558" i="4"/>
  <c r="R558" i="4" s="1"/>
  <c r="R557" i="4"/>
  <c r="Q557" i="4"/>
  <c r="Q556" i="4"/>
  <c r="R556" i="4" s="1"/>
  <c r="Q555" i="4"/>
  <c r="R555" i="4" s="1"/>
  <c r="Q554" i="4"/>
  <c r="R554" i="4" s="1"/>
  <c r="Q553" i="4"/>
  <c r="R553" i="4" s="1"/>
  <c r="Q552" i="4"/>
  <c r="R552" i="4" s="1"/>
  <c r="Q551" i="4"/>
  <c r="R551" i="4" s="1"/>
  <c r="Q550" i="4"/>
  <c r="R550" i="4" s="1"/>
  <c r="Q549" i="4"/>
  <c r="R549" i="4" s="1"/>
  <c r="Q548" i="4"/>
  <c r="R548" i="4" s="1"/>
  <c r="S548" i="4" s="1"/>
  <c r="T548" i="4" s="1"/>
  <c r="U548" i="4" s="1"/>
  <c r="V548" i="4" s="1"/>
  <c r="W548" i="4" s="1"/>
  <c r="Q547" i="4"/>
  <c r="R547" i="4" s="1"/>
  <c r="R546" i="4"/>
  <c r="Q546" i="4"/>
  <c r="Q545" i="4"/>
  <c r="R545" i="4" s="1"/>
  <c r="Q544" i="4"/>
  <c r="R544" i="4" s="1"/>
  <c r="Q543" i="4"/>
  <c r="R543" i="4" s="1"/>
  <c r="S543" i="4" s="1"/>
  <c r="T543" i="4" s="1"/>
  <c r="U543" i="4" s="1"/>
  <c r="V543" i="4" s="1"/>
  <c r="W543" i="4" s="1"/>
  <c r="Q542" i="4"/>
  <c r="R542" i="4" s="1"/>
  <c r="Q541" i="4"/>
  <c r="R541" i="4" s="1"/>
  <c r="R540" i="4"/>
  <c r="Q540" i="4"/>
  <c r="Q539" i="4"/>
  <c r="R539" i="4" s="1"/>
  <c r="R538" i="4"/>
  <c r="Q538" i="4"/>
  <c r="Q537" i="4"/>
  <c r="R537" i="4" s="1"/>
  <c r="Q536" i="4"/>
  <c r="R536" i="4" s="1"/>
  <c r="Q535" i="4"/>
  <c r="R535" i="4" s="1"/>
  <c r="Q534" i="4"/>
  <c r="R534" i="4" s="1"/>
  <c r="Q533" i="4"/>
  <c r="R533" i="4" s="1"/>
  <c r="R532" i="4"/>
  <c r="Q532" i="4"/>
  <c r="Q531" i="4"/>
  <c r="R531" i="4" s="1"/>
  <c r="R530" i="4"/>
  <c r="Q530" i="4"/>
  <c r="Q529" i="4"/>
  <c r="R529" i="4" s="1"/>
  <c r="V528" i="4"/>
  <c r="W528" i="4" s="1"/>
  <c r="R528" i="4"/>
  <c r="S528" i="4" s="1"/>
  <c r="T528" i="4" s="1"/>
  <c r="U528" i="4" s="1"/>
  <c r="Q528" i="4"/>
  <c r="Q527" i="4"/>
  <c r="R527" i="4" s="1"/>
  <c r="R526" i="4"/>
  <c r="Q526" i="4"/>
  <c r="Q525" i="4"/>
  <c r="R525" i="4" s="1"/>
  <c r="Q524" i="4"/>
  <c r="R524" i="4" s="1"/>
  <c r="Q523" i="4"/>
  <c r="R523" i="4" s="1"/>
  <c r="R522" i="4"/>
  <c r="Q522" i="4"/>
  <c r="Q521" i="4"/>
  <c r="R521" i="4" s="1"/>
  <c r="R520" i="4"/>
  <c r="Q520" i="4"/>
  <c r="Q519" i="4"/>
  <c r="R519" i="4" s="1"/>
  <c r="Q518" i="4"/>
  <c r="R518" i="4" s="1"/>
  <c r="Q517" i="4"/>
  <c r="R517" i="4" s="1"/>
  <c r="S517" i="4" s="1"/>
  <c r="T517" i="4" s="1"/>
  <c r="U517" i="4" s="1"/>
  <c r="V517" i="4" s="1"/>
  <c r="W517" i="4" s="1"/>
  <c r="Q516" i="4"/>
  <c r="R516" i="4" s="1"/>
  <c r="Q515" i="4"/>
  <c r="R515" i="4" s="1"/>
  <c r="R514" i="4"/>
  <c r="Q514" i="4"/>
  <c r="Q513" i="4"/>
  <c r="R513" i="4" s="1"/>
  <c r="R512" i="4"/>
  <c r="Q512" i="4"/>
  <c r="Q511" i="4"/>
  <c r="R511" i="4" s="1"/>
  <c r="Q510" i="4"/>
  <c r="R510" i="4" s="1"/>
  <c r="Q509" i="4"/>
  <c r="R509" i="4" s="1"/>
  <c r="Q508" i="4"/>
  <c r="R508" i="4" s="1"/>
  <c r="Q507" i="4"/>
  <c r="R507" i="4" s="1"/>
  <c r="R506" i="4"/>
  <c r="Q506" i="4"/>
  <c r="Q505" i="4"/>
  <c r="R505" i="4" s="1"/>
  <c r="Q504" i="4"/>
  <c r="R504" i="4" s="1"/>
  <c r="Q503" i="4"/>
  <c r="R503" i="4" s="1"/>
  <c r="R502" i="4"/>
  <c r="Q502" i="4"/>
  <c r="Q501" i="4"/>
  <c r="R501" i="4" s="1"/>
  <c r="Q500" i="4"/>
  <c r="R500" i="4" s="1"/>
  <c r="Q499" i="4"/>
  <c r="R499" i="4" s="1"/>
  <c r="Q498" i="4"/>
  <c r="R498" i="4" s="1"/>
  <c r="S497" i="4"/>
  <c r="T497" i="4" s="1"/>
  <c r="U497" i="4" s="1"/>
  <c r="V497" i="4" s="1"/>
  <c r="W497" i="4" s="1"/>
  <c r="Q497" i="4"/>
  <c r="R497" i="4" s="1"/>
  <c r="Q496" i="4"/>
  <c r="R496" i="4" s="1"/>
  <c r="Q495" i="4"/>
  <c r="R495" i="4" s="1"/>
  <c r="R494" i="4"/>
  <c r="S494" i="4" s="1"/>
  <c r="T494" i="4" s="1"/>
  <c r="U494" i="4" s="1"/>
  <c r="V494" i="4" s="1"/>
  <c r="W494" i="4" s="1"/>
  <c r="Q494" i="4"/>
  <c r="Q493" i="4"/>
  <c r="R493" i="4" s="1"/>
  <c r="R492" i="4"/>
  <c r="Q492" i="4"/>
  <c r="Q491" i="4"/>
  <c r="R491" i="4" s="1"/>
  <c r="Q490" i="4"/>
  <c r="R490" i="4" s="1"/>
  <c r="Q489" i="4"/>
  <c r="R489" i="4" s="1"/>
  <c r="Q488" i="4"/>
  <c r="R488" i="4" s="1"/>
  <c r="Q487" i="4"/>
  <c r="R487" i="4" s="1"/>
  <c r="R486" i="4"/>
  <c r="Q486" i="4"/>
  <c r="Q485" i="4"/>
  <c r="R485" i="4" s="1"/>
  <c r="R484" i="4"/>
  <c r="Q484" i="4"/>
  <c r="Q483" i="4"/>
  <c r="R483" i="4" s="1"/>
  <c r="Q482" i="4"/>
  <c r="R482" i="4" s="1"/>
  <c r="Q481" i="4"/>
  <c r="R481" i="4" s="1"/>
  <c r="Q480" i="4"/>
  <c r="R480" i="4" s="1"/>
  <c r="Q479" i="4"/>
  <c r="R479" i="4" s="1"/>
  <c r="R478" i="4"/>
  <c r="S478" i="4" s="1"/>
  <c r="T478" i="4" s="1"/>
  <c r="U478" i="4" s="1"/>
  <c r="V478" i="4" s="1"/>
  <c r="W478" i="4" s="1"/>
  <c r="Q478" i="4"/>
  <c r="Q477" i="4"/>
  <c r="R477" i="4" s="1"/>
  <c r="R476" i="4"/>
  <c r="S476" i="4" s="1"/>
  <c r="T476" i="4" s="1"/>
  <c r="U476" i="4" s="1"/>
  <c r="V476" i="4" s="1"/>
  <c r="W476" i="4" s="1"/>
  <c r="Q476" i="4"/>
  <c r="Q475" i="4"/>
  <c r="R475" i="4" s="1"/>
  <c r="Q474" i="4"/>
  <c r="R474" i="4" s="1"/>
  <c r="Q473" i="4"/>
  <c r="R473" i="4" s="1"/>
  <c r="Q472" i="4"/>
  <c r="R472" i="4" s="1"/>
  <c r="Q471" i="4"/>
  <c r="R471" i="4" s="1"/>
  <c r="R470" i="4"/>
  <c r="S470" i="4" s="1"/>
  <c r="T470" i="4" s="1"/>
  <c r="U470" i="4" s="1"/>
  <c r="V470" i="4" s="1"/>
  <c r="W470" i="4" s="1"/>
  <c r="Q470" i="4"/>
  <c r="Q469" i="4"/>
  <c r="R469" i="4" s="1"/>
  <c r="R468" i="4"/>
  <c r="Q468" i="4"/>
  <c r="Q467" i="4"/>
  <c r="R467" i="4" s="1"/>
  <c r="Q466" i="4"/>
  <c r="R466" i="4" s="1"/>
  <c r="Q465" i="4"/>
  <c r="R465" i="4" s="1"/>
  <c r="Q464" i="4"/>
  <c r="R464" i="4" s="1"/>
  <c r="S464" i="4" s="1"/>
  <c r="T464" i="4" s="1"/>
  <c r="U464" i="4" s="1"/>
  <c r="V464" i="4" s="1"/>
  <c r="W464" i="4" s="1"/>
  <c r="Q463" i="4"/>
  <c r="R463" i="4" s="1"/>
  <c r="Q462" i="4"/>
  <c r="R462" i="4" s="1"/>
  <c r="Q461" i="4"/>
  <c r="R461" i="4" s="1"/>
  <c r="R460" i="4"/>
  <c r="Q460" i="4"/>
  <c r="Q459" i="4"/>
  <c r="R459" i="4" s="1"/>
  <c r="R458" i="4"/>
  <c r="Q458" i="4"/>
  <c r="Q457" i="4"/>
  <c r="R457" i="4" s="1"/>
  <c r="Q456" i="4"/>
  <c r="R456" i="4" s="1"/>
  <c r="Q455" i="4"/>
  <c r="R455" i="4" s="1"/>
  <c r="Q454" i="4"/>
  <c r="R454" i="4" s="1"/>
  <c r="Q453" i="4"/>
  <c r="R453" i="4" s="1"/>
  <c r="R452" i="4"/>
  <c r="Q452" i="4"/>
  <c r="Q451" i="4"/>
  <c r="R451" i="4" s="1"/>
  <c r="R450" i="4"/>
  <c r="Q450" i="4"/>
  <c r="Q449" i="4"/>
  <c r="R449" i="4" s="1"/>
  <c r="Q448" i="4"/>
  <c r="R448" i="4" s="1"/>
  <c r="Q447" i="4"/>
  <c r="R447" i="4" s="1"/>
  <c r="S447" i="4" s="1"/>
  <c r="T447" i="4" s="1"/>
  <c r="U447" i="4" s="1"/>
  <c r="V447" i="4" s="1"/>
  <c r="W447" i="4" s="1"/>
  <c r="Q446" i="4"/>
  <c r="R446" i="4" s="1"/>
  <c r="Q445" i="4"/>
  <c r="R445" i="4" s="1"/>
  <c r="S445" i="4" s="1"/>
  <c r="T445" i="4" s="1"/>
  <c r="U445" i="4" s="1"/>
  <c r="V445" i="4" s="1"/>
  <c r="W445" i="4" s="1"/>
  <c r="R444" i="4"/>
  <c r="S444" i="4" s="1"/>
  <c r="T444" i="4" s="1"/>
  <c r="U444" i="4" s="1"/>
  <c r="V444" i="4" s="1"/>
  <c r="W444" i="4" s="1"/>
  <c r="Q444" i="4"/>
  <c r="Q443" i="4"/>
  <c r="R443" i="4" s="1"/>
  <c r="R442" i="4"/>
  <c r="S442" i="4" s="1"/>
  <c r="T442" i="4" s="1"/>
  <c r="U442" i="4" s="1"/>
  <c r="V442" i="4" s="1"/>
  <c r="W442" i="4" s="1"/>
  <c r="Q442" i="4"/>
  <c r="Q441" i="4"/>
  <c r="R441" i="4" s="1"/>
  <c r="Q440" i="4"/>
  <c r="R440" i="4" s="1"/>
  <c r="Q439" i="4"/>
  <c r="R439" i="4" s="1"/>
  <c r="Q438" i="4"/>
  <c r="R438" i="4" s="1"/>
  <c r="Q437" i="4"/>
  <c r="R437" i="4" s="1"/>
  <c r="R436" i="4"/>
  <c r="Q436" i="4"/>
  <c r="Q435" i="4"/>
  <c r="R435" i="4" s="1"/>
  <c r="S435" i="4" s="1"/>
  <c r="T435" i="4" s="1"/>
  <c r="U435" i="4" s="1"/>
  <c r="V435" i="4" s="1"/>
  <c r="W435" i="4" s="1"/>
  <c r="R434" i="4"/>
  <c r="Q434" i="4"/>
  <c r="Q433" i="4"/>
  <c r="R433" i="4" s="1"/>
  <c r="Q432" i="4"/>
  <c r="R432" i="4" s="1"/>
  <c r="Q431" i="4"/>
  <c r="R431" i="4" s="1"/>
  <c r="Q430" i="4"/>
  <c r="R430" i="4" s="1"/>
  <c r="Q429" i="4"/>
  <c r="R429" i="4" s="1"/>
  <c r="R428" i="4"/>
  <c r="Q428" i="4"/>
  <c r="Q427" i="4"/>
  <c r="R427" i="4" s="1"/>
  <c r="R426" i="4"/>
  <c r="Q426" i="4"/>
  <c r="Q425" i="4"/>
  <c r="R425" i="4" s="1"/>
  <c r="Q424" i="4"/>
  <c r="R424" i="4" s="1"/>
  <c r="Q423" i="4"/>
  <c r="R423" i="4" s="1"/>
  <c r="Q422" i="4"/>
  <c r="R422" i="4" s="1"/>
  <c r="Q421" i="4"/>
  <c r="R421" i="4" s="1"/>
  <c r="R420" i="4"/>
  <c r="Q420" i="4"/>
  <c r="Q419" i="4"/>
  <c r="R419" i="4" s="1"/>
  <c r="R418" i="4"/>
  <c r="Q418" i="4"/>
  <c r="Q417" i="4"/>
  <c r="R417" i="4" s="1"/>
  <c r="Q416" i="4"/>
  <c r="R416" i="4" s="1"/>
  <c r="Q415" i="4"/>
  <c r="R415" i="4" s="1"/>
  <c r="Q414" i="4"/>
  <c r="R414" i="4" s="1"/>
  <c r="Q413" i="4"/>
  <c r="R413" i="4" s="1"/>
  <c r="R412" i="4"/>
  <c r="Q412" i="4"/>
  <c r="Q411" i="4"/>
  <c r="R411" i="4" s="1"/>
  <c r="R410" i="4"/>
  <c r="Q410" i="4"/>
  <c r="Q409" i="4"/>
  <c r="R409" i="4" s="1"/>
  <c r="S409" i="4" s="1"/>
  <c r="T409" i="4" s="1"/>
  <c r="U409" i="4" s="1"/>
  <c r="V409" i="4" s="1"/>
  <c r="W409" i="4" s="1"/>
  <c r="R408" i="4"/>
  <c r="S408" i="4" s="1"/>
  <c r="T408" i="4" s="1"/>
  <c r="U408" i="4" s="1"/>
  <c r="V408" i="4" s="1"/>
  <c r="W408" i="4" s="1"/>
  <c r="Q408" i="4"/>
  <c r="Q407" i="4"/>
  <c r="R407" i="4" s="1"/>
  <c r="Q406" i="4"/>
  <c r="R406" i="4" s="1"/>
  <c r="Q405" i="4"/>
  <c r="R405" i="4" s="1"/>
  <c r="Q404" i="4"/>
  <c r="R404" i="4" s="1"/>
  <c r="S404" i="4" s="1"/>
  <c r="T404" i="4" s="1"/>
  <c r="U404" i="4" s="1"/>
  <c r="V404" i="4" s="1"/>
  <c r="W404" i="4" s="1"/>
  <c r="Q403" i="4"/>
  <c r="R403" i="4" s="1"/>
  <c r="Q402" i="4"/>
  <c r="R402" i="4" s="1"/>
  <c r="Q401" i="4"/>
  <c r="R401" i="4" s="1"/>
  <c r="Q400" i="4"/>
  <c r="R400" i="4" s="1"/>
  <c r="S400" i="4" s="1"/>
  <c r="T400" i="4" s="1"/>
  <c r="U400" i="4" s="1"/>
  <c r="V400" i="4" s="1"/>
  <c r="W400" i="4" s="1"/>
  <c r="Q399" i="4"/>
  <c r="R399" i="4" s="1"/>
  <c r="R398" i="4"/>
  <c r="Q398" i="4"/>
  <c r="Q397" i="4"/>
  <c r="R397" i="4" s="1"/>
  <c r="T396" i="4"/>
  <c r="U396" i="4" s="1"/>
  <c r="V396" i="4" s="1"/>
  <c r="W396" i="4" s="1"/>
  <c r="R396" i="4"/>
  <c r="S396" i="4" s="1"/>
  <c r="Q396" i="4"/>
  <c r="Q395" i="4"/>
  <c r="R395" i="4" s="1"/>
  <c r="R394" i="4"/>
  <c r="Q394" i="4"/>
  <c r="Q393" i="4"/>
  <c r="R393" i="4" s="1"/>
  <c r="Q392" i="4"/>
  <c r="R392" i="4" s="1"/>
  <c r="R391" i="4"/>
  <c r="S391" i="4" s="1"/>
  <c r="T391" i="4" s="1"/>
  <c r="U391" i="4" s="1"/>
  <c r="V391" i="4" s="1"/>
  <c r="W391" i="4" s="1"/>
  <c r="Q391" i="4"/>
  <c r="Q390" i="4"/>
  <c r="R390" i="4" s="1"/>
  <c r="Q389" i="4"/>
  <c r="R389" i="4" s="1"/>
  <c r="R388" i="4"/>
  <c r="Q388" i="4"/>
  <c r="Q387" i="4"/>
  <c r="R387" i="4" s="1"/>
  <c r="Q386" i="4"/>
  <c r="R386" i="4" s="1"/>
  <c r="Q385" i="4"/>
  <c r="R385" i="4" s="1"/>
  <c r="R384" i="4"/>
  <c r="S384" i="4" s="1"/>
  <c r="T384" i="4" s="1"/>
  <c r="U384" i="4" s="1"/>
  <c r="V384" i="4" s="1"/>
  <c r="W384" i="4" s="1"/>
  <c r="Q384" i="4"/>
  <c r="Q383" i="4"/>
  <c r="R383" i="4" s="1"/>
  <c r="Q382" i="4"/>
  <c r="R382" i="4" s="1"/>
  <c r="Q381" i="4"/>
  <c r="R381" i="4" s="1"/>
  <c r="Q380" i="4"/>
  <c r="R380" i="4" s="1"/>
  <c r="R379" i="4"/>
  <c r="Q379" i="4"/>
  <c r="Q378" i="4"/>
  <c r="R378" i="4" s="1"/>
  <c r="Q377" i="4"/>
  <c r="R377" i="4" s="1"/>
  <c r="R376" i="4"/>
  <c r="Q376" i="4"/>
  <c r="Q375" i="4"/>
  <c r="R375" i="4" s="1"/>
  <c r="Q374" i="4"/>
  <c r="R374" i="4" s="1"/>
  <c r="S374" i="4" s="1"/>
  <c r="T374" i="4" s="1"/>
  <c r="U374" i="4" s="1"/>
  <c r="V374" i="4" s="1"/>
  <c r="W374" i="4" s="1"/>
  <c r="Q373" i="4"/>
  <c r="R373" i="4" s="1"/>
  <c r="Q372" i="4"/>
  <c r="R372" i="4" s="1"/>
  <c r="R371" i="4"/>
  <c r="Q371" i="4"/>
  <c r="Q370" i="4"/>
  <c r="R370" i="4" s="1"/>
  <c r="Q369" i="4"/>
  <c r="R369" i="4" s="1"/>
  <c r="R368" i="4"/>
  <c r="Q368" i="4"/>
  <c r="Q367" i="4"/>
  <c r="R367" i="4" s="1"/>
  <c r="Q366" i="4"/>
  <c r="R366" i="4" s="1"/>
  <c r="Q365" i="4"/>
  <c r="R365" i="4" s="1"/>
  <c r="Q364" i="4"/>
  <c r="R364" i="4" s="1"/>
  <c r="R363" i="4"/>
  <c r="S363" i="4" s="1"/>
  <c r="T363" i="4" s="1"/>
  <c r="U363" i="4" s="1"/>
  <c r="V363" i="4" s="1"/>
  <c r="W363" i="4" s="1"/>
  <c r="Q363" i="4"/>
  <c r="Q362" i="4"/>
  <c r="R362" i="4" s="1"/>
  <c r="Q361" i="4"/>
  <c r="R361" i="4" s="1"/>
  <c r="Q360" i="4"/>
  <c r="R360" i="4" s="1"/>
  <c r="R359" i="4"/>
  <c r="Q359" i="4"/>
  <c r="T358" i="4"/>
  <c r="U358" i="4" s="1"/>
  <c r="V358" i="4" s="1"/>
  <c r="W358" i="4" s="1"/>
  <c r="Q358" i="4"/>
  <c r="R358" i="4" s="1"/>
  <c r="S358" i="4" s="1"/>
  <c r="Q357" i="4"/>
  <c r="R357" i="4" s="1"/>
  <c r="Q356" i="4"/>
  <c r="R356" i="4" s="1"/>
  <c r="R355" i="4"/>
  <c r="Q355" i="4"/>
  <c r="Q354" i="4"/>
  <c r="R354" i="4" s="1"/>
  <c r="Q353" i="4"/>
  <c r="R353" i="4" s="1"/>
  <c r="Q352" i="4"/>
  <c r="R352" i="4" s="1"/>
  <c r="R351" i="4"/>
  <c r="Q351" i="4"/>
  <c r="Q350" i="4"/>
  <c r="R350" i="4" s="1"/>
  <c r="Q349" i="4"/>
  <c r="R349" i="4" s="1"/>
  <c r="R348" i="4"/>
  <c r="Q348" i="4"/>
  <c r="Q347" i="4"/>
  <c r="R347" i="4" s="1"/>
  <c r="R346" i="4"/>
  <c r="Q346" i="4"/>
  <c r="Q345" i="4"/>
  <c r="R345" i="4" s="1"/>
  <c r="Q344" i="4"/>
  <c r="R344" i="4" s="1"/>
  <c r="R343" i="4"/>
  <c r="Q343" i="4"/>
  <c r="Q342" i="4"/>
  <c r="R342" i="4" s="1"/>
  <c r="Q341" i="4"/>
  <c r="R341" i="4" s="1"/>
  <c r="R340" i="4"/>
  <c r="Q340" i="4"/>
  <c r="Q339" i="4"/>
  <c r="R339" i="4" s="1"/>
  <c r="R338" i="4"/>
  <c r="Q338" i="4"/>
  <c r="Q337" i="4"/>
  <c r="R337" i="4" s="1"/>
  <c r="R336" i="4"/>
  <c r="Q336" i="4"/>
  <c r="Q335" i="4"/>
  <c r="R335" i="4" s="1"/>
  <c r="Q334" i="4"/>
  <c r="R334" i="4" s="1"/>
  <c r="Q333" i="4"/>
  <c r="R333" i="4" s="1"/>
  <c r="Q332" i="4"/>
  <c r="R332" i="4" s="1"/>
  <c r="R331" i="4"/>
  <c r="Q331" i="4"/>
  <c r="Q330" i="4"/>
  <c r="R330" i="4" s="1"/>
  <c r="Q329" i="4"/>
  <c r="R329" i="4" s="1"/>
  <c r="R328" i="4"/>
  <c r="Q328" i="4"/>
  <c r="Q327" i="4"/>
  <c r="R327" i="4" s="1"/>
  <c r="Q326" i="4"/>
  <c r="R326" i="4" s="1"/>
  <c r="Q325" i="4"/>
  <c r="R325" i="4" s="1"/>
  <c r="Q324" i="4"/>
  <c r="R324" i="4" s="1"/>
  <c r="R323" i="4"/>
  <c r="Q323" i="4"/>
  <c r="Q322" i="4"/>
  <c r="R322" i="4" s="1"/>
  <c r="Q321" i="4"/>
  <c r="R321" i="4" s="1"/>
  <c r="Q320" i="4"/>
  <c r="R320" i="4" s="1"/>
  <c r="R319" i="4"/>
  <c r="Q319" i="4"/>
  <c r="Q318" i="4"/>
  <c r="R318" i="4" s="1"/>
  <c r="U317" i="4"/>
  <c r="V317" i="4" s="1"/>
  <c r="W317" i="4" s="1"/>
  <c r="S317" i="4"/>
  <c r="T317" i="4" s="1"/>
  <c r="Q317" i="4"/>
  <c r="R317" i="4" s="1"/>
  <c r="Q316" i="4"/>
  <c r="R316" i="4" s="1"/>
  <c r="R315" i="4"/>
  <c r="Q315" i="4"/>
  <c r="Q314" i="4"/>
  <c r="R314" i="4" s="1"/>
  <c r="S314" i="4" s="1"/>
  <c r="T314" i="4" s="1"/>
  <c r="U314" i="4" s="1"/>
  <c r="V314" i="4" s="1"/>
  <c r="W314" i="4" s="1"/>
  <c r="Q313" i="4"/>
  <c r="R313" i="4" s="1"/>
  <c r="Q312" i="4"/>
  <c r="R312" i="4" s="1"/>
  <c r="Q311" i="4"/>
  <c r="R311" i="4" s="1"/>
  <c r="S311" i="4" s="1"/>
  <c r="T311" i="4" s="1"/>
  <c r="U311" i="4" s="1"/>
  <c r="V311" i="4" s="1"/>
  <c r="W311" i="4" s="1"/>
  <c r="Q310" i="4"/>
  <c r="R310" i="4" s="1"/>
  <c r="Q309" i="4"/>
  <c r="R309" i="4" s="1"/>
  <c r="Q308" i="4"/>
  <c r="R308" i="4" s="1"/>
  <c r="R307" i="4"/>
  <c r="Q307" i="4"/>
  <c r="Q306" i="4"/>
  <c r="R306" i="4" s="1"/>
  <c r="Q305" i="4"/>
  <c r="R305" i="4" s="1"/>
  <c r="R304" i="4"/>
  <c r="Q304" i="4"/>
  <c r="Q303" i="4"/>
  <c r="R303" i="4" s="1"/>
  <c r="Q302" i="4"/>
  <c r="R302" i="4" s="1"/>
  <c r="Q301" i="4"/>
  <c r="R301" i="4" s="1"/>
  <c r="Q300" i="4"/>
  <c r="R300" i="4" s="1"/>
  <c r="R299" i="4"/>
  <c r="Q299" i="4"/>
  <c r="Q298" i="4"/>
  <c r="R298" i="4" s="1"/>
  <c r="Q297" i="4"/>
  <c r="R297" i="4" s="1"/>
  <c r="Q296" i="4"/>
  <c r="R296" i="4" s="1"/>
  <c r="R295" i="4"/>
  <c r="Q295" i="4"/>
  <c r="Q294" i="4"/>
  <c r="R294" i="4" s="1"/>
  <c r="Q293" i="4"/>
  <c r="R293" i="4" s="1"/>
  <c r="R292" i="4"/>
  <c r="Q292" i="4"/>
  <c r="Q291" i="4"/>
  <c r="R291" i="4" s="1"/>
  <c r="R290" i="4"/>
  <c r="Q290" i="4"/>
  <c r="Q289" i="4"/>
  <c r="R289" i="4" s="1"/>
  <c r="Q288" i="4"/>
  <c r="R288" i="4" s="1"/>
  <c r="R287" i="4"/>
  <c r="Q287" i="4"/>
  <c r="Q286" i="4"/>
  <c r="R286" i="4" s="1"/>
  <c r="S285" i="4"/>
  <c r="T285" i="4" s="1"/>
  <c r="U285" i="4" s="1"/>
  <c r="V285" i="4" s="1"/>
  <c r="W285" i="4" s="1"/>
  <c r="Q285" i="4"/>
  <c r="R285" i="4" s="1"/>
  <c r="Q284" i="4"/>
  <c r="R284" i="4" s="1"/>
  <c r="R283" i="4"/>
  <c r="Q283" i="4"/>
  <c r="Q282" i="4"/>
  <c r="R282" i="4" s="1"/>
  <c r="Q281" i="4"/>
  <c r="R281" i="4" s="1"/>
  <c r="S281" i="4" s="1"/>
  <c r="T281" i="4" s="1"/>
  <c r="U281" i="4" s="1"/>
  <c r="V281" i="4" s="1"/>
  <c r="W281" i="4" s="1"/>
  <c r="R280" i="4"/>
  <c r="Q280" i="4"/>
  <c r="Q279" i="4"/>
  <c r="R279" i="4" s="1"/>
  <c r="Q278" i="4"/>
  <c r="R278" i="4" s="1"/>
  <c r="Q277" i="4"/>
  <c r="R277" i="4" s="1"/>
  <c r="Q276" i="4"/>
  <c r="R276" i="4" s="1"/>
  <c r="R275" i="4"/>
  <c r="S275" i="4" s="1"/>
  <c r="T275" i="4" s="1"/>
  <c r="U275" i="4" s="1"/>
  <c r="V275" i="4" s="1"/>
  <c r="W275" i="4" s="1"/>
  <c r="Q275" i="4"/>
  <c r="Q274" i="4"/>
  <c r="R274" i="4" s="1"/>
  <c r="Q273" i="4"/>
  <c r="R273" i="4" s="1"/>
  <c r="R272" i="4"/>
  <c r="Q272" i="4"/>
  <c r="S271" i="4"/>
  <c r="T271" i="4" s="1"/>
  <c r="U271" i="4" s="1"/>
  <c r="V271" i="4" s="1"/>
  <c r="W271" i="4" s="1"/>
  <c r="R271" i="4"/>
  <c r="Q271" i="4"/>
  <c r="Q270" i="4"/>
  <c r="R270" i="4" s="1"/>
  <c r="Q269" i="4"/>
  <c r="R269" i="4" s="1"/>
  <c r="R268" i="4"/>
  <c r="Q268" i="4"/>
  <c r="Q267" i="4"/>
  <c r="R267" i="4" s="1"/>
  <c r="R266" i="4"/>
  <c r="Q266" i="4"/>
  <c r="Q265" i="4"/>
  <c r="R265" i="4" s="1"/>
  <c r="R264" i="4"/>
  <c r="Q264" i="4"/>
  <c r="Q263" i="4"/>
  <c r="R263" i="4" s="1"/>
  <c r="R262" i="4"/>
  <c r="Q262" i="4"/>
  <c r="Q261" i="4"/>
  <c r="R261" i="4" s="1"/>
  <c r="Q260" i="4"/>
  <c r="R260" i="4" s="1"/>
  <c r="R259" i="4"/>
  <c r="Q259" i="4"/>
  <c r="Q258" i="4"/>
  <c r="R258" i="4" s="1"/>
  <c r="R257" i="4"/>
  <c r="Q257" i="4"/>
  <c r="Q256" i="4"/>
  <c r="R256" i="4" s="1"/>
  <c r="R255" i="4"/>
  <c r="Q255" i="4"/>
  <c r="Q254" i="4"/>
  <c r="R254" i="4" s="1"/>
  <c r="R253" i="4"/>
  <c r="Q253" i="4"/>
  <c r="Q252" i="4"/>
  <c r="R252" i="4" s="1"/>
  <c r="Q251" i="4"/>
  <c r="R251" i="4" s="1"/>
  <c r="Q250" i="4"/>
  <c r="R250" i="4" s="1"/>
  <c r="S250" i="4" s="1"/>
  <c r="T250" i="4" s="1"/>
  <c r="U250" i="4" s="1"/>
  <c r="V250" i="4" s="1"/>
  <c r="W250" i="4" s="1"/>
  <c r="R249" i="4"/>
  <c r="Q249" i="4"/>
  <c r="Q248" i="4"/>
  <c r="R248" i="4" s="1"/>
  <c r="S247" i="4"/>
  <c r="T247" i="4" s="1"/>
  <c r="U247" i="4" s="1"/>
  <c r="V247" i="4" s="1"/>
  <c r="W247" i="4" s="1"/>
  <c r="R247" i="4"/>
  <c r="Q247" i="4"/>
  <c r="Q246" i="4"/>
  <c r="R246" i="4" s="1"/>
  <c r="R245" i="4"/>
  <c r="Q245" i="4"/>
  <c r="Q244" i="4"/>
  <c r="R244" i="4" s="1"/>
  <c r="R243" i="4"/>
  <c r="Q243" i="4"/>
  <c r="Q242" i="4"/>
  <c r="R242" i="4" s="1"/>
  <c r="R241" i="4"/>
  <c r="Q241" i="4"/>
  <c r="Q240" i="4"/>
  <c r="R240" i="4" s="1"/>
  <c r="S239" i="4"/>
  <c r="T239" i="4" s="1"/>
  <c r="U239" i="4" s="1"/>
  <c r="V239" i="4" s="1"/>
  <c r="W239" i="4" s="1"/>
  <c r="R239" i="4"/>
  <c r="Q239" i="4"/>
  <c r="Q238" i="4"/>
  <c r="R238" i="4" s="1"/>
  <c r="R237" i="4"/>
  <c r="Q237" i="4"/>
  <c r="Q236" i="4"/>
  <c r="R236" i="4" s="1"/>
  <c r="R235" i="4"/>
  <c r="Q235" i="4"/>
  <c r="Q234" i="4"/>
  <c r="R234" i="4" s="1"/>
  <c r="R233" i="4"/>
  <c r="Q233" i="4"/>
  <c r="Q232" i="4"/>
  <c r="R232" i="4" s="1"/>
  <c r="Q231" i="4"/>
  <c r="R231" i="4" s="1"/>
  <c r="R230" i="4"/>
  <c r="Q230" i="4"/>
  <c r="Q229" i="4"/>
  <c r="R229" i="4" s="1"/>
  <c r="Q228" i="4"/>
  <c r="R228" i="4" s="1"/>
  <c r="Q227" i="4"/>
  <c r="R227" i="4" s="1"/>
  <c r="R226" i="4"/>
  <c r="Q226" i="4"/>
  <c r="Q225" i="4"/>
  <c r="R225" i="4" s="1"/>
  <c r="Q224" i="4"/>
  <c r="R224" i="4" s="1"/>
  <c r="Q223" i="4"/>
  <c r="R223" i="4" s="1"/>
  <c r="S223" i="4" s="1"/>
  <c r="T223" i="4" s="1"/>
  <c r="U223" i="4" s="1"/>
  <c r="V223" i="4" s="1"/>
  <c r="W223" i="4" s="1"/>
  <c r="R222" i="4"/>
  <c r="Q222" i="4"/>
  <c r="Q221" i="4"/>
  <c r="R221" i="4" s="1"/>
  <c r="Q220" i="4"/>
  <c r="R220" i="4" s="1"/>
  <c r="R219" i="4"/>
  <c r="Q219" i="4"/>
  <c r="Q218" i="4"/>
  <c r="R218" i="4" s="1"/>
  <c r="R217" i="4"/>
  <c r="Q217" i="4"/>
  <c r="Q216" i="4"/>
  <c r="R216" i="4" s="1"/>
  <c r="R215" i="4"/>
  <c r="Q215" i="4"/>
  <c r="Q214" i="4"/>
  <c r="R214" i="4" s="1"/>
  <c r="Q213" i="4"/>
  <c r="R213" i="4" s="1"/>
  <c r="Q212" i="4"/>
  <c r="R212" i="4" s="1"/>
  <c r="Q211" i="4"/>
  <c r="R211" i="4" s="1"/>
  <c r="R210" i="4"/>
  <c r="Q210" i="4"/>
  <c r="Q209" i="4"/>
  <c r="R209" i="4" s="1"/>
  <c r="Q208" i="4"/>
  <c r="R208" i="4" s="1"/>
  <c r="R207" i="4"/>
  <c r="Q207" i="4"/>
  <c r="R206" i="4"/>
  <c r="S206" i="4" s="1"/>
  <c r="T206" i="4" s="1"/>
  <c r="U206" i="4" s="1"/>
  <c r="V206" i="4" s="1"/>
  <c r="W206" i="4" s="1"/>
  <c r="Q206" i="4"/>
  <c r="Q205" i="4"/>
  <c r="R205" i="4" s="1"/>
  <c r="Q204" i="4"/>
  <c r="R204" i="4" s="1"/>
  <c r="R203" i="4"/>
  <c r="Q203" i="4"/>
  <c r="Q202" i="4"/>
  <c r="R202" i="4" s="1"/>
  <c r="Q201" i="4"/>
  <c r="R201" i="4" s="1"/>
  <c r="Q200" i="4"/>
  <c r="R200" i="4" s="1"/>
  <c r="Q199" i="4"/>
  <c r="R199" i="4" s="1"/>
  <c r="S199" i="4" s="1"/>
  <c r="T199" i="4" s="1"/>
  <c r="U199" i="4" s="1"/>
  <c r="V199" i="4" s="1"/>
  <c r="W199" i="4" s="1"/>
  <c r="Q198" i="4"/>
  <c r="R198" i="4" s="1"/>
  <c r="Q197" i="4"/>
  <c r="R197" i="4" s="1"/>
  <c r="Q196" i="4"/>
  <c r="R196" i="4" s="1"/>
  <c r="R195" i="4"/>
  <c r="Q195" i="4"/>
  <c r="Q194" i="4"/>
  <c r="R194" i="4" s="1"/>
  <c r="S194" i="4" s="1"/>
  <c r="T194" i="4" s="1"/>
  <c r="U194" i="4" s="1"/>
  <c r="V194" i="4" s="1"/>
  <c r="W194" i="4" s="1"/>
  <c r="R193" i="4"/>
  <c r="Q193" i="4"/>
  <c r="Q192" i="4"/>
  <c r="R192" i="4" s="1"/>
  <c r="Q191" i="4"/>
  <c r="R191" i="4" s="1"/>
  <c r="Q190" i="4"/>
  <c r="R190" i="4" s="1"/>
  <c r="Q189" i="4"/>
  <c r="R189" i="4" s="1"/>
  <c r="Q188" i="4"/>
  <c r="R188" i="4" s="1"/>
  <c r="Q187" i="4"/>
  <c r="R187" i="4" s="1"/>
  <c r="S187" i="4" s="1"/>
  <c r="T187" i="4" s="1"/>
  <c r="U187" i="4" s="1"/>
  <c r="V187" i="4" s="1"/>
  <c r="W187" i="4" s="1"/>
  <c r="Q186" i="4"/>
  <c r="R186" i="4" s="1"/>
  <c r="R185" i="4"/>
  <c r="Q185" i="4"/>
  <c r="Q184" i="4"/>
  <c r="R184" i="4" s="1"/>
  <c r="R183" i="4"/>
  <c r="Q183" i="4"/>
  <c r="Q182" i="4"/>
  <c r="R182" i="4" s="1"/>
  <c r="S182" i="4" s="1"/>
  <c r="T182" i="4" s="1"/>
  <c r="U182" i="4" s="1"/>
  <c r="V182" i="4" s="1"/>
  <c r="W182" i="4" s="1"/>
  <c r="Q181" i="4"/>
  <c r="R181" i="4" s="1"/>
  <c r="Q180" i="4"/>
  <c r="R180" i="4" s="1"/>
  <c r="Q179" i="4"/>
  <c r="R179" i="4" s="1"/>
  <c r="Q178" i="4"/>
  <c r="R178" i="4" s="1"/>
  <c r="R177" i="4"/>
  <c r="S177" i="4" s="1"/>
  <c r="T177" i="4" s="1"/>
  <c r="U177" i="4" s="1"/>
  <c r="V177" i="4" s="1"/>
  <c r="W177" i="4" s="1"/>
  <c r="Q177" i="4"/>
  <c r="Q176" i="4"/>
  <c r="R176" i="4" s="1"/>
  <c r="S176" i="4" s="1"/>
  <c r="T176" i="4" s="1"/>
  <c r="U176" i="4" s="1"/>
  <c r="V176" i="4" s="1"/>
  <c r="W176" i="4" s="1"/>
  <c r="R175" i="4"/>
  <c r="Q175" i="4"/>
  <c r="Q174" i="4"/>
  <c r="R174" i="4" s="1"/>
  <c r="Q173" i="4"/>
  <c r="R173" i="4" s="1"/>
  <c r="Q172" i="4"/>
  <c r="R172" i="4" s="1"/>
  <c r="Q171" i="4"/>
  <c r="R171" i="4" s="1"/>
  <c r="Q170" i="4"/>
  <c r="R170" i="4" s="1"/>
  <c r="R169" i="4"/>
  <c r="Q169" i="4"/>
  <c r="Q168" i="4"/>
  <c r="R168" i="4" s="1"/>
  <c r="S167" i="4"/>
  <c r="T167" i="4" s="1"/>
  <c r="U167" i="4" s="1"/>
  <c r="V167" i="4" s="1"/>
  <c r="W167" i="4" s="1"/>
  <c r="R167" i="4"/>
  <c r="Q167" i="4"/>
  <c r="Q166" i="4"/>
  <c r="R166" i="4" s="1"/>
  <c r="R165" i="4"/>
  <c r="Q165" i="4"/>
  <c r="Q164" i="4"/>
  <c r="R164" i="4" s="1"/>
  <c r="Q163" i="4"/>
  <c r="R163" i="4" s="1"/>
  <c r="Q162" i="4"/>
  <c r="R162" i="4" s="1"/>
  <c r="Q161" i="4"/>
  <c r="R161" i="4" s="1"/>
  <c r="Q160" i="4"/>
  <c r="R160" i="4" s="1"/>
  <c r="R159" i="4"/>
  <c r="Q159" i="4"/>
  <c r="Q158" i="4"/>
  <c r="R158" i="4" s="1"/>
  <c r="S158" i="4" s="1"/>
  <c r="T158" i="4" s="1"/>
  <c r="U158" i="4" s="1"/>
  <c r="V158" i="4" s="1"/>
  <c r="W158" i="4" s="1"/>
  <c r="R157" i="4"/>
  <c r="Q157" i="4"/>
  <c r="Q156" i="4"/>
  <c r="R156" i="4" s="1"/>
  <c r="Q155" i="4"/>
  <c r="R155" i="4" s="1"/>
  <c r="Q154" i="4"/>
  <c r="R154" i="4" s="1"/>
  <c r="Q153" i="4"/>
  <c r="R153" i="4" s="1"/>
  <c r="Q152" i="4"/>
  <c r="R152" i="4" s="1"/>
  <c r="Q151" i="4"/>
  <c r="R151" i="4" s="1"/>
  <c r="S151" i="4" s="1"/>
  <c r="T151" i="4" s="1"/>
  <c r="U151" i="4" s="1"/>
  <c r="V151" i="4" s="1"/>
  <c r="W151" i="4" s="1"/>
  <c r="Q150" i="4"/>
  <c r="R150" i="4" s="1"/>
  <c r="R149" i="4"/>
  <c r="Q149" i="4"/>
  <c r="Q148" i="4"/>
  <c r="R148" i="4" s="1"/>
  <c r="S148" i="4" s="1"/>
  <c r="T148" i="4" s="1"/>
  <c r="U148" i="4" s="1"/>
  <c r="V148" i="4" s="1"/>
  <c r="W148" i="4" s="1"/>
  <c r="R147" i="4"/>
  <c r="Q147" i="4"/>
  <c r="Q146" i="4"/>
  <c r="R146" i="4" s="1"/>
  <c r="Q145" i="4"/>
  <c r="R145" i="4" s="1"/>
  <c r="Q144" i="4"/>
  <c r="R144" i="4" s="1"/>
  <c r="Q143" i="4"/>
  <c r="R143" i="4" s="1"/>
  <c r="Q142" i="4"/>
  <c r="R142" i="4" s="1"/>
  <c r="S142" i="4" s="1"/>
  <c r="T142" i="4" s="1"/>
  <c r="U142" i="4" s="1"/>
  <c r="V142" i="4" s="1"/>
  <c r="W142" i="4" s="1"/>
  <c r="R141" i="4"/>
  <c r="Q141" i="4"/>
  <c r="Q140" i="4"/>
  <c r="R140" i="4" s="1"/>
  <c r="R139" i="4"/>
  <c r="Q139" i="4"/>
  <c r="Q138" i="4"/>
  <c r="R138" i="4" s="1"/>
  <c r="Q137" i="4"/>
  <c r="R137" i="4" s="1"/>
  <c r="Q136" i="4"/>
  <c r="R136" i="4" s="1"/>
  <c r="Q135" i="4"/>
  <c r="R135" i="4" s="1"/>
  <c r="Q134" i="4"/>
  <c r="R134" i="4" s="1"/>
  <c r="R133" i="4"/>
  <c r="S133" i="4" s="1"/>
  <c r="T133" i="4" s="1"/>
  <c r="U133" i="4" s="1"/>
  <c r="V133" i="4" s="1"/>
  <c r="W133" i="4" s="1"/>
  <c r="Q133" i="4"/>
  <c r="Q132" i="4"/>
  <c r="R132" i="4" s="1"/>
  <c r="R131" i="4"/>
  <c r="Q131" i="4"/>
  <c r="Q130" i="4"/>
  <c r="R130" i="4" s="1"/>
  <c r="Q129" i="4"/>
  <c r="R129" i="4" s="1"/>
  <c r="Q128" i="4"/>
  <c r="R128" i="4" s="1"/>
  <c r="Q127" i="4"/>
  <c r="R127" i="4" s="1"/>
  <c r="Q126" i="4"/>
  <c r="R126" i="4" s="1"/>
  <c r="R125" i="4"/>
  <c r="Q125" i="4"/>
  <c r="Q124" i="4"/>
  <c r="R124" i="4" s="1"/>
  <c r="R123" i="4"/>
  <c r="Q123" i="4"/>
  <c r="Q122" i="4"/>
  <c r="R122" i="4" s="1"/>
  <c r="Q121" i="4"/>
  <c r="R121" i="4" s="1"/>
  <c r="Q120" i="4"/>
  <c r="R120" i="4" s="1"/>
  <c r="Q119" i="4"/>
  <c r="R119" i="4" s="1"/>
  <c r="Q118" i="4"/>
  <c r="R118" i="4" s="1"/>
  <c r="R117" i="4"/>
  <c r="Q117" i="4"/>
  <c r="Q116" i="4"/>
  <c r="R116" i="4" s="1"/>
  <c r="S116" i="4" s="1"/>
  <c r="T116" i="4" s="1"/>
  <c r="U116" i="4" s="1"/>
  <c r="V116" i="4" s="1"/>
  <c r="W116" i="4" s="1"/>
  <c r="R115" i="4"/>
  <c r="Q115" i="4"/>
  <c r="Q114" i="4"/>
  <c r="R114" i="4" s="1"/>
  <c r="Q113" i="4"/>
  <c r="R113" i="4" s="1"/>
  <c r="Q112" i="4"/>
  <c r="R112" i="4" s="1"/>
  <c r="Q111" i="4"/>
  <c r="R111" i="4" s="1"/>
  <c r="Q110" i="4"/>
  <c r="R110" i="4" s="1"/>
  <c r="R109" i="4"/>
  <c r="Q109" i="4"/>
  <c r="Q108" i="4"/>
  <c r="R108" i="4" s="1"/>
  <c r="R107" i="4"/>
  <c r="Q107" i="4"/>
  <c r="Q106" i="4"/>
  <c r="R106" i="4" s="1"/>
  <c r="Q105" i="4"/>
  <c r="R105" i="4" s="1"/>
  <c r="Q104" i="4"/>
  <c r="R104" i="4" s="1"/>
  <c r="Q103" i="4"/>
  <c r="R103" i="4" s="1"/>
  <c r="Q102" i="4"/>
  <c r="R102" i="4" s="1"/>
  <c r="R101" i="4"/>
  <c r="Q101" i="4"/>
  <c r="Q100" i="4"/>
  <c r="R100" i="4" s="1"/>
  <c r="R99" i="4"/>
  <c r="Q99" i="4"/>
  <c r="Q98" i="4"/>
  <c r="R98" i="4" s="1"/>
  <c r="Q97" i="4"/>
  <c r="R97" i="4" s="1"/>
  <c r="Q96" i="4"/>
  <c r="R96" i="4" s="1"/>
  <c r="Q95" i="4"/>
  <c r="R95" i="4" s="1"/>
  <c r="Q94" i="4"/>
  <c r="R94" i="4" s="1"/>
  <c r="R93" i="4"/>
  <c r="S93" i="4" s="1"/>
  <c r="T93" i="4" s="1"/>
  <c r="U93" i="4" s="1"/>
  <c r="V93" i="4" s="1"/>
  <c r="W93" i="4" s="1"/>
  <c r="Q93" i="4"/>
  <c r="Q92" i="4"/>
  <c r="R92" i="4" s="1"/>
  <c r="R91" i="4"/>
  <c r="Q91" i="4"/>
  <c r="Q90" i="4"/>
  <c r="R90" i="4" s="1"/>
  <c r="Q89" i="4"/>
  <c r="R89" i="4" s="1"/>
  <c r="Q88" i="4"/>
  <c r="R88" i="4" s="1"/>
  <c r="Q87" i="4"/>
  <c r="R87" i="4" s="1"/>
  <c r="Q86" i="4"/>
  <c r="R86" i="4" s="1"/>
  <c r="R85" i="4"/>
  <c r="Q85" i="4"/>
  <c r="Q84" i="4"/>
  <c r="R84" i="4" s="1"/>
  <c r="R83" i="4"/>
  <c r="Q83" i="4"/>
  <c r="Q82" i="4"/>
  <c r="R82" i="4" s="1"/>
  <c r="Q81" i="4"/>
  <c r="R81" i="4" s="1"/>
  <c r="Q80" i="4"/>
  <c r="R80" i="4" s="1"/>
  <c r="Q79" i="4"/>
  <c r="R79" i="4" s="1"/>
  <c r="Q78" i="4"/>
  <c r="R78" i="4" s="1"/>
  <c r="R77" i="4"/>
  <c r="Q77" i="4"/>
  <c r="Q76" i="4"/>
  <c r="R76" i="4" s="1"/>
  <c r="R75" i="4"/>
  <c r="S75" i="4" s="1"/>
  <c r="T75" i="4" s="1"/>
  <c r="U75" i="4" s="1"/>
  <c r="V75" i="4" s="1"/>
  <c r="W75" i="4" s="1"/>
  <c r="Q75" i="4"/>
  <c r="Q74" i="4"/>
  <c r="R74" i="4" s="1"/>
  <c r="Q73" i="4"/>
  <c r="R73" i="4" s="1"/>
  <c r="Q72" i="4"/>
  <c r="R72" i="4" s="1"/>
  <c r="Q71" i="4"/>
  <c r="R71" i="4" s="1"/>
  <c r="Q70" i="4"/>
  <c r="R70" i="4" s="1"/>
  <c r="R69" i="4"/>
  <c r="S69" i="4" s="1"/>
  <c r="T69" i="4" s="1"/>
  <c r="U69" i="4" s="1"/>
  <c r="V69" i="4" s="1"/>
  <c r="W69" i="4" s="1"/>
  <c r="Q69" i="4"/>
  <c r="Q68" i="4"/>
  <c r="R68" i="4" s="1"/>
  <c r="R67" i="4"/>
  <c r="Q67" i="4"/>
  <c r="Q66" i="4"/>
  <c r="R66" i="4" s="1"/>
  <c r="Q65" i="4"/>
  <c r="R65" i="4" s="1"/>
  <c r="Q64" i="4"/>
  <c r="R64" i="4" s="1"/>
  <c r="Q63" i="4"/>
  <c r="R63" i="4" s="1"/>
  <c r="Q62" i="4"/>
  <c r="R62" i="4" s="1"/>
  <c r="R61" i="4"/>
  <c r="Q61" i="4"/>
  <c r="Q60" i="4"/>
  <c r="R60" i="4" s="1"/>
  <c r="S60" i="4" s="1"/>
  <c r="T60" i="4" s="1"/>
  <c r="U60" i="4" s="1"/>
  <c r="V60" i="4" s="1"/>
  <c r="W60" i="4" s="1"/>
  <c r="R59" i="4"/>
  <c r="Q59" i="4"/>
  <c r="Q58" i="4"/>
  <c r="R58" i="4" s="1"/>
  <c r="Q57" i="4"/>
  <c r="R57" i="4" s="1"/>
  <c r="Q56" i="4"/>
  <c r="R56" i="4" s="1"/>
  <c r="Q55" i="4"/>
  <c r="R55" i="4" s="1"/>
  <c r="Q54" i="4"/>
  <c r="R54" i="4" s="1"/>
  <c r="R53" i="4"/>
  <c r="Q53" i="4"/>
  <c r="Q52" i="4"/>
  <c r="R52" i="4" s="1"/>
  <c r="R51" i="4"/>
  <c r="Q51" i="4"/>
  <c r="Q50" i="4"/>
  <c r="R50" i="4" s="1"/>
  <c r="Q49" i="4"/>
  <c r="R49" i="4" s="1"/>
  <c r="Q48" i="4"/>
  <c r="R48" i="4" s="1"/>
  <c r="Q47" i="4"/>
  <c r="R47" i="4" s="1"/>
  <c r="Q46" i="4"/>
  <c r="R46" i="4" s="1"/>
  <c r="R45" i="4"/>
  <c r="Q45" i="4"/>
  <c r="Q44" i="4"/>
  <c r="R44" i="4" s="1"/>
  <c r="R43" i="4"/>
  <c r="Q43" i="4"/>
  <c r="Q42" i="4"/>
  <c r="R42" i="4" s="1"/>
  <c r="Q41" i="4"/>
  <c r="R41" i="4" s="1"/>
  <c r="Q40" i="4"/>
  <c r="R40" i="4" s="1"/>
  <c r="Q39" i="4"/>
  <c r="R39" i="4" s="1"/>
  <c r="Q38" i="4"/>
  <c r="R38" i="4" s="1"/>
  <c r="R37" i="4"/>
  <c r="Q37" i="4"/>
  <c r="Q36" i="4"/>
  <c r="R36" i="4" s="1"/>
  <c r="R35" i="4"/>
  <c r="Q35" i="4"/>
  <c r="Q34" i="4"/>
  <c r="R34" i="4" s="1"/>
  <c r="Q33" i="4"/>
  <c r="R33" i="4" s="1"/>
  <c r="Q32" i="4"/>
  <c r="R32" i="4" s="1"/>
  <c r="Q31" i="4"/>
  <c r="R31" i="4" s="1"/>
  <c r="Q30" i="4"/>
  <c r="R30" i="4" s="1"/>
  <c r="R29" i="4"/>
  <c r="Q29" i="4"/>
  <c r="Q28" i="4"/>
  <c r="R28" i="4" s="1"/>
  <c r="R27" i="4"/>
  <c r="Q27" i="4"/>
  <c r="Q26" i="4"/>
  <c r="R26" i="4" s="1"/>
  <c r="Q25" i="4"/>
  <c r="R25" i="4" s="1"/>
  <c r="S25" i="4" s="1"/>
  <c r="T25" i="4" s="1"/>
  <c r="U25" i="4" s="1"/>
  <c r="V25" i="4" s="1"/>
  <c r="W25" i="4" s="1"/>
  <c r="Q24" i="4"/>
  <c r="R24" i="4" s="1"/>
  <c r="S24" i="4" s="1"/>
  <c r="T24" i="4" s="1"/>
  <c r="U24" i="4" s="1"/>
  <c r="V24" i="4" s="1"/>
  <c r="W24" i="4" s="1"/>
  <c r="Q23" i="4"/>
  <c r="R23" i="4" s="1"/>
  <c r="Q22" i="4"/>
  <c r="R22" i="4" s="1"/>
  <c r="R21" i="4"/>
  <c r="Q21" i="4"/>
  <c r="Q20" i="4"/>
  <c r="R20" i="4" s="1"/>
  <c r="R19" i="4"/>
  <c r="Q19" i="4"/>
  <c r="Q18" i="4"/>
  <c r="R18" i="4" s="1"/>
  <c r="Q17" i="4"/>
  <c r="R17" i="4" s="1"/>
  <c r="Q16" i="4"/>
  <c r="R16" i="4" s="1"/>
  <c r="S16" i="4" s="1"/>
  <c r="T16" i="4" s="1"/>
  <c r="U16" i="4" s="1"/>
  <c r="V16" i="4" s="1"/>
  <c r="W16" i="4" s="1"/>
  <c r="Q15" i="4"/>
  <c r="R15" i="4" s="1"/>
  <c r="Q14" i="4"/>
  <c r="R14" i="4" s="1"/>
  <c r="R13" i="4"/>
  <c r="Q13" i="4"/>
  <c r="Q12" i="4"/>
  <c r="R12" i="4" s="1"/>
  <c r="S12" i="4" s="1"/>
  <c r="T12" i="4" s="1"/>
  <c r="U12" i="4" s="1"/>
  <c r="V12" i="4" s="1"/>
  <c r="W12" i="4" s="1"/>
  <c r="R11" i="4"/>
  <c r="Q11" i="4"/>
  <c r="Q10" i="4"/>
  <c r="R10" i="4" s="1"/>
  <c r="Q9" i="4"/>
  <c r="R9" i="4" s="1"/>
  <c r="Q8" i="4"/>
  <c r="R8" i="4" s="1"/>
  <c r="Q7" i="4"/>
  <c r="R7" i="4" s="1"/>
  <c r="S7" i="4" s="1"/>
  <c r="T7" i="4" s="1"/>
  <c r="U7" i="4" s="1"/>
  <c r="V7" i="4" s="1"/>
  <c r="W7" i="4" s="1"/>
  <c r="Q6" i="4"/>
  <c r="R6" i="4" s="1"/>
  <c r="R5" i="4"/>
  <c r="Q5" i="4"/>
  <c r="Q4" i="4"/>
  <c r="R4" i="4" s="1"/>
  <c r="S4" i="4" s="1"/>
  <c r="T4" i="4" s="1"/>
  <c r="U4" i="4" s="1"/>
  <c r="V4" i="4" s="1"/>
  <c r="W4" i="4" s="1"/>
  <c r="R3" i="4"/>
  <c r="S3" i="4" s="1"/>
  <c r="T3" i="4" s="1"/>
  <c r="U3" i="4" s="1"/>
  <c r="V3" i="4" s="1"/>
  <c r="W3" i="4" s="1"/>
  <c r="Q3" i="4"/>
  <c r="Q2" i="4"/>
  <c r="Q723" i="4" l="1"/>
  <c r="R723" i="4" s="1"/>
  <c r="Q726" i="4"/>
  <c r="R726" i="4" s="1"/>
  <c r="S726" i="4" s="1"/>
  <c r="T726" i="4" s="1"/>
  <c r="U726" i="4" s="1"/>
  <c r="V726" i="4" s="1"/>
  <c r="W726" i="4" s="1"/>
  <c r="Q728" i="4"/>
  <c r="R728" i="4" s="1"/>
  <c r="S728" i="4" s="1"/>
  <c r="T728" i="4" s="1"/>
  <c r="U728" i="4" s="1"/>
  <c r="V728" i="4" s="1"/>
  <c r="W728" i="4" s="1"/>
  <c r="Q730" i="4"/>
  <c r="R730" i="4" s="1"/>
  <c r="Q733" i="4"/>
  <c r="R733" i="4" s="1"/>
  <c r="Q735" i="4"/>
  <c r="R735" i="4" s="1"/>
  <c r="Q738" i="4"/>
  <c r="R738" i="4" s="1"/>
  <c r="Q741" i="4"/>
  <c r="R741" i="4" s="1"/>
  <c r="Q743" i="4"/>
  <c r="R743" i="4" s="1"/>
  <c r="Q748" i="4"/>
  <c r="R748" i="4" s="1"/>
  <c r="Q758" i="4"/>
  <c r="R758" i="4" s="1"/>
  <c r="S758" i="4" s="1"/>
  <c r="T758" i="4" s="1"/>
  <c r="U758" i="4" s="1"/>
  <c r="V758" i="4" s="1"/>
  <c r="W758" i="4" s="1"/>
  <c r="Q760" i="4"/>
  <c r="R760" i="4" s="1"/>
  <c r="Q762" i="4"/>
  <c r="R762" i="4" s="1"/>
  <c r="Q765" i="4"/>
  <c r="R765" i="4" s="1"/>
  <c r="Q767" i="4"/>
  <c r="R767" i="4" s="1"/>
  <c r="Q775" i="4"/>
  <c r="R775" i="4" s="1"/>
  <c r="S775" i="4" s="1"/>
  <c r="T775" i="4" s="1"/>
  <c r="U775" i="4" s="1"/>
  <c r="V775" i="4" s="1"/>
  <c r="W775" i="4" s="1"/>
  <c r="Q787" i="4"/>
  <c r="R787" i="4" s="1"/>
  <c r="Q793" i="4"/>
  <c r="R793" i="4" s="1"/>
  <c r="Q804" i="4"/>
  <c r="R804" i="4" s="1"/>
  <c r="Q812" i="4"/>
  <c r="R812" i="4" s="1"/>
  <c r="Q815" i="4"/>
  <c r="R815" i="4" s="1"/>
  <c r="S815" i="4" s="1"/>
  <c r="T815" i="4" s="1"/>
  <c r="U815" i="4" s="1"/>
  <c r="V815" i="4" s="1"/>
  <c r="W815" i="4" s="1"/>
  <c r="Q817" i="4"/>
  <c r="R817" i="4" s="1"/>
  <c r="Q825" i="4"/>
  <c r="R825" i="4" s="1"/>
  <c r="S825" i="4" s="1"/>
  <c r="T825" i="4" s="1"/>
  <c r="U825" i="4" s="1"/>
  <c r="V825" i="4" s="1"/>
  <c r="W825" i="4" s="1"/>
  <c r="Q832" i="4"/>
  <c r="R832" i="4" s="1"/>
  <c r="Q836" i="4"/>
  <c r="R836" i="4" s="1"/>
  <c r="Q845" i="4"/>
  <c r="R845" i="4" s="1"/>
  <c r="S845" i="4" s="1"/>
  <c r="T845" i="4" s="1"/>
  <c r="U845" i="4" s="1"/>
  <c r="V845" i="4" s="1"/>
  <c r="W845" i="4" s="1"/>
  <c r="Q853" i="4"/>
  <c r="R853" i="4" s="1"/>
  <c r="Q858" i="4"/>
  <c r="R858" i="4" s="1"/>
  <c r="Q866" i="4"/>
  <c r="R866" i="4" s="1"/>
  <c r="Q870" i="4"/>
  <c r="R870" i="4" s="1"/>
  <c r="Q873" i="4"/>
  <c r="R873" i="4" s="1"/>
  <c r="Q880" i="4"/>
  <c r="R880" i="4" s="1"/>
  <c r="Q896" i="4"/>
  <c r="R896" i="4" s="1"/>
  <c r="Q906" i="4"/>
  <c r="R906" i="4" s="1"/>
  <c r="Q938" i="4"/>
  <c r="R938" i="4" s="1"/>
  <c r="Q719" i="4"/>
  <c r="R719" i="4" s="1"/>
  <c r="Q724" i="4"/>
  <c r="R724" i="4" s="1"/>
  <c r="Q736" i="4"/>
  <c r="R736" i="4" s="1"/>
  <c r="Q744" i="4"/>
  <c r="R744" i="4" s="1"/>
  <c r="S744" i="4" s="1"/>
  <c r="T744" i="4" s="1"/>
  <c r="U744" i="4" s="1"/>
  <c r="V744" i="4" s="1"/>
  <c r="W744" i="4" s="1"/>
  <c r="Q746" i="4"/>
  <c r="R746" i="4" s="1"/>
  <c r="Q749" i="4"/>
  <c r="R749" i="4" s="1"/>
  <c r="S749" i="4" s="1"/>
  <c r="T749" i="4" s="1"/>
  <c r="U749" i="4" s="1"/>
  <c r="V749" i="4" s="1"/>
  <c r="W749" i="4" s="1"/>
  <c r="Q751" i="4"/>
  <c r="R751" i="4" s="1"/>
  <c r="Q754" i="4"/>
  <c r="R754" i="4" s="1"/>
  <c r="Q756" i="4"/>
  <c r="R756" i="4" s="1"/>
  <c r="Q761" i="4"/>
  <c r="R761" i="4" s="1"/>
  <c r="S761" i="4" s="1"/>
  <c r="T761" i="4" s="1"/>
  <c r="U761" i="4" s="1"/>
  <c r="V761" i="4" s="1"/>
  <c r="W761" i="4" s="1"/>
  <c r="Q768" i="4"/>
  <c r="R768" i="4" s="1"/>
  <c r="Q771" i="4"/>
  <c r="R771" i="4" s="1"/>
  <c r="Q777" i="4"/>
  <c r="R777" i="4" s="1"/>
  <c r="Q781" i="4"/>
  <c r="R781" i="4" s="1"/>
  <c r="Q784" i="4"/>
  <c r="R784" i="4" s="1"/>
  <c r="Q788" i="4"/>
  <c r="R788" i="4" s="1"/>
  <c r="S788" i="4" s="1"/>
  <c r="T788" i="4" s="1"/>
  <c r="U788" i="4" s="1"/>
  <c r="V788" i="4" s="1"/>
  <c r="W788" i="4" s="1"/>
  <c r="Q796" i="4"/>
  <c r="R796" i="4" s="1"/>
  <c r="Q800" i="4"/>
  <c r="R800" i="4" s="1"/>
  <c r="Q807" i="4"/>
  <c r="R807" i="4" s="1"/>
  <c r="S807" i="4" s="1"/>
  <c r="T807" i="4" s="1"/>
  <c r="U807" i="4" s="1"/>
  <c r="V807" i="4" s="1"/>
  <c r="W807" i="4" s="1"/>
  <c r="Q819" i="4"/>
  <c r="R819" i="4" s="1"/>
  <c r="Q828" i="4"/>
  <c r="R828" i="4" s="1"/>
  <c r="Q839" i="4"/>
  <c r="R839" i="4" s="1"/>
  <c r="Q854" i="4"/>
  <c r="R854" i="4" s="1"/>
  <c r="Q860" i="4"/>
  <c r="R860" i="4" s="1"/>
  <c r="Q890" i="4"/>
  <c r="R890" i="4" s="1"/>
  <c r="S890" i="4" s="1"/>
  <c r="T890" i="4" s="1"/>
  <c r="U890" i="4" s="1"/>
  <c r="V890" i="4" s="1"/>
  <c r="W890" i="4" s="1"/>
  <c r="Q898" i="4"/>
  <c r="R898" i="4" s="1"/>
  <c r="Q909" i="4"/>
  <c r="R909" i="4" s="1"/>
  <c r="Q941" i="4"/>
  <c r="R941" i="4" s="1"/>
  <c r="R962" i="2"/>
  <c r="S50" i="2" s="1"/>
  <c r="T50" i="2" s="1"/>
  <c r="R2" i="4"/>
  <c r="Q770" i="4"/>
  <c r="R770" i="4" s="1"/>
  <c r="Q773" i="4"/>
  <c r="R773" i="4" s="1"/>
  <c r="Q776" i="4"/>
  <c r="R776" i="4" s="1"/>
  <c r="Q779" i="4"/>
  <c r="R779" i="4" s="1"/>
  <c r="Q789" i="4"/>
  <c r="R789" i="4" s="1"/>
  <c r="Q792" i="4"/>
  <c r="R792" i="4" s="1"/>
  <c r="Q795" i="4"/>
  <c r="R795" i="4" s="1"/>
  <c r="Q805" i="4"/>
  <c r="R805" i="4" s="1"/>
  <c r="Q808" i="4"/>
  <c r="R808" i="4" s="1"/>
  <c r="Q811" i="4"/>
  <c r="R811" i="4" s="1"/>
  <c r="Q821" i="4"/>
  <c r="R821" i="4" s="1"/>
  <c r="Q824" i="4"/>
  <c r="R824" i="4" s="1"/>
  <c r="Q827" i="4"/>
  <c r="R827" i="4" s="1"/>
  <c r="Q837" i="4"/>
  <c r="R837" i="4" s="1"/>
  <c r="Q840" i="4"/>
  <c r="R840" i="4" s="1"/>
  <c r="Q843" i="4"/>
  <c r="R843" i="4" s="1"/>
  <c r="Q848" i="4"/>
  <c r="R848" i="4" s="1"/>
  <c r="Q882" i="4"/>
  <c r="R882" i="4" s="1"/>
  <c r="Q885" i="4"/>
  <c r="R885" i="4" s="1"/>
  <c r="Q888" i="4"/>
  <c r="R888" i="4" s="1"/>
  <c r="Q927" i="4"/>
  <c r="R927" i="4" s="1"/>
  <c r="Q931" i="4"/>
  <c r="R931" i="4" s="1"/>
  <c r="Q933" i="4"/>
  <c r="R933" i="4" s="1"/>
  <c r="Q935" i="4"/>
  <c r="R935" i="4" s="1"/>
  <c r="Q937" i="4"/>
  <c r="R937" i="4" s="1"/>
  <c r="Q958" i="4"/>
  <c r="R958" i="4" s="1"/>
  <c r="Q954" i="4"/>
  <c r="R954" i="4" s="1"/>
  <c r="Q950" i="4"/>
  <c r="R950" i="4" s="1"/>
  <c r="Q946" i="4"/>
  <c r="R946" i="4" s="1"/>
  <c r="Q942" i="4"/>
  <c r="R942" i="4" s="1"/>
  <c r="Q956" i="4"/>
  <c r="R956" i="4" s="1"/>
  <c r="Q952" i="4"/>
  <c r="R952" i="4" s="1"/>
  <c r="Q948" i="4"/>
  <c r="R948" i="4" s="1"/>
  <c r="Q944" i="4"/>
  <c r="R944" i="4" s="1"/>
  <c r="Q940" i="4"/>
  <c r="R940" i="4" s="1"/>
  <c r="Q936" i="4"/>
  <c r="R936" i="4" s="1"/>
  <c r="Q932" i="4"/>
  <c r="R932" i="4" s="1"/>
  <c r="Q928" i="4"/>
  <c r="R928" i="4" s="1"/>
  <c r="Q924" i="4"/>
  <c r="R924" i="4" s="1"/>
  <c r="Q920" i="4"/>
  <c r="R920" i="4" s="1"/>
  <c r="Q916" i="4"/>
  <c r="R916" i="4" s="1"/>
  <c r="Q912" i="4"/>
  <c r="R912" i="4" s="1"/>
  <c r="Q953" i="4"/>
  <c r="R953" i="4" s="1"/>
  <c r="Q945" i="4"/>
  <c r="R945" i="4" s="1"/>
  <c r="Q957" i="4"/>
  <c r="R957" i="4" s="1"/>
  <c r="S957" i="4" s="1"/>
  <c r="T957" i="4" s="1"/>
  <c r="U957" i="4" s="1"/>
  <c r="V957" i="4" s="1"/>
  <c r="W957" i="4" s="1"/>
  <c r="Q949" i="4"/>
  <c r="R949" i="4" s="1"/>
  <c r="Q939" i="4"/>
  <c r="R939" i="4" s="1"/>
  <c r="Q929" i="4"/>
  <c r="R929" i="4" s="1"/>
  <c r="Q926" i="4"/>
  <c r="R926" i="4" s="1"/>
  <c r="S926" i="4" s="1"/>
  <c r="T926" i="4" s="1"/>
  <c r="U926" i="4" s="1"/>
  <c r="V926" i="4" s="1"/>
  <c r="W926" i="4" s="1"/>
  <c r="Q923" i="4"/>
  <c r="R923" i="4" s="1"/>
  <c r="Q913" i="4"/>
  <c r="R913" i="4" s="1"/>
  <c r="Q911" i="4"/>
  <c r="R911" i="4" s="1"/>
  <c r="Q907" i="4"/>
  <c r="R907" i="4" s="1"/>
  <c r="Q903" i="4"/>
  <c r="R903" i="4" s="1"/>
  <c r="S903" i="4" s="1"/>
  <c r="T903" i="4" s="1"/>
  <c r="U903" i="4" s="1"/>
  <c r="V903" i="4" s="1"/>
  <c r="W903" i="4" s="1"/>
  <c r="Q899" i="4"/>
  <c r="R899" i="4" s="1"/>
  <c r="Q895" i="4"/>
  <c r="R895" i="4" s="1"/>
  <c r="Q891" i="4"/>
  <c r="R891" i="4" s="1"/>
  <c r="Q887" i="4"/>
  <c r="R887" i="4" s="1"/>
  <c r="Q883" i="4"/>
  <c r="R883" i="4" s="1"/>
  <c r="S883" i="4" s="1"/>
  <c r="T883" i="4" s="1"/>
  <c r="U883" i="4" s="1"/>
  <c r="V883" i="4" s="1"/>
  <c r="W883" i="4" s="1"/>
  <c r="Q879" i="4"/>
  <c r="R879" i="4" s="1"/>
  <c r="S879" i="4" s="1"/>
  <c r="T879" i="4" s="1"/>
  <c r="U879" i="4" s="1"/>
  <c r="V879" i="4" s="1"/>
  <c r="W879" i="4" s="1"/>
  <c r="Q875" i="4"/>
  <c r="R875" i="4" s="1"/>
  <c r="Q871" i="4"/>
  <c r="R871" i="4" s="1"/>
  <c r="Q867" i="4"/>
  <c r="R867" i="4" s="1"/>
  <c r="S867" i="4" s="1"/>
  <c r="T867" i="4" s="1"/>
  <c r="U867" i="4" s="1"/>
  <c r="V867" i="4" s="1"/>
  <c r="W867" i="4" s="1"/>
  <c r="Q863" i="4"/>
  <c r="R863" i="4" s="1"/>
  <c r="Q859" i="4"/>
  <c r="R859" i="4" s="1"/>
  <c r="Q855" i="4"/>
  <c r="R855" i="4" s="1"/>
  <c r="Q851" i="4"/>
  <c r="R851" i="4" s="1"/>
  <c r="Q847" i="4"/>
  <c r="R847" i="4" s="1"/>
  <c r="Q955" i="4"/>
  <c r="R955" i="4" s="1"/>
  <c r="Q925" i="4"/>
  <c r="R925" i="4" s="1"/>
  <c r="Q922" i="4"/>
  <c r="R922" i="4" s="1"/>
  <c r="Q921" i="4"/>
  <c r="R921" i="4" s="1"/>
  <c r="Q919" i="4"/>
  <c r="R919" i="4" s="1"/>
  <c r="Q918" i="4"/>
  <c r="R918" i="4" s="1"/>
  <c r="Q917" i="4"/>
  <c r="R917" i="4" s="1"/>
  <c r="Q915" i="4"/>
  <c r="R915" i="4" s="1"/>
  <c r="Q914" i="4"/>
  <c r="R914" i="4" s="1"/>
  <c r="Q908" i="4"/>
  <c r="R908" i="4" s="1"/>
  <c r="Q905" i="4"/>
  <c r="R905" i="4" s="1"/>
  <c r="Q902" i="4"/>
  <c r="R902" i="4" s="1"/>
  <c r="Q892" i="4"/>
  <c r="R892" i="4" s="1"/>
  <c r="S892" i="4" s="1"/>
  <c r="T892" i="4" s="1"/>
  <c r="U892" i="4" s="1"/>
  <c r="V892" i="4" s="1"/>
  <c r="W892" i="4" s="1"/>
  <c r="Q889" i="4"/>
  <c r="R889" i="4" s="1"/>
  <c r="Q886" i="4"/>
  <c r="R886" i="4" s="1"/>
  <c r="Q876" i="4"/>
  <c r="R876" i="4" s="1"/>
  <c r="Q947" i="4"/>
  <c r="R947" i="4" s="1"/>
  <c r="Q910" i="4"/>
  <c r="R910" i="4" s="1"/>
  <c r="Q900" i="4"/>
  <c r="R900" i="4" s="1"/>
  <c r="Q897" i="4"/>
  <c r="R897" i="4" s="1"/>
  <c r="Q894" i="4"/>
  <c r="R894" i="4" s="1"/>
  <c r="Q884" i="4"/>
  <c r="R884" i="4" s="1"/>
  <c r="Q881" i="4"/>
  <c r="R881" i="4" s="1"/>
  <c r="Q878" i="4"/>
  <c r="R878" i="4" s="1"/>
  <c r="Q868" i="4"/>
  <c r="R868" i="4" s="1"/>
  <c r="Q865" i="4"/>
  <c r="R865" i="4" s="1"/>
  <c r="Q862" i="4"/>
  <c r="R862" i="4" s="1"/>
  <c r="Q852" i="4"/>
  <c r="R852" i="4" s="1"/>
  <c r="Q849" i="4"/>
  <c r="R849" i="4" s="1"/>
  <c r="Q846" i="4"/>
  <c r="R846" i="4" s="1"/>
  <c r="Q842" i="4"/>
  <c r="R842" i="4" s="1"/>
  <c r="S842" i="4" s="1"/>
  <c r="T842" i="4" s="1"/>
  <c r="U842" i="4" s="1"/>
  <c r="V842" i="4" s="1"/>
  <c r="W842" i="4" s="1"/>
  <c r="Q838" i="4"/>
  <c r="R838" i="4" s="1"/>
  <c r="Q834" i="4"/>
  <c r="R834" i="4" s="1"/>
  <c r="Q830" i="4"/>
  <c r="R830" i="4" s="1"/>
  <c r="S830" i="4" s="1"/>
  <c r="T830" i="4" s="1"/>
  <c r="U830" i="4" s="1"/>
  <c r="V830" i="4" s="1"/>
  <c r="W830" i="4" s="1"/>
  <c r="Q826" i="4"/>
  <c r="R826" i="4" s="1"/>
  <c r="Q822" i="4"/>
  <c r="R822" i="4" s="1"/>
  <c r="Q818" i="4"/>
  <c r="R818" i="4" s="1"/>
  <c r="Q814" i="4"/>
  <c r="R814" i="4" s="1"/>
  <c r="Q810" i="4"/>
  <c r="R810" i="4" s="1"/>
  <c r="S810" i="4" s="1"/>
  <c r="T810" i="4" s="1"/>
  <c r="U810" i="4" s="1"/>
  <c r="V810" i="4" s="1"/>
  <c r="W810" i="4" s="1"/>
  <c r="Q806" i="4"/>
  <c r="R806" i="4" s="1"/>
  <c r="Q802" i="4"/>
  <c r="R802" i="4" s="1"/>
  <c r="Q798" i="4"/>
  <c r="R798" i="4" s="1"/>
  <c r="Q794" i="4"/>
  <c r="R794" i="4" s="1"/>
  <c r="Q790" i="4"/>
  <c r="R790" i="4" s="1"/>
  <c r="Q786" i="4"/>
  <c r="R786" i="4" s="1"/>
  <c r="Q782" i="4"/>
  <c r="R782" i="4" s="1"/>
  <c r="Q778" i="4"/>
  <c r="R778" i="4" s="1"/>
  <c r="Q774" i="4"/>
  <c r="R774" i="4" s="1"/>
  <c r="S774" i="4" s="1"/>
  <c r="T774" i="4" s="1"/>
  <c r="U774" i="4" s="1"/>
  <c r="V774" i="4" s="1"/>
  <c r="W774" i="4" s="1"/>
  <c r="S508" i="2" l="1"/>
  <c r="T508" i="2" s="1"/>
  <c r="S931" i="2"/>
  <c r="T931" i="2" s="1"/>
  <c r="S209" i="2"/>
  <c r="T209" i="2" s="1"/>
  <c r="S768" i="2"/>
  <c r="T768" i="2" s="1"/>
  <c r="S14" i="2"/>
  <c r="T14" i="2" s="1"/>
  <c r="S643" i="2"/>
  <c r="T643" i="2" s="1"/>
  <c r="S456" i="2"/>
  <c r="T456" i="2" s="1"/>
  <c r="S83" i="2"/>
  <c r="T83" i="2" s="1"/>
  <c r="S809" i="2"/>
  <c r="T809" i="2" s="1"/>
  <c r="S324" i="2"/>
  <c r="T324" i="2" s="1"/>
  <c r="S432" i="2"/>
  <c r="T432" i="2" s="1"/>
  <c r="S884" i="2"/>
  <c r="T884" i="2" s="1"/>
  <c r="S210" i="2"/>
  <c r="T210" i="2" s="1"/>
  <c r="S745" i="2"/>
  <c r="T745" i="2" s="1"/>
  <c r="S260" i="2"/>
  <c r="T260" i="2" s="1"/>
  <c r="S231" i="2"/>
  <c r="T231" i="2" s="1"/>
  <c r="S836" i="2"/>
  <c r="T836" i="2" s="1"/>
  <c r="S570" i="2"/>
  <c r="T570" i="2" s="1"/>
  <c r="S920" i="2"/>
  <c r="T920" i="2" s="1"/>
  <c r="S265" i="2"/>
  <c r="T265" i="2" s="1"/>
  <c r="S740" i="2"/>
  <c r="T740" i="2" s="1"/>
  <c r="S691" i="2"/>
  <c r="T691" i="2" s="1"/>
  <c r="S398" i="2"/>
  <c r="T398" i="2" s="1"/>
  <c r="S146" i="2"/>
  <c r="T146" i="2" s="1"/>
  <c r="S441" i="2"/>
  <c r="T441" i="2" s="1"/>
  <c r="S875" i="2"/>
  <c r="T875" i="2" s="1"/>
  <c r="S572" i="2"/>
  <c r="T572" i="2" s="1"/>
  <c r="S795" i="2"/>
  <c r="T795" i="2" s="1"/>
  <c r="S305" i="2"/>
  <c r="T305" i="2" s="1"/>
  <c r="S206" i="2"/>
  <c r="T206" i="2" s="1"/>
  <c r="S935" i="2"/>
  <c r="T935" i="2" s="1"/>
  <c r="S513" i="2"/>
  <c r="T513" i="2" s="1"/>
  <c r="S351" i="2"/>
  <c r="T351" i="2" s="1"/>
  <c r="S45" i="2"/>
  <c r="T45" i="2" s="1"/>
  <c r="S501" i="2"/>
  <c r="T501" i="2" s="1"/>
  <c r="S607" i="2"/>
  <c r="T607" i="2" s="1"/>
  <c r="S125" i="2"/>
  <c r="T125" i="2" s="1"/>
  <c r="S821" i="2"/>
  <c r="T821" i="2" s="1"/>
  <c r="S552" i="2"/>
  <c r="T552" i="2" s="1"/>
  <c r="S98" i="2"/>
  <c r="T98" i="2" s="1"/>
  <c r="S78" i="2"/>
  <c r="T78" i="2" s="1"/>
  <c r="S676" i="2"/>
  <c r="T676" i="2" s="1"/>
  <c r="S505" i="2"/>
  <c r="T505" i="2" s="1"/>
  <c r="S192" i="2"/>
  <c r="T192" i="2" s="1"/>
  <c r="S877" i="2"/>
  <c r="T877" i="2" s="1"/>
  <c r="S352" i="2"/>
  <c r="T352" i="2" s="1"/>
  <c r="S851" i="2"/>
  <c r="T851" i="2" s="1"/>
  <c r="S506" i="2"/>
  <c r="T506" i="2" s="1"/>
  <c r="S369" i="2"/>
  <c r="T369" i="2" s="1"/>
  <c r="S921" i="2"/>
  <c r="T921" i="2" s="1"/>
  <c r="S720" i="2"/>
  <c r="T720" i="2" s="1"/>
  <c r="S380" i="2"/>
  <c r="T380" i="2" s="1"/>
  <c r="S945" i="2"/>
  <c r="T945" i="2" s="1"/>
  <c r="S596" i="2"/>
  <c r="T596" i="2" s="1"/>
  <c r="S130" i="2"/>
  <c r="T130" i="2" s="1"/>
  <c r="S419" i="2"/>
  <c r="T419" i="2" s="1"/>
  <c r="S65" i="2"/>
  <c r="T65" i="2" s="1"/>
  <c r="S629" i="2"/>
  <c r="T629" i="2" s="1"/>
  <c r="S671" i="2"/>
  <c r="T671" i="2" s="1"/>
  <c r="S84" i="2"/>
  <c r="T84" i="2" s="1"/>
  <c r="S622" i="2"/>
  <c r="T622" i="2" s="1"/>
  <c r="S148" i="2"/>
  <c r="T148" i="2" s="1"/>
  <c r="S727" i="2"/>
  <c r="T727" i="2" s="1"/>
  <c r="S632" i="2"/>
  <c r="T632" i="2" s="1"/>
  <c r="S234" i="2"/>
  <c r="T234" i="2" s="1"/>
  <c r="S547" i="2"/>
  <c r="T547" i="2" s="1"/>
  <c r="S186" i="2"/>
  <c r="T186" i="2" s="1"/>
  <c r="S88" i="2"/>
  <c r="T88" i="2" s="1"/>
  <c r="S847" i="2"/>
  <c r="T847" i="2" s="1"/>
  <c r="S496" i="2"/>
  <c r="T496" i="2" s="1"/>
  <c r="S365" i="2"/>
  <c r="T365" i="2" s="1"/>
  <c r="S899" i="2"/>
  <c r="T899" i="2" s="1"/>
  <c r="S525" i="2"/>
  <c r="T525" i="2" s="1"/>
  <c r="S82" i="2"/>
  <c r="T82" i="2" s="1"/>
  <c r="S824" i="2"/>
  <c r="T824" i="2" s="1"/>
  <c r="S562" i="2"/>
  <c r="T562" i="2" s="1"/>
  <c r="S729" i="2"/>
  <c r="T729" i="2" s="1"/>
  <c r="S515" i="2"/>
  <c r="T515" i="2" s="1"/>
  <c r="S223" i="2"/>
  <c r="T223" i="2" s="1"/>
  <c r="S27" i="2"/>
  <c r="T27" i="2" s="1"/>
  <c r="S895" i="2"/>
  <c r="T895" i="2" s="1"/>
  <c r="S263" i="2"/>
  <c r="T263" i="2" s="1"/>
  <c r="S541" i="2"/>
  <c r="T541" i="2" s="1"/>
  <c r="S342" i="2"/>
  <c r="T342" i="2" s="1"/>
  <c r="S201" i="2"/>
  <c r="T201" i="2" s="1"/>
  <c r="S119" i="2"/>
  <c r="T119" i="2" s="1"/>
  <c r="S927" i="2"/>
  <c r="T927" i="2" s="1"/>
  <c r="S711" i="2"/>
  <c r="T711" i="2" s="1"/>
  <c r="S893" i="2"/>
  <c r="T893" i="2" s="1"/>
  <c r="S718" i="2"/>
  <c r="T718" i="2" s="1"/>
  <c r="S756" i="2"/>
  <c r="T756" i="2" s="1"/>
  <c r="S307" i="2"/>
  <c r="T307" i="2" s="1"/>
  <c r="S368" i="2"/>
  <c r="T368" i="2" s="1"/>
  <c r="S180" i="2"/>
  <c r="T180" i="2" s="1"/>
  <c r="S18" i="2"/>
  <c r="T18" i="2" s="1"/>
  <c r="S806" i="2"/>
  <c r="T806" i="2" s="1"/>
  <c r="S638" i="2"/>
  <c r="T638" i="2" s="1"/>
  <c r="S678" i="2"/>
  <c r="T678" i="2" s="1"/>
  <c r="S495" i="2"/>
  <c r="T495" i="2" s="1"/>
  <c r="S155" i="2"/>
  <c r="T155" i="2" s="1"/>
  <c r="S33" i="2"/>
  <c r="T33" i="2" s="1"/>
  <c r="S853" i="2"/>
  <c r="T853" i="2" s="1"/>
  <c r="S790" i="2"/>
  <c r="T790" i="2" s="1"/>
  <c r="S641" i="2"/>
  <c r="T641" i="2" s="1"/>
  <c r="S553" i="2"/>
  <c r="T553" i="2" s="1"/>
  <c r="S403" i="2"/>
  <c r="T403" i="2" s="1"/>
  <c r="S308" i="2"/>
  <c r="T308" i="2" s="1"/>
  <c r="S36" i="2"/>
  <c r="T36" i="2" s="1"/>
  <c r="S770" i="2"/>
  <c r="T770" i="2" s="1"/>
  <c r="S569" i="2"/>
  <c r="T569" i="2" s="1"/>
  <c r="S288" i="2"/>
  <c r="T288" i="2" s="1"/>
  <c r="S771" i="2"/>
  <c r="T771" i="2" s="1"/>
  <c r="S534" i="2"/>
  <c r="T534" i="2" s="1"/>
  <c r="S292" i="2"/>
  <c r="T292" i="2" s="1"/>
  <c r="S371" i="2"/>
  <c r="T371" i="2" s="1"/>
  <c r="S253" i="2"/>
  <c r="T253" i="2" s="1"/>
  <c r="S132" i="2"/>
  <c r="T132" i="2" s="1"/>
  <c r="S424" i="2"/>
  <c r="T424" i="2" s="1"/>
  <c r="S659" i="2"/>
  <c r="T659" i="2" s="1"/>
  <c r="S162" i="2"/>
  <c r="T162" i="2" s="1"/>
  <c r="S910" i="2"/>
  <c r="T910" i="2" s="1"/>
  <c r="S581" i="2"/>
  <c r="T581" i="2" s="1"/>
  <c r="S708" i="2"/>
  <c r="T708" i="2" s="1"/>
  <c r="S387" i="2"/>
  <c r="T387" i="2" s="1"/>
  <c r="S319" i="2"/>
  <c r="T319" i="2" s="1"/>
  <c r="S17" i="2"/>
  <c r="T17" i="2" s="1"/>
  <c r="S950" i="2"/>
  <c r="T950" i="2" s="1"/>
  <c r="S715" i="2"/>
  <c r="T715" i="2" s="1"/>
  <c r="S510" i="2"/>
  <c r="T510" i="2" s="1"/>
  <c r="S614" i="2"/>
  <c r="T614" i="2" s="1"/>
  <c r="S431" i="2"/>
  <c r="T431" i="2" s="1"/>
  <c r="S320" i="2"/>
  <c r="T320" i="2" s="1"/>
  <c r="S57" i="2"/>
  <c r="T57" i="2" s="1"/>
  <c r="S902" i="2"/>
  <c r="T902" i="2" s="1"/>
  <c r="S767" i="2"/>
  <c r="T767" i="2" s="1"/>
  <c r="S753" i="2"/>
  <c r="T753" i="2" s="1"/>
  <c r="S694" i="2"/>
  <c r="T694" i="2" s="1"/>
  <c r="S301" i="2"/>
  <c r="T301" i="2" s="1"/>
  <c r="S563" i="2"/>
  <c r="T563" i="2" s="1"/>
  <c r="S218" i="2"/>
  <c r="T218" i="2" s="1"/>
  <c r="S104" i="2"/>
  <c r="T104" i="2" s="1"/>
  <c r="S906" i="2"/>
  <c r="T906" i="2" s="1"/>
  <c r="S482" i="2"/>
  <c r="T482" i="2" s="1"/>
  <c r="S605" i="2"/>
  <c r="T605" i="2" s="1"/>
  <c r="S418" i="2"/>
  <c r="T418" i="2" s="1"/>
  <c r="S271" i="2"/>
  <c r="T271" i="2" s="1"/>
  <c r="S174" i="2"/>
  <c r="T174" i="2" s="1"/>
  <c r="S905" i="2"/>
  <c r="T905" i="2" s="1"/>
  <c r="S915" i="2"/>
  <c r="T915" i="2" s="1"/>
  <c r="S485" i="2"/>
  <c r="T485" i="2" s="1"/>
  <c r="S544" i="2"/>
  <c r="T544" i="2" s="1"/>
  <c r="S675" i="2"/>
  <c r="T675" i="2" s="1"/>
  <c r="S175" i="2"/>
  <c r="T175" i="2" s="1"/>
  <c r="S43" i="2"/>
  <c r="T43" i="2" s="1"/>
  <c r="S948" i="2"/>
  <c r="T948" i="2" s="1"/>
  <c r="S222" i="2"/>
  <c r="T222" i="2" s="1"/>
  <c r="S399" i="2"/>
  <c r="T399" i="2" s="1"/>
  <c r="S15" i="2"/>
  <c r="T15" i="2" s="1"/>
  <c r="S606" i="2"/>
  <c r="T606" i="2" s="1"/>
  <c r="S383" i="2"/>
  <c r="T383" i="2" s="1"/>
  <c r="S60" i="2"/>
  <c r="T60" i="2" s="1"/>
  <c r="S846" i="2"/>
  <c r="T846" i="2" s="1"/>
  <c r="S722" i="2"/>
  <c r="T722" i="2" s="1"/>
  <c r="S674" i="2"/>
  <c r="T674" i="2" s="1"/>
  <c r="S327" i="2"/>
  <c r="T327" i="2" s="1"/>
  <c r="S608" i="2"/>
  <c r="T608" i="2" s="1"/>
  <c r="S598" i="2"/>
  <c r="T598" i="2" s="1"/>
  <c r="S221" i="2"/>
  <c r="T221" i="2" s="1"/>
  <c r="S451" i="2"/>
  <c r="T451" i="2" s="1"/>
  <c r="S229" i="2"/>
  <c r="T229" i="2" s="1"/>
  <c r="S62" i="2"/>
  <c r="T62" i="2" s="1"/>
  <c r="S110" i="2"/>
  <c r="T110" i="2" s="1"/>
  <c r="S81" i="2"/>
  <c r="T81" i="2" s="1"/>
  <c r="S939" i="2"/>
  <c r="T939" i="2" s="1"/>
  <c r="S814" i="2"/>
  <c r="T814" i="2" s="1"/>
  <c r="S710" i="2"/>
  <c r="T710" i="2" s="1"/>
  <c r="S664" i="2"/>
  <c r="T664" i="2" s="1"/>
  <c r="S784" i="2"/>
  <c r="T784" i="2" s="1"/>
  <c r="S458" i="2"/>
  <c r="T458" i="2" s="1"/>
  <c r="S524" i="2"/>
  <c r="T524" i="2" s="1"/>
  <c r="S687" i="2"/>
  <c r="T687" i="2" s="1"/>
  <c r="S323" i="2"/>
  <c r="T323" i="2" s="1"/>
  <c r="S333" i="2"/>
  <c r="T333" i="2" s="1"/>
  <c r="S208" i="2"/>
  <c r="T208" i="2" s="1"/>
  <c r="S100" i="2"/>
  <c r="T100" i="2" s="1"/>
  <c r="S30" i="2"/>
  <c r="T30" i="2" s="1"/>
  <c r="S900" i="2"/>
  <c r="T900" i="2" s="1"/>
  <c r="S838" i="2"/>
  <c r="T838" i="2" s="1"/>
  <c r="S778" i="2"/>
  <c r="T778" i="2" s="1"/>
  <c r="S561" i="2"/>
  <c r="T561" i="2" s="1"/>
  <c r="S894" i="2"/>
  <c r="T894" i="2" s="1"/>
  <c r="S791" i="2"/>
  <c r="T791" i="2" s="1"/>
  <c r="S514" i="2"/>
  <c r="T514" i="2" s="1"/>
  <c r="S504" i="2"/>
  <c r="T504" i="2" s="1"/>
  <c r="S692" i="2"/>
  <c r="T692" i="2" s="1"/>
  <c r="S697" i="2"/>
  <c r="T697" i="2" s="1"/>
  <c r="S350" i="2"/>
  <c r="T350" i="2" s="1"/>
  <c r="S499" i="2"/>
  <c r="T499" i="2" s="1"/>
  <c r="S293" i="2"/>
  <c r="T293" i="2" s="1"/>
  <c r="S191" i="2"/>
  <c r="T191" i="2" s="1"/>
  <c r="S169" i="2"/>
  <c r="T169" i="2" s="1"/>
  <c r="S129" i="2"/>
  <c r="T129" i="2" s="1"/>
  <c r="S941" i="2"/>
  <c r="T941" i="2" s="1"/>
  <c r="S863" i="2"/>
  <c r="T863" i="2" s="1"/>
  <c r="S789" i="2"/>
  <c r="T789" i="2" s="1"/>
  <c r="S436" i="2"/>
  <c r="T436" i="2" s="1"/>
  <c r="S452" i="2"/>
  <c r="T452" i="2" s="1"/>
  <c r="S522" i="2"/>
  <c r="T522" i="2" s="1"/>
  <c r="S588" i="2"/>
  <c r="T588" i="2" s="1"/>
  <c r="S311" i="2"/>
  <c r="T311" i="2" s="1"/>
  <c r="S415" i="2"/>
  <c r="T415" i="2" s="1"/>
  <c r="S8" i="2"/>
  <c r="T8" i="2" s="1"/>
  <c r="S304" i="2"/>
  <c r="T304" i="2" s="1"/>
  <c r="S87" i="2"/>
  <c r="T87" i="2" s="1"/>
  <c r="S41" i="2"/>
  <c r="T41" i="2" s="1"/>
  <c r="S943" i="2"/>
  <c r="T943" i="2" s="1"/>
  <c r="S860" i="2"/>
  <c r="T860" i="2" s="1"/>
  <c r="S819" i="2"/>
  <c r="T819" i="2" s="1"/>
  <c r="S818" i="2"/>
  <c r="T818" i="2" s="1"/>
  <c r="S462" i="2"/>
  <c r="T462" i="2" s="1"/>
  <c r="S278" i="2"/>
  <c r="T278" i="2" s="1"/>
  <c r="S461" i="2"/>
  <c r="T461" i="2" s="1"/>
  <c r="S425" i="2"/>
  <c r="T425" i="2" s="1"/>
  <c r="S611" i="2"/>
  <c r="T611" i="2" s="1"/>
  <c r="S291" i="2"/>
  <c r="T291" i="2" s="1"/>
  <c r="S337" i="2"/>
  <c r="T337" i="2" s="1"/>
  <c r="S228" i="2"/>
  <c r="T228" i="2" s="1"/>
  <c r="S95" i="2"/>
  <c r="T95" i="2" s="1"/>
  <c r="S44" i="2"/>
  <c r="T44" i="2" s="1"/>
  <c r="S888" i="2"/>
  <c r="T888" i="2" s="1"/>
  <c r="S750" i="2"/>
  <c r="T750" i="2" s="1"/>
  <c r="S645" i="2"/>
  <c r="T645" i="2" s="1"/>
  <c r="S594" i="2"/>
  <c r="T594" i="2" s="1"/>
  <c r="S752" i="2"/>
  <c r="T752" i="2" s="1"/>
  <c r="S370" i="2"/>
  <c r="T370" i="2" s="1"/>
  <c r="S486" i="2"/>
  <c r="T486" i="2" s="1"/>
  <c r="S639" i="2"/>
  <c r="T639" i="2" s="1"/>
  <c r="S230" i="2"/>
  <c r="T230" i="2" s="1"/>
  <c r="S267" i="2"/>
  <c r="T267" i="2" s="1"/>
  <c r="S172" i="2"/>
  <c r="T172" i="2" s="1"/>
  <c r="S68" i="2"/>
  <c r="T68" i="2" s="1"/>
  <c r="S925" i="2"/>
  <c r="T925" i="2" s="1"/>
  <c r="S798" i="2"/>
  <c r="T798" i="2" s="1"/>
  <c r="S773" i="2"/>
  <c r="T773" i="2" s="1"/>
  <c r="S417" i="2"/>
  <c r="T417" i="2" s="1"/>
  <c r="S804" i="2"/>
  <c r="T804" i="2" s="1"/>
  <c r="S412" i="2"/>
  <c r="T412" i="2" s="1"/>
  <c r="S397" i="2"/>
  <c r="T397" i="2" s="1"/>
  <c r="S595" i="2"/>
  <c r="T595" i="2" s="1"/>
  <c r="S233" i="2"/>
  <c r="T233" i="2" s="1"/>
  <c r="S289" i="2"/>
  <c r="T289" i="2" s="1"/>
  <c r="S212" i="2"/>
  <c r="T212" i="2" s="1"/>
  <c r="S49" i="2"/>
  <c r="T49" i="2" s="1"/>
  <c r="R966" i="2"/>
  <c r="S453" i="2"/>
  <c r="T453" i="2" s="1"/>
  <c r="S339" i="2"/>
  <c r="T339" i="2" s="1"/>
  <c r="S568" i="2"/>
  <c r="T568" i="2" s="1"/>
  <c r="S378" i="2"/>
  <c r="T378" i="2" s="1"/>
  <c r="S577" i="2"/>
  <c r="T577" i="2" s="1"/>
  <c r="S381" i="2"/>
  <c r="T381" i="2" s="1"/>
  <c r="S748" i="2"/>
  <c r="T748" i="2" s="1"/>
  <c r="S685" i="2"/>
  <c r="T685" i="2" s="1"/>
  <c r="S576" i="2"/>
  <c r="T576" i="2" s="1"/>
  <c r="S493" i="2"/>
  <c r="T493" i="2" s="1"/>
  <c r="S385" i="2"/>
  <c r="T385" i="2" s="1"/>
  <c r="S737" i="2"/>
  <c r="T737" i="2" s="1"/>
  <c r="S630" i="2"/>
  <c r="T630" i="2" s="1"/>
  <c r="S521" i="2"/>
  <c r="T521" i="2" s="1"/>
  <c r="S413" i="2"/>
  <c r="T413" i="2" s="1"/>
  <c r="S393" i="2"/>
  <c r="T393" i="2" s="1"/>
  <c r="S250" i="2"/>
  <c r="T250" i="2" s="1"/>
  <c r="S651" i="2"/>
  <c r="T651" i="2" s="1"/>
  <c r="S555" i="2"/>
  <c r="T555" i="2" s="1"/>
  <c r="S491" i="2"/>
  <c r="T491" i="2" s="1"/>
  <c r="S427" i="2"/>
  <c r="T427" i="2" s="1"/>
  <c r="S335" i="2"/>
  <c r="T335" i="2" s="1"/>
  <c r="S144" i="2"/>
  <c r="T144" i="2" s="1"/>
  <c r="S344" i="2"/>
  <c r="T344" i="2" s="1"/>
  <c r="S261" i="2"/>
  <c r="T261" i="2" s="1"/>
  <c r="S377" i="2"/>
  <c r="T377" i="2" s="1"/>
  <c r="S302" i="2"/>
  <c r="T302" i="2" s="1"/>
  <c r="S202" i="2"/>
  <c r="T202" i="2" s="1"/>
  <c r="S179" i="2"/>
  <c r="T179" i="2" s="1"/>
  <c r="S316" i="2"/>
  <c r="T316" i="2" s="1"/>
  <c r="S252" i="2"/>
  <c r="T252" i="2" s="1"/>
  <c r="S164" i="2"/>
  <c r="T164" i="2" s="1"/>
  <c r="S145" i="2"/>
  <c r="T145" i="2" s="1"/>
  <c r="S170" i="2"/>
  <c r="T170" i="2" s="1"/>
  <c r="S79" i="2"/>
  <c r="T79" i="2" s="1"/>
  <c r="S80" i="2"/>
  <c r="T80" i="2" s="1"/>
  <c r="S105" i="2"/>
  <c r="T105" i="2" s="1"/>
  <c r="S52" i="2"/>
  <c r="T52" i="2" s="1"/>
  <c r="S31" i="2"/>
  <c r="T31" i="2" s="1"/>
  <c r="S958" i="2"/>
  <c r="T958" i="2" s="1"/>
  <c r="S924" i="2"/>
  <c r="T924" i="2" s="1"/>
  <c r="S947" i="2"/>
  <c r="T947" i="2" s="1"/>
  <c r="S880" i="2"/>
  <c r="T880" i="2" s="1"/>
  <c r="S913" i="2"/>
  <c r="T913" i="2" s="1"/>
  <c r="S849" i="2"/>
  <c r="T849" i="2" s="1"/>
  <c r="S882" i="2"/>
  <c r="T882" i="2" s="1"/>
  <c r="S919" i="2"/>
  <c r="T919" i="2" s="1"/>
  <c r="S839" i="2"/>
  <c r="T839" i="2" s="1"/>
  <c r="S763" i="2"/>
  <c r="T763" i="2" s="1"/>
  <c r="S813" i="2"/>
  <c r="T813" i="2" s="1"/>
  <c r="S817" i="2"/>
  <c r="T817" i="2" s="1"/>
  <c r="S822" i="2"/>
  <c r="T822" i="2" s="1"/>
  <c r="S686" i="2"/>
  <c r="T686" i="2" s="1"/>
  <c r="S526" i="2"/>
  <c r="T526" i="2" s="1"/>
  <c r="S330" i="2"/>
  <c r="T330" i="2" s="1"/>
  <c r="S75" i="2"/>
  <c r="T75" i="2" s="1"/>
  <c r="S472" i="2"/>
  <c r="T472" i="2" s="1"/>
  <c r="S644" i="2"/>
  <c r="T644" i="2" s="1"/>
  <c r="S481" i="2"/>
  <c r="T481" i="2" s="1"/>
  <c r="S792" i="2"/>
  <c r="T792" i="2" s="1"/>
  <c r="S682" i="2"/>
  <c r="T682" i="2" s="1"/>
  <c r="S592" i="2"/>
  <c r="T592" i="2" s="1"/>
  <c r="S490" i="2"/>
  <c r="T490" i="2" s="1"/>
  <c r="S237" i="2"/>
  <c r="T237" i="2" s="1"/>
  <c r="S684" i="2"/>
  <c r="T684" i="2" s="1"/>
  <c r="S582" i="2"/>
  <c r="T582" i="2" s="1"/>
  <c r="S492" i="2"/>
  <c r="T492" i="2" s="1"/>
  <c r="S405" i="2"/>
  <c r="T405" i="2" s="1"/>
  <c r="S410" i="2"/>
  <c r="T410" i="2" s="1"/>
  <c r="S247" i="2"/>
  <c r="T247" i="2" s="1"/>
  <c r="S647" i="2"/>
  <c r="T647" i="2" s="1"/>
  <c r="S535" i="2"/>
  <c r="T535" i="2" s="1"/>
  <c r="S471" i="2"/>
  <c r="T471" i="2" s="1"/>
  <c r="S407" i="2"/>
  <c r="T407" i="2" s="1"/>
  <c r="S259" i="2"/>
  <c r="T259" i="2" s="1"/>
  <c r="S372" i="2"/>
  <c r="T372" i="2" s="1"/>
  <c r="S303" i="2"/>
  <c r="T303" i="2" s="1"/>
  <c r="S217" i="2"/>
  <c r="T217" i="2" s="1"/>
  <c r="S357" i="2"/>
  <c r="T357" i="2" s="1"/>
  <c r="S254" i="2"/>
  <c r="T254" i="2" s="1"/>
  <c r="S20" i="2"/>
  <c r="T20" i="2" s="1"/>
  <c r="S74" i="2"/>
  <c r="T74" i="2" s="1"/>
  <c r="S264" i="2"/>
  <c r="T264" i="2" s="1"/>
  <c r="S156" i="2"/>
  <c r="T156" i="2" s="1"/>
  <c r="S157" i="2"/>
  <c r="T157" i="2" s="1"/>
  <c r="S54" i="2"/>
  <c r="T54" i="2" s="1"/>
  <c r="S135" i="2"/>
  <c r="T135" i="2" s="1"/>
  <c r="S108" i="2"/>
  <c r="T108" i="2" s="1"/>
  <c r="S101" i="2"/>
  <c r="T101" i="2" s="1"/>
  <c r="S48" i="2"/>
  <c r="T48" i="2" s="1"/>
  <c r="S9" i="2"/>
  <c r="T9" i="2" s="1"/>
  <c r="S946" i="2"/>
  <c r="T946" i="2" s="1"/>
  <c r="S886" i="2"/>
  <c r="T886" i="2" s="1"/>
  <c r="S923" i="2"/>
  <c r="T923" i="2" s="1"/>
  <c r="S859" i="2"/>
  <c r="T859" i="2" s="1"/>
  <c r="S785" i="2"/>
  <c r="T785" i="2" s="1"/>
  <c r="S832" i="2"/>
  <c r="T832" i="2" s="1"/>
  <c r="S759" i="2"/>
  <c r="T759" i="2" s="1"/>
  <c r="S803" i="2"/>
  <c r="T803" i="2" s="1"/>
  <c r="S826" i="2"/>
  <c r="T826" i="2" s="1"/>
  <c r="S734" i="2"/>
  <c r="T734" i="2" s="1"/>
  <c r="S642" i="2"/>
  <c r="T642" i="2" s="1"/>
  <c r="S529" i="2"/>
  <c r="T529" i="2" s="1"/>
  <c r="S362" i="2"/>
  <c r="T362" i="2" s="1"/>
  <c r="S160" i="2"/>
  <c r="T160" i="2" s="1"/>
  <c r="S533" i="2"/>
  <c r="T533" i="2" s="1"/>
  <c r="S213" i="2"/>
  <c r="T213" i="2" s="1"/>
  <c r="S542" i="2"/>
  <c r="T542" i="2" s="1"/>
  <c r="S812" i="2"/>
  <c r="T812" i="2" s="1"/>
  <c r="S732" i="2"/>
  <c r="T732" i="2" s="1"/>
  <c r="S666" i="2"/>
  <c r="T666" i="2" s="1"/>
  <c r="S557" i="2"/>
  <c r="T557" i="2" s="1"/>
  <c r="S474" i="2"/>
  <c r="T474" i="2" s="1"/>
  <c r="S354" i="2"/>
  <c r="T354" i="2" s="1"/>
  <c r="S689" i="2"/>
  <c r="T689" i="2" s="1"/>
  <c r="S604" i="2"/>
  <c r="T604" i="2" s="1"/>
  <c r="S502" i="2"/>
  <c r="T502" i="2" s="1"/>
  <c r="S313" i="2"/>
  <c r="T313" i="2" s="1"/>
  <c r="S366" i="2"/>
  <c r="T366" i="2" s="1"/>
  <c r="S189" i="2"/>
  <c r="T189" i="2" s="1"/>
  <c r="S635" i="2"/>
  <c r="T635" i="2" s="1"/>
  <c r="S539" i="2"/>
  <c r="T539" i="2" s="1"/>
  <c r="S475" i="2"/>
  <c r="T475" i="2" s="1"/>
  <c r="S411" i="2"/>
  <c r="T411" i="2" s="1"/>
  <c r="S297" i="2"/>
  <c r="T297" i="2" s="1"/>
  <c r="S392" i="2"/>
  <c r="T392" i="2" s="1"/>
  <c r="S325" i="2"/>
  <c r="T325" i="2" s="1"/>
  <c r="S242" i="2"/>
  <c r="T242" i="2" s="1"/>
  <c r="S361" i="2"/>
  <c r="T361" i="2" s="1"/>
  <c r="S283" i="2"/>
  <c r="T283" i="2" s="1"/>
  <c r="S55" i="2"/>
  <c r="T55" i="2" s="1"/>
  <c r="S147" i="2"/>
  <c r="T147" i="2" s="1"/>
  <c r="S300" i="2"/>
  <c r="T300" i="2" s="1"/>
  <c r="S236" i="2"/>
  <c r="T236" i="2" s="1"/>
  <c r="S131" i="2"/>
  <c r="T131" i="2" s="1"/>
  <c r="S126" i="2"/>
  <c r="T126" i="2" s="1"/>
  <c r="S154" i="2"/>
  <c r="T154" i="2" s="1"/>
  <c r="S128" i="2"/>
  <c r="T128" i="2" s="1"/>
  <c r="S64" i="2"/>
  <c r="T64" i="2" s="1"/>
  <c r="S89" i="2"/>
  <c r="T89" i="2" s="1"/>
  <c r="S32" i="2"/>
  <c r="T32" i="2" s="1"/>
  <c r="S42" i="2"/>
  <c r="T42" i="2" s="1"/>
  <c r="S949" i="2"/>
  <c r="T949" i="2" s="1"/>
  <c r="S876" i="2"/>
  <c r="T876" i="2" s="1"/>
  <c r="S928" i="2"/>
  <c r="T928" i="2" s="1"/>
  <c r="S864" i="2"/>
  <c r="T864" i="2" s="1"/>
  <c r="S897" i="2"/>
  <c r="T897" i="2" s="1"/>
  <c r="S930" i="2"/>
  <c r="T930" i="2" s="1"/>
  <c r="S866" i="2"/>
  <c r="T866" i="2" s="1"/>
  <c r="S887" i="2"/>
  <c r="T887" i="2" s="1"/>
  <c r="S823" i="2"/>
  <c r="T823" i="2" s="1"/>
  <c r="S735" i="2"/>
  <c r="T735" i="2" s="1"/>
  <c r="S794" i="2"/>
  <c r="T794" i="2" s="1"/>
  <c r="S793" i="2"/>
  <c r="T793" i="2" s="1"/>
  <c r="S802" i="2"/>
  <c r="T802" i="2" s="1"/>
  <c r="S584" i="2"/>
  <c r="T584" i="2" s="1"/>
  <c r="S488" i="2"/>
  <c r="T488" i="2" s="1"/>
  <c r="S465" i="2"/>
  <c r="T465" i="2" s="1"/>
  <c r="S658" i="2"/>
  <c r="T658" i="2" s="1"/>
  <c r="S437" i="2"/>
  <c r="T437" i="2" s="1"/>
  <c r="S609" i="2"/>
  <c r="T609" i="2" s="1"/>
  <c r="S446" i="2"/>
  <c r="T446" i="2" s="1"/>
  <c r="S776" i="2"/>
  <c r="T776" i="2" s="1"/>
  <c r="S656" i="2"/>
  <c r="T656" i="2" s="1"/>
  <c r="S573" i="2"/>
  <c r="T573" i="2" s="1"/>
  <c r="S426" i="2"/>
  <c r="T426" i="2" s="1"/>
  <c r="S733" i="2"/>
  <c r="T733" i="2" s="1"/>
  <c r="S665" i="2"/>
  <c r="T665" i="2" s="1"/>
  <c r="S556" i="2"/>
  <c r="T556" i="2" s="1"/>
  <c r="S473" i="2"/>
  <c r="T473" i="2" s="1"/>
  <c r="S363" i="2"/>
  <c r="T363" i="2" s="1"/>
  <c r="S390" i="2"/>
  <c r="T390" i="2" s="1"/>
  <c r="S167" i="2"/>
  <c r="T167" i="2" s="1"/>
  <c r="S631" i="2"/>
  <c r="T631" i="2" s="1"/>
  <c r="S519" i="2"/>
  <c r="T519" i="2" s="1"/>
  <c r="S455" i="2"/>
  <c r="T455" i="2" s="1"/>
  <c r="S386" i="2"/>
  <c r="T386" i="2" s="1"/>
  <c r="S214" i="2"/>
  <c r="T214" i="2" s="1"/>
  <c r="S356" i="2"/>
  <c r="T356" i="2" s="1"/>
  <c r="S277" i="2"/>
  <c r="T277" i="2" s="1"/>
  <c r="S185" i="2"/>
  <c r="T185" i="2" s="1"/>
  <c r="S341" i="2"/>
  <c r="T341" i="2" s="1"/>
  <c r="S235" i="2"/>
  <c r="T235" i="2" s="1"/>
  <c r="S211" i="2"/>
  <c r="T211" i="2" s="1"/>
  <c r="S328" i="2"/>
  <c r="T328" i="2" s="1"/>
  <c r="S232" i="2"/>
  <c r="T232" i="2" s="1"/>
  <c r="S115" i="2"/>
  <c r="T115" i="2" s="1"/>
  <c r="S141" i="2"/>
  <c r="T141" i="2" s="1"/>
  <c r="S182" i="2"/>
  <c r="T182" i="2" s="1"/>
  <c r="S103" i="2"/>
  <c r="T103" i="2" s="1"/>
  <c r="S92" i="2"/>
  <c r="T92" i="2" s="1"/>
  <c r="S85" i="2"/>
  <c r="T85" i="2" s="1"/>
  <c r="S29" i="2"/>
  <c r="T29" i="2" s="1"/>
  <c r="S38" i="2"/>
  <c r="T38" i="2" s="1"/>
  <c r="S937" i="2"/>
  <c r="T937" i="2" s="1"/>
  <c r="S938" i="2"/>
  <c r="T938" i="2" s="1"/>
  <c r="S952" i="2"/>
  <c r="T952" i="2" s="1"/>
  <c r="S873" i="2"/>
  <c r="T873" i="2" s="1"/>
  <c r="S932" i="2"/>
  <c r="T932" i="2" s="1"/>
  <c r="S868" i="2"/>
  <c r="T868" i="2" s="1"/>
  <c r="S901" i="2"/>
  <c r="T901" i="2" s="1"/>
  <c r="S837" i="2"/>
  <c r="T837" i="2" s="1"/>
  <c r="S870" i="2"/>
  <c r="T870" i="2" s="1"/>
  <c r="S907" i="2"/>
  <c r="T907" i="2" s="1"/>
  <c r="S843" i="2"/>
  <c r="T843" i="2" s="1"/>
  <c r="S766" i="2"/>
  <c r="T766" i="2" s="1"/>
  <c r="S816" i="2"/>
  <c r="T816" i="2" s="1"/>
  <c r="S738" i="2"/>
  <c r="T738" i="2" s="1"/>
  <c r="S777" i="2"/>
  <c r="T777" i="2" s="1"/>
  <c r="S805" i="2"/>
  <c r="T805" i="2" s="1"/>
  <c r="S702" i="2"/>
  <c r="T702" i="2" s="1"/>
  <c r="S520" i="2"/>
  <c r="T520" i="2" s="1"/>
  <c r="S613" i="2"/>
  <c r="T613" i="2" s="1"/>
  <c r="S468" i="2"/>
  <c r="T468" i="2" s="1"/>
  <c r="S661" i="2"/>
  <c r="T661" i="2" s="1"/>
  <c r="S498" i="2"/>
  <c r="T498" i="2" s="1"/>
  <c r="S670" i="2"/>
  <c r="T670" i="2" s="1"/>
  <c r="S484" i="2"/>
  <c r="T484" i="2" s="1"/>
  <c r="S796" i="2"/>
  <c r="T796" i="2" s="1"/>
  <c r="S716" i="2"/>
  <c r="T716" i="2" s="1"/>
  <c r="S621" i="2"/>
  <c r="T621" i="2" s="1"/>
  <c r="S538" i="2"/>
  <c r="T538" i="2" s="1"/>
  <c r="S448" i="2"/>
  <c r="T448" i="2" s="1"/>
  <c r="S295" i="2"/>
  <c r="T295" i="2" s="1"/>
  <c r="S668" i="2"/>
  <c r="T668" i="2" s="1"/>
  <c r="S585" i="2"/>
  <c r="T585" i="2" s="1"/>
  <c r="S457" i="2"/>
  <c r="T457" i="2" s="1"/>
  <c r="S246" i="2"/>
  <c r="T246" i="2" s="1"/>
  <c r="S334" i="2"/>
  <c r="T334" i="2" s="1"/>
  <c r="S683" i="2"/>
  <c r="T683" i="2" s="1"/>
  <c r="S619" i="2"/>
  <c r="T619" i="2" s="1"/>
  <c r="S523" i="2"/>
  <c r="T523" i="2" s="1"/>
  <c r="S459" i="2"/>
  <c r="T459" i="2" s="1"/>
  <c r="S389" i="2"/>
  <c r="T389" i="2" s="1"/>
  <c r="S262" i="2"/>
  <c r="T262" i="2" s="1"/>
  <c r="S376" i="2"/>
  <c r="T376" i="2" s="1"/>
  <c r="S306" i="2"/>
  <c r="T306" i="2" s="1"/>
  <c r="S225" i="2"/>
  <c r="T225" i="2" s="1"/>
  <c r="S345" i="2"/>
  <c r="T345" i="2" s="1"/>
  <c r="S257" i="2"/>
  <c r="T257" i="2" s="1"/>
  <c r="S215" i="2"/>
  <c r="T215" i="2" s="1"/>
  <c r="S90" i="2"/>
  <c r="T90" i="2" s="1"/>
  <c r="S284" i="2"/>
  <c r="T284" i="2" s="1"/>
  <c r="S220" i="2"/>
  <c r="T220" i="2" s="1"/>
  <c r="S67" i="2"/>
  <c r="T67" i="2" s="1"/>
  <c r="S63" i="2"/>
  <c r="T63" i="2" s="1"/>
  <c r="S138" i="2"/>
  <c r="T138" i="2" s="1"/>
  <c r="S112" i="2"/>
  <c r="T112" i="2" s="1"/>
  <c r="S21" i="2"/>
  <c r="T21" i="2" s="1"/>
  <c r="S73" i="2"/>
  <c r="T73" i="2" s="1"/>
  <c r="S13" i="2"/>
  <c r="T13" i="2" s="1"/>
  <c r="S10" i="2"/>
  <c r="T10" i="2" s="1"/>
  <c r="S940" i="2"/>
  <c r="T940" i="2" s="1"/>
  <c r="S904" i="2"/>
  <c r="T904" i="2" s="1"/>
  <c r="S912" i="2"/>
  <c r="T912" i="2" s="1"/>
  <c r="S848" i="2"/>
  <c r="T848" i="2" s="1"/>
  <c r="S881" i="2"/>
  <c r="T881" i="2" s="1"/>
  <c r="S914" i="2"/>
  <c r="T914" i="2" s="1"/>
  <c r="S850" i="2"/>
  <c r="T850" i="2" s="1"/>
  <c r="S871" i="2"/>
  <c r="T871" i="2" s="1"/>
  <c r="S801" i="2"/>
  <c r="T801" i="2" s="1"/>
  <c r="S703" i="2"/>
  <c r="T703" i="2" s="1"/>
  <c r="S730" i="2"/>
  <c r="T730" i="2" s="1"/>
  <c r="S731" i="2"/>
  <c r="T731" i="2" s="1"/>
  <c r="S757" i="2"/>
  <c r="T757" i="2" s="1"/>
  <c r="S660" i="2"/>
  <c r="T660" i="2" s="1"/>
  <c r="S450" i="2"/>
  <c r="T450" i="2" s="1"/>
  <c r="S430" i="2"/>
  <c r="T430" i="2" s="1"/>
  <c r="S565" i="2"/>
  <c r="T565" i="2" s="1"/>
  <c r="S346" i="2"/>
  <c r="T346" i="2" s="1"/>
  <c r="S574" i="2"/>
  <c r="T574" i="2" s="1"/>
  <c r="S355" i="2"/>
  <c r="T355" i="2" s="1"/>
  <c r="S760" i="2"/>
  <c r="T760" i="2" s="1"/>
  <c r="S637" i="2"/>
  <c r="T637" i="2" s="1"/>
  <c r="S554" i="2"/>
  <c r="T554" i="2" s="1"/>
  <c r="S382" i="2"/>
  <c r="T382" i="2" s="1"/>
  <c r="S717" i="2"/>
  <c r="T717" i="2" s="1"/>
  <c r="S620" i="2"/>
  <c r="T620" i="2" s="1"/>
  <c r="S537" i="2"/>
  <c r="T537" i="2" s="1"/>
  <c r="S454" i="2"/>
  <c r="T454" i="2" s="1"/>
  <c r="S310" i="2"/>
  <c r="T310" i="2" s="1"/>
  <c r="S358" i="2"/>
  <c r="T358" i="2" s="1"/>
  <c r="S679" i="2"/>
  <c r="T679" i="2" s="1"/>
  <c r="S567" i="2"/>
  <c r="T567" i="2" s="1"/>
  <c r="S503" i="2"/>
  <c r="T503" i="2" s="1"/>
  <c r="S439" i="2"/>
  <c r="T439" i="2" s="1"/>
  <c r="S329" i="2"/>
  <c r="T329" i="2" s="1"/>
  <c r="S107" i="2"/>
  <c r="T107" i="2" s="1"/>
  <c r="S340" i="2"/>
  <c r="T340" i="2" s="1"/>
  <c r="S258" i="2"/>
  <c r="T258" i="2" s="1"/>
  <c r="S114" i="2"/>
  <c r="T114" i="2" s="1"/>
  <c r="S299" i="2"/>
  <c r="T299" i="2" s="1"/>
  <c r="S194" i="2"/>
  <c r="T194" i="2" s="1"/>
  <c r="S171" i="2"/>
  <c r="T171" i="2" s="1"/>
  <c r="S296" i="2"/>
  <c r="T296" i="2" s="1"/>
  <c r="S216" i="2"/>
  <c r="T216" i="2" s="1"/>
  <c r="S23" i="2"/>
  <c r="T23" i="2" s="1"/>
  <c r="S118" i="2"/>
  <c r="T118" i="2" s="1"/>
  <c r="S166" i="2"/>
  <c r="T166" i="2" s="1"/>
  <c r="S71" i="2"/>
  <c r="T71" i="2" s="1"/>
  <c r="S58" i="2"/>
  <c r="T58" i="2" s="1"/>
  <c r="S69" i="2"/>
  <c r="T69" i="2" s="1"/>
  <c r="S47" i="2"/>
  <c r="T47" i="2" s="1"/>
  <c r="S22" i="2"/>
  <c r="T22" i="2" s="1"/>
  <c r="S953" i="2"/>
  <c r="T953" i="2" s="1"/>
  <c r="S951" i="2"/>
  <c r="T951" i="2" s="1"/>
  <c r="S856" i="2"/>
  <c r="T856" i="2" s="1"/>
  <c r="S841" i="2"/>
  <c r="T841" i="2" s="1"/>
  <c r="S911" i="2"/>
  <c r="T911" i="2" s="1"/>
  <c r="S831" i="2"/>
  <c r="T831" i="2" s="1"/>
  <c r="S719" i="2"/>
  <c r="T719" i="2" s="1"/>
  <c r="S762" i="2"/>
  <c r="T762" i="2" s="1"/>
  <c r="S742" i="2"/>
  <c r="T742" i="2" s="1"/>
  <c r="S751" i="2"/>
  <c r="T751" i="2" s="1"/>
  <c r="S578" i="2"/>
  <c r="T578" i="2" s="1"/>
  <c r="S616" i="2"/>
  <c r="T616" i="2" s="1"/>
  <c r="S395" i="2"/>
  <c r="T395" i="2" s="1"/>
  <c r="S190" i="2"/>
  <c r="T190" i="2" s="1"/>
  <c r="S536" i="2"/>
  <c r="T536" i="2" s="1"/>
  <c r="S266" i="2"/>
  <c r="T266" i="2" s="1"/>
  <c r="S545" i="2"/>
  <c r="T545" i="2" s="1"/>
  <c r="S800" i="2"/>
  <c r="T800" i="2" s="1"/>
  <c r="S736" i="2"/>
  <c r="T736" i="2" s="1"/>
  <c r="S650" i="2"/>
  <c r="T650" i="2" s="1"/>
  <c r="S560" i="2"/>
  <c r="T560" i="2" s="1"/>
  <c r="S477" i="2"/>
  <c r="T477" i="2" s="1"/>
  <c r="S298" i="2"/>
  <c r="T298" i="2" s="1"/>
  <c r="S709" i="2"/>
  <c r="T709" i="2" s="1"/>
  <c r="S633" i="2"/>
  <c r="T633" i="2" s="1"/>
  <c r="S550" i="2"/>
  <c r="T550" i="2" s="1"/>
  <c r="S460" i="2"/>
  <c r="T460" i="2" s="1"/>
  <c r="S331" i="2"/>
  <c r="T331" i="2" s="1"/>
  <c r="S374" i="2"/>
  <c r="T374" i="2" s="1"/>
  <c r="S205" i="2"/>
  <c r="T205" i="2" s="1"/>
  <c r="S623" i="2"/>
  <c r="T623" i="2" s="1"/>
  <c r="S527" i="2"/>
  <c r="T527" i="2" s="1"/>
  <c r="S463" i="2"/>
  <c r="T463" i="2" s="1"/>
  <c r="S343" i="2"/>
  <c r="T343" i="2" s="1"/>
  <c r="S176" i="2"/>
  <c r="T176" i="2" s="1"/>
  <c r="S309" i="2"/>
  <c r="T309" i="2" s="1"/>
  <c r="S226" i="2"/>
  <c r="T226" i="2" s="1"/>
  <c r="S349" i="2"/>
  <c r="T349" i="2" s="1"/>
  <c r="S241" i="2"/>
  <c r="T241" i="2" s="1"/>
  <c r="S203" i="2"/>
  <c r="T203" i="2" s="1"/>
  <c r="S11" i="2"/>
  <c r="T11" i="2" s="1"/>
  <c r="S256" i="2"/>
  <c r="T256" i="2" s="1"/>
  <c r="S140" i="2"/>
  <c r="T140" i="2" s="1"/>
  <c r="S102" i="2"/>
  <c r="T102" i="2" s="1"/>
  <c r="S142" i="2"/>
  <c r="T142" i="2" s="1"/>
  <c r="S116" i="2"/>
  <c r="T116" i="2" s="1"/>
  <c r="S24" i="2"/>
  <c r="T24" i="2" s="1"/>
  <c r="S77" i="2"/>
  <c r="T77" i="2" s="1"/>
  <c r="S35" i="2"/>
  <c r="T35" i="2" s="1"/>
  <c r="S46" i="2"/>
  <c r="T46" i="2" s="1"/>
  <c r="S954" i="2"/>
  <c r="T954" i="2" s="1"/>
  <c r="S955" i="2"/>
  <c r="T955" i="2" s="1"/>
  <c r="S874" i="2"/>
  <c r="T874" i="2" s="1"/>
  <c r="S916" i="2"/>
  <c r="T916" i="2" s="1"/>
  <c r="S852" i="2"/>
  <c r="T852" i="2" s="1"/>
  <c r="S885" i="2"/>
  <c r="T885" i="2" s="1"/>
  <c r="S918" i="2"/>
  <c r="T918" i="2" s="1"/>
  <c r="S854" i="2"/>
  <c r="T854" i="2" s="1"/>
  <c r="S891" i="2"/>
  <c r="T891" i="2" s="1"/>
  <c r="S827" i="2"/>
  <c r="T827" i="2" s="1"/>
  <c r="S747" i="2"/>
  <c r="T747" i="2" s="1"/>
  <c r="S797" i="2"/>
  <c r="T797" i="2" s="1"/>
  <c r="S706" i="2"/>
  <c r="T706" i="2" s="1"/>
  <c r="S739" i="2"/>
  <c r="T739" i="2" s="1"/>
  <c r="S786" i="2"/>
  <c r="T786" i="2" s="1"/>
  <c r="S628" i="2"/>
  <c r="T628" i="2" s="1"/>
  <c r="S677" i="2"/>
  <c r="T677" i="2" s="1"/>
  <c r="S546" i="2"/>
  <c r="T546" i="2" s="1"/>
  <c r="S433" i="2"/>
  <c r="T433" i="2" s="1"/>
  <c r="S626" i="2"/>
  <c r="T626" i="2" s="1"/>
  <c r="S440" i="2"/>
  <c r="T440" i="2" s="1"/>
  <c r="S612" i="2"/>
  <c r="T612" i="2" s="1"/>
  <c r="S449" i="2"/>
  <c r="T449" i="2" s="1"/>
  <c r="S764" i="2"/>
  <c r="T764" i="2" s="1"/>
  <c r="S700" i="2"/>
  <c r="T700" i="2" s="1"/>
  <c r="S602" i="2"/>
  <c r="T602" i="2" s="1"/>
  <c r="S512" i="2"/>
  <c r="T512" i="2" s="1"/>
  <c r="S429" i="2"/>
  <c r="T429" i="2" s="1"/>
  <c r="S197" i="2"/>
  <c r="T197" i="2" s="1"/>
  <c r="S649" i="2"/>
  <c r="T649" i="2" s="1"/>
  <c r="S540" i="2"/>
  <c r="T540" i="2" s="1"/>
  <c r="S438" i="2"/>
  <c r="T438" i="2" s="1"/>
  <c r="S414" i="2"/>
  <c r="T414" i="2" s="1"/>
  <c r="S285" i="2"/>
  <c r="T285" i="2" s="1"/>
  <c r="S667" i="2"/>
  <c r="T667" i="2" s="1"/>
  <c r="S587" i="2"/>
  <c r="T587" i="2" s="1"/>
  <c r="S507" i="2"/>
  <c r="T507" i="2" s="1"/>
  <c r="S443" i="2"/>
  <c r="T443" i="2" s="1"/>
  <c r="S367" i="2"/>
  <c r="T367" i="2" s="1"/>
  <c r="S227" i="2"/>
  <c r="T227" i="2" s="1"/>
  <c r="S360" i="2"/>
  <c r="T360" i="2" s="1"/>
  <c r="S287" i="2"/>
  <c r="T287" i="2" s="1"/>
  <c r="S193" i="2"/>
  <c r="T193" i="2" s="1"/>
  <c r="S321" i="2"/>
  <c r="T321" i="2" s="1"/>
  <c r="S238" i="2"/>
  <c r="T238" i="2" s="1"/>
  <c r="S199" i="2"/>
  <c r="T199" i="2" s="1"/>
  <c r="S5" i="2"/>
  <c r="T5" i="2" s="1"/>
  <c r="S268" i="2"/>
  <c r="T268" i="2" s="1"/>
  <c r="S204" i="2"/>
  <c r="T204" i="2" s="1"/>
  <c r="S161" i="2"/>
  <c r="T161" i="2" s="1"/>
  <c r="S37" i="2"/>
  <c r="T37" i="2" s="1"/>
  <c r="S111" i="2"/>
  <c r="T111" i="2" s="1"/>
  <c r="S96" i="2"/>
  <c r="T96" i="2" s="1"/>
  <c r="S121" i="2"/>
  <c r="T121" i="2" s="1"/>
  <c r="S51" i="2"/>
  <c r="T51" i="2" s="1"/>
  <c r="S53" i="2"/>
  <c r="T53" i="2" s="1"/>
  <c r="S942" i="2"/>
  <c r="T942" i="2" s="1"/>
  <c r="S956" i="2"/>
  <c r="T956" i="2" s="1"/>
  <c r="S933" i="2"/>
  <c r="T933" i="2" s="1"/>
  <c r="S896" i="2"/>
  <c r="T896" i="2" s="1"/>
  <c r="S929" i="2"/>
  <c r="T929" i="2" s="1"/>
  <c r="S865" i="2"/>
  <c r="T865" i="2" s="1"/>
  <c r="S898" i="2"/>
  <c r="T898" i="2" s="1"/>
  <c r="S834" i="2"/>
  <c r="T834" i="2" s="1"/>
  <c r="S855" i="2"/>
  <c r="T855" i="2" s="1"/>
  <c r="S782" i="2"/>
  <c r="T782" i="2" s="1"/>
  <c r="S828" i="2"/>
  <c r="T828" i="2" s="1"/>
  <c r="S833" i="2"/>
  <c r="T833" i="2" s="1"/>
  <c r="S698" i="2"/>
  <c r="T698" i="2" s="1"/>
  <c r="S558" i="2"/>
  <c r="T558" i="2" s="1"/>
  <c r="S593" i="2"/>
  <c r="T593" i="2" s="1"/>
  <c r="S401" i="2"/>
  <c r="T401" i="2" s="1"/>
  <c r="S281" i="2"/>
  <c r="T281" i="2" s="1"/>
  <c r="S530" i="2"/>
  <c r="T530" i="2" s="1"/>
  <c r="S151" i="2"/>
  <c r="T151" i="2" s="1"/>
  <c r="S516" i="2"/>
  <c r="T516" i="2" s="1"/>
  <c r="S808" i="2"/>
  <c r="T808" i="2" s="1"/>
  <c r="S712" i="2"/>
  <c r="T712" i="2" s="1"/>
  <c r="S618" i="2"/>
  <c r="T618" i="2" s="1"/>
  <c r="S509" i="2"/>
  <c r="T509" i="2" s="1"/>
  <c r="S338" i="2"/>
  <c r="T338" i="2" s="1"/>
  <c r="S701" i="2"/>
  <c r="T701" i="2" s="1"/>
  <c r="S601" i="2"/>
  <c r="T601" i="2" s="1"/>
  <c r="S518" i="2"/>
  <c r="T518" i="2" s="1"/>
  <c r="S428" i="2"/>
  <c r="T428" i="2" s="1"/>
  <c r="S243" i="2"/>
  <c r="T243" i="2" s="1"/>
  <c r="S317" i="2"/>
  <c r="T317" i="2" s="1"/>
  <c r="S663" i="2"/>
  <c r="T663" i="2" s="1"/>
  <c r="S551" i="2"/>
  <c r="T551" i="2" s="1"/>
  <c r="S487" i="2"/>
  <c r="T487" i="2" s="1"/>
  <c r="S423" i="2"/>
  <c r="T423" i="2" s="1"/>
  <c r="S294" i="2"/>
  <c r="T294" i="2" s="1"/>
  <c r="S388" i="2"/>
  <c r="T388" i="2" s="1"/>
  <c r="S322" i="2"/>
  <c r="T322" i="2" s="1"/>
  <c r="S239" i="2"/>
  <c r="T239" i="2" s="1"/>
  <c r="S373" i="2"/>
  <c r="T373" i="2" s="1"/>
  <c r="S273" i="2"/>
  <c r="T273" i="2" s="1"/>
  <c r="S136" i="2"/>
  <c r="T136" i="2" s="1"/>
  <c r="S139" i="2"/>
  <c r="T139" i="2" s="1"/>
  <c r="S280" i="2"/>
  <c r="T280" i="2" s="1"/>
  <c r="S184" i="2"/>
  <c r="T184" i="2" s="1"/>
  <c r="S173" i="2"/>
  <c r="T173" i="2" s="1"/>
  <c r="S86" i="2"/>
  <c r="T86" i="2" s="1"/>
  <c r="S150" i="2"/>
  <c r="T150" i="2" s="1"/>
  <c r="S124" i="2"/>
  <c r="T124" i="2" s="1"/>
  <c r="S133" i="2"/>
  <c r="T133" i="2" s="1"/>
  <c r="S39" i="2"/>
  <c r="T39" i="2" s="1"/>
  <c r="S28" i="2"/>
  <c r="T28" i="2" s="1"/>
  <c r="S6" i="2"/>
  <c r="T6" i="2" s="1"/>
  <c r="S944" i="2"/>
  <c r="T944" i="2" s="1"/>
  <c r="S857" i="2"/>
  <c r="T857" i="2" s="1"/>
  <c r="S781" i="2"/>
  <c r="T781" i="2" s="1"/>
  <c r="S532" i="2"/>
  <c r="T532" i="2" s="1"/>
  <c r="S416" i="2"/>
  <c r="T416" i="2" s="1"/>
  <c r="S669" i="2"/>
  <c r="T669" i="2" s="1"/>
  <c r="S725" i="2"/>
  <c r="T725" i="2" s="1"/>
  <c r="S394" i="2"/>
  <c r="T394" i="2" s="1"/>
  <c r="S559" i="2"/>
  <c r="T559" i="2" s="1"/>
  <c r="S332" i="2"/>
  <c r="T332" i="2" s="1"/>
  <c r="S219" i="2"/>
  <c r="T219" i="2" s="1"/>
  <c r="S165" i="2"/>
  <c r="T165" i="2" s="1"/>
  <c r="S93" i="2"/>
  <c r="T93" i="2" s="1"/>
  <c r="S861" i="2"/>
  <c r="T861" i="2" s="1"/>
  <c r="S695" i="2"/>
  <c r="T695" i="2" s="1"/>
  <c r="S500" i="2"/>
  <c r="T500" i="2" s="1"/>
  <c r="S597" i="2"/>
  <c r="T597" i="2" s="1"/>
  <c r="S724" i="2"/>
  <c r="T724" i="2" s="1"/>
  <c r="S66" i="2"/>
  <c r="T66" i="2" s="1"/>
  <c r="S406" i="2"/>
  <c r="T406" i="2" s="1"/>
  <c r="S531" i="2"/>
  <c r="T531" i="2" s="1"/>
  <c r="S336" i="2"/>
  <c r="T336" i="2" s="1"/>
  <c r="S123" i="2"/>
  <c r="T123" i="2" s="1"/>
  <c r="S99" i="2"/>
  <c r="T99" i="2" s="1"/>
  <c r="S72" i="2"/>
  <c r="T72" i="2" s="1"/>
  <c r="S934" i="2"/>
  <c r="T934" i="2" s="1"/>
  <c r="S909" i="2"/>
  <c r="T909" i="2" s="1"/>
  <c r="S779" i="2"/>
  <c r="T779" i="2" s="1"/>
  <c r="S754" i="2"/>
  <c r="T754" i="2" s="1"/>
  <c r="S275" i="2"/>
  <c r="T275" i="2" s="1"/>
  <c r="S772" i="2"/>
  <c r="T772" i="2" s="1"/>
  <c r="S379" i="2"/>
  <c r="T379" i="2" s="1"/>
  <c r="S347" i="2"/>
  <c r="T347" i="2" s="1"/>
  <c r="S579" i="2"/>
  <c r="T579" i="2" s="1"/>
  <c r="S198" i="2"/>
  <c r="T198" i="2" s="1"/>
  <c r="S270" i="2"/>
  <c r="T270" i="2" s="1"/>
  <c r="S196" i="2"/>
  <c r="T196" i="2" s="1"/>
  <c r="S120" i="2"/>
  <c r="T120" i="2" s="1"/>
  <c r="S34" i="2"/>
  <c r="T34" i="2" s="1"/>
  <c r="S922" i="2"/>
  <c r="T922" i="2" s="1"/>
  <c r="S743" i="2"/>
  <c r="T743" i="2" s="1"/>
  <c r="S549" i="2"/>
  <c r="T549" i="2" s="1"/>
  <c r="S673" i="2"/>
  <c r="T673" i="2" s="1"/>
  <c r="S624" i="2"/>
  <c r="T624" i="2" s="1"/>
  <c r="S693" i="2"/>
  <c r="T693" i="2" s="1"/>
  <c r="S249" i="2"/>
  <c r="T249" i="2" s="1"/>
  <c r="S511" i="2"/>
  <c r="T511" i="2" s="1"/>
  <c r="S290" i="2"/>
  <c r="T290" i="2" s="1"/>
  <c r="S187" i="2"/>
  <c r="T187" i="2" s="1"/>
  <c r="S40" i="2"/>
  <c r="T40" i="2" s="1"/>
  <c r="S59" i="2"/>
  <c r="T59" i="2" s="1"/>
  <c r="S840" i="2"/>
  <c r="T840" i="2" s="1"/>
  <c r="S869" i="2"/>
  <c r="T869" i="2" s="1"/>
  <c r="S811" i="2"/>
  <c r="T811" i="2" s="1"/>
  <c r="S707" i="2"/>
  <c r="T707" i="2" s="1"/>
  <c r="S908" i="2"/>
  <c r="T908" i="2" s="1"/>
  <c r="S835" i="2"/>
  <c r="T835" i="2" s="1"/>
  <c r="S723" i="2"/>
  <c r="T723" i="2" s="1"/>
  <c r="S269" i="2"/>
  <c r="T269" i="2" s="1"/>
  <c r="S420" i="2"/>
  <c r="T420" i="2" s="1"/>
  <c r="S480" i="2"/>
  <c r="T480" i="2" s="1"/>
  <c r="S489" i="2"/>
  <c r="T489" i="2" s="1"/>
  <c r="S627" i="2"/>
  <c r="T627" i="2" s="1"/>
  <c r="S326" i="2"/>
  <c r="T326" i="2" s="1"/>
  <c r="S353" i="2"/>
  <c r="T353" i="2" s="1"/>
  <c r="S244" i="2"/>
  <c r="T244" i="2" s="1"/>
  <c r="S127" i="2"/>
  <c r="T127" i="2" s="1"/>
  <c r="S19" i="2"/>
  <c r="T19" i="2" s="1"/>
  <c r="S889" i="2"/>
  <c r="T889" i="2" s="1"/>
  <c r="S820" i="2"/>
  <c r="T820" i="2" s="1"/>
  <c r="S654" i="2"/>
  <c r="T654" i="2" s="1"/>
  <c r="S466" i="2"/>
  <c r="T466" i="2" s="1"/>
  <c r="S688" i="2"/>
  <c r="T688" i="2" s="1"/>
  <c r="S741" i="2"/>
  <c r="T741" i="2" s="1"/>
  <c r="S422" i="2"/>
  <c r="T422" i="2" s="1"/>
  <c r="S575" i="2"/>
  <c r="T575" i="2" s="1"/>
  <c r="S348" i="2"/>
  <c r="T348" i="2" s="1"/>
  <c r="S91" i="2"/>
  <c r="T91" i="2" s="1"/>
  <c r="S181" i="2"/>
  <c r="T181" i="2" s="1"/>
  <c r="S109" i="2"/>
  <c r="T109" i="2" s="1"/>
  <c r="S936" i="2"/>
  <c r="T936" i="2" s="1"/>
  <c r="S917" i="2"/>
  <c r="T917" i="2" s="1"/>
  <c r="S878" i="2"/>
  <c r="T878" i="2" s="1"/>
  <c r="S765" i="2"/>
  <c r="T765" i="2" s="1"/>
  <c r="S657" i="2"/>
  <c r="T657" i="2" s="1"/>
  <c r="S469" i="2"/>
  <c r="T469" i="2" s="1"/>
  <c r="S672" i="2"/>
  <c r="T672" i="2" s="1"/>
  <c r="S681" i="2"/>
  <c r="T681" i="2" s="1"/>
  <c r="S314" i="2"/>
  <c r="T314" i="2" s="1"/>
  <c r="S483" i="2"/>
  <c r="T483" i="2" s="1"/>
  <c r="S274" i="2"/>
  <c r="T274" i="2" s="1"/>
  <c r="S163" i="2"/>
  <c r="T163" i="2" s="1"/>
  <c r="S153" i="2"/>
  <c r="T153" i="2" s="1"/>
  <c r="S113" i="2"/>
  <c r="T113" i="2" s="1"/>
  <c r="S2" i="2"/>
  <c r="S858" i="2"/>
  <c r="T858" i="2" s="1"/>
  <c r="S787" i="2"/>
  <c r="T787" i="2" s="1"/>
  <c r="S421" i="2"/>
  <c r="T421" i="2" s="1"/>
  <c r="S580" i="2"/>
  <c r="T580" i="2" s="1"/>
  <c r="S586" i="2"/>
  <c r="T586" i="2" s="1"/>
  <c r="S652" i="2"/>
  <c r="T652" i="2" s="1"/>
  <c r="S402" i="2"/>
  <c r="T402" i="2" s="1"/>
  <c r="S479" i="2"/>
  <c r="T479" i="2" s="1"/>
  <c r="S245" i="2"/>
  <c r="T245" i="2" s="1"/>
  <c r="S106" i="2"/>
  <c r="T106" i="2" s="1"/>
  <c r="S158" i="2"/>
  <c r="T158" i="2" s="1"/>
  <c r="S56" i="2"/>
  <c r="T56" i="2" s="1"/>
  <c r="S862" i="2"/>
  <c r="T862" i="2" s="1"/>
  <c r="S746" i="2"/>
  <c r="T746" i="2" s="1"/>
  <c r="S590" i="2"/>
  <c r="T590" i="2" s="1"/>
  <c r="S434" i="2"/>
  <c r="T434" i="2" s="1"/>
  <c r="S653" i="2"/>
  <c r="T653" i="2" s="1"/>
  <c r="S662" i="2"/>
  <c r="T662" i="2" s="1"/>
  <c r="S279" i="2"/>
  <c r="T279" i="2" s="1"/>
  <c r="S467" i="2"/>
  <c r="T467" i="2" s="1"/>
  <c r="S255" i="2"/>
  <c r="T255" i="2" s="1"/>
  <c r="S122" i="2"/>
  <c r="T122" i="2" s="1"/>
  <c r="S137" i="2"/>
  <c r="T137" i="2" s="1"/>
  <c r="S97" i="2"/>
  <c r="T97" i="2" s="1"/>
  <c r="R962" i="4"/>
  <c r="S790" i="4" s="1"/>
  <c r="T790" i="4" s="1"/>
  <c r="Q962" i="4"/>
  <c r="Q963" i="4" s="1"/>
  <c r="S902" i="4" s="1"/>
  <c r="T902" i="4" s="1"/>
  <c r="T2" i="2" l="1"/>
  <c r="S962" i="2"/>
  <c r="S963" i="2" s="1"/>
  <c r="S827" i="4"/>
  <c r="T827" i="4" s="1"/>
  <c r="S946" i="4"/>
  <c r="T946" i="4" s="1"/>
  <c r="S907" i="4"/>
  <c r="T907" i="4" s="1"/>
  <c r="S955" i="4"/>
  <c r="T955" i="4" s="1"/>
  <c r="S894" i="4"/>
  <c r="T894" i="4" s="1"/>
  <c r="S818" i="4"/>
  <c r="T818" i="4" s="1"/>
  <c r="S925" i="4"/>
  <c r="T925" i="4" s="1"/>
  <c r="S846" i="4"/>
  <c r="T846" i="4" s="1"/>
  <c r="S917" i="4"/>
  <c r="T917" i="4" s="1"/>
  <c r="S794" i="4"/>
  <c r="T794" i="4" s="1"/>
  <c r="S923" i="4"/>
  <c r="T923" i="4" s="1"/>
  <c r="S773" i="4"/>
  <c r="T773" i="4" s="1"/>
  <c r="S882" i="4"/>
  <c r="T882" i="4" s="1"/>
  <c r="S889" i="4"/>
  <c r="T889" i="4" s="1"/>
  <c r="S840" i="4"/>
  <c r="T840" i="4" s="1"/>
  <c r="S956" i="4"/>
  <c r="T956" i="4" s="1"/>
  <c r="S939" i="4"/>
  <c r="T939" i="4" s="1"/>
  <c r="S862" i="4"/>
  <c r="T862" i="4" s="1"/>
  <c r="S822" i="4"/>
  <c r="T822" i="4" s="1"/>
  <c r="S824" i="4"/>
  <c r="T824" i="4" s="1"/>
  <c r="S950" i="4"/>
  <c r="T950" i="4" s="1"/>
  <c r="S945" i="4"/>
  <c r="T945" i="4" s="1"/>
  <c r="S915" i="4"/>
  <c r="T915" i="4" s="1"/>
  <c r="S792" i="4"/>
  <c r="T792" i="4" s="1"/>
  <c r="S931" i="4"/>
  <c r="T931" i="4" s="1"/>
  <c r="S928" i="4"/>
  <c r="T928" i="4" s="1"/>
  <c r="S871" i="4"/>
  <c r="T871" i="4" s="1"/>
  <c r="S884" i="4"/>
  <c r="T884" i="4" s="1"/>
  <c r="S776" i="4"/>
  <c r="T776" i="4" s="1"/>
  <c r="S885" i="4"/>
  <c r="T885" i="4" s="1"/>
  <c r="S940" i="4"/>
  <c r="T940" i="4" s="1"/>
  <c r="S913" i="4"/>
  <c r="T913" i="4" s="1"/>
  <c r="S847" i="4"/>
  <c r="T847" i="4" s="1"/>
  <c r="S835" i="4"/>
  <c r="T835" i="4" s="1"/>
  <c r="S898" i="4"/>
  <c r="T898" i="4" s="1"/>
  <c r="S874" i="4"/>
  <c r="T874" i="4" s="1"/>
  <c r="S819" i="4"/>
  <c r="T819" i="4" s="1"/>
  <c r="S817" i="4"/>
  <c r="T817" i="4" s="1"/>
  <c r="S767" i="4"/>
  <c r="T767" i="4" s="1"/>
  <c r="S759" i="4"/>
  <c r="T759" i="4" s="1"/>
  <c r="S751" i="4"/>
  <c r="T751" i="4" s="1"/>
  <c r="S743" i="4"/>
  <c r="T743" i="4" s="1"/>
  <c r="S735" i="4"/>
  <c r="T735" i="4" s="1"/>
  <c r="S727" i="4"/>
  <c r="T727" i="4" s="1"/>
  <c r="S719" i="4"/>
  <c r="T719" i="4" s="1"/>
  <c r="S841" i="4"/>
  <c r="T841" i="4" s="1"/>
  <c r="S793" i="4"/>
  <c r="T793" i="4" s="1"/>
  <c r="S785" i="4"/>
  <c r="T785" i="4" s="1"/>
  <c r="S683" i="4"/>
  <c r="T683" i="4" s="1"/>
  <c r="S675" i="4"/>
  <c r="T675" i="4" s="1"/>
  <c r="S672" i="4"/>
  <c r="T672" i="4" s="1"/>
  <c r="S667" i="4"/>
  <c r="T667" i="4" s="1"/>
  <c r="S664" i="4"/>
  <c r="T664" i="4" s="1"/>
  <c r="S659" i="4"/>
  <c r="T659" i="4" s="1"/>
  <c r="S656" i="4"/>
  <c r="T656" i="4" s="1"/>
  <c r="S651" i="4"/>
  <c r="T651" i="4" s="1"/>
  <c r="S643" i="4"/>
  <c r="T643" i="4" s="1"/>
  <c r="S635" i="4"/>
  <c r="T635" i="4" s="1"/>
  <c r="S787" i="4"/>
  <c r="T787" i="4" s="1"/>
  <c r="S715" i="4"/>
  <c r="T715" i="4" s="1"/>
  <c r="S707" i="4"/>
  <c r="T707" i="4" s="1"/>
  <c r="S703" i="4"/>
  <c r="T703" i="4" s="1"/>
  <c r="S701" i="4"/>
  <c r="T701" i="4" s="1"/>
  <c r="S697" i="4"/>
  <c r="T697" i="4" s="1"/>
  <c r="S695" i="4"/>
  <c r="T695" i="4" s="1"/>
  <c r="S693" i="4"/>
  <c r="T693" i="4" s="1"/>
  <c r="S691" i="4"/>
  <c r="T691" i="4" s="1"/>
  <c r="S689" i="4"/>
  <c r="T689" i="4" s="1"/>
  <c r="S687" i="4"/>
  <c r="T687" i="4" s="1"/>
  <c r="S685" i="4"/>
  <c r="T685" i="4" s="1"/>
  <c r="S677" i="4"/>
  <c r="T677" i="4" s="1"/>
  <c r="S669" i="4"/>
  <c r="T669" i="4" s="1"/>
  <c r="S661" i="4"/>
  <c r="T661" i="4" s="1"/>
  <c r="S653" i="4"/>
  <c r="T653" i="4" s="1"/>
  <c r="S645" i="4"/>
  <c r="T645" i="4" s="1"/>
  <c r="S637" i="4"/>
  <c r="T637" i="4" s="1"/>
  <c r="S629" i="4"/>
  <c r="T629" i="4" s="1"/>
  <c r="S621" i="4"/>
  <c r="T621" i="4" s="1"/>
  <c r="S613" i="4"/>
  <c r="T613" i="4" s="1"/>
  <c r="S605" i="4"/>
  <c r="T605" i="4" s="1"/>
  <c r="S597" i="4"/>
  <c r="T597" i="4" s="1"/>
  <c r="S731" i="4"/>
  <c r="T731" i="4" s="1"/>
  <c r="S681" i="4"/>
  <c r="T681" i="4" s="1"/>
  <c r="S657" i="4"/>
  <c r="T657" i="4" s="1"/>
  <c r="S627" i="4"/>
  <c r="T627" i="4" s="1"/>
  <c r="S619" i="4"/>
  <c r="T619" i="4" s="1"/>
  <c r="S611" i="4"/>
  <c r="T611" i="4" s="1"/>
  <c r="S595" i="4"/>
  <c r="T595" i="4" s="1"/>
  <c r="S739" i="4"/>
  <c r="T739" i="4" s="1"/>
  <c r="S649" i="4"/>
  <c r="T649" i="4" s="1"/>
  <c r="S587" i="4"/>
  <c r="T587" i="4" s="1"/>
  <c r="S581" i="4"/>
  <c r="T581" i="4" s="1"/>
  <c r="S569" i="4"/>
  <c r="T569" i="4" s="1"/>
  <c r="S561" i="4"/>
  <c r="T561" i="4" s="1"/>
  <c r="S553" i="4"/>
  <c r="T553" i="4" s="1"/>
  <c r="S747" i="4"/>
  <c r="T747" i="4" s="1"/>
  <c r="S711" i="4"/>
  <c r="T711" i="4" s="1"/>
  <c r="S673" i="4"/>
  <c r="T673" i="4" s="1"/>
  <c r="S632" i="4"/>
  <c r="T632" i="4" s="1"/>
  <c r="S624" i="4"/>
  <c r="T624" i="4" s="1"/>
  <c r="S616" i="4"/>
  <c r="T616" i="4" s="1"/>
  <c r="S608" i="4"/>
  <c r="T608" i="4" s="1"/>
  <c r="S592" i="4"/>
  <c r="T592" i="4" s="1"/>
  <c r="S641" i="4"/>
  <c r="T641" i="4" s="1"/>
  <c r="S601" i="4"/>
  <c r="T601" i="4" s="1"/>
  <c r="S565" i="4"/>
  <c r="T565" i="4" s="1"/>
  <c r="S763" i="4"/>
  <c r="T763" i="4" s="1"/>
  <c r="S584" i="4"/>
  <c r="T584" i="4" s="1"/>
  <c r="S576" i="4"/>
  <c r="T576" i="4" s="1"/>
  <c r="S573" i="4"/>
  <c r="T573" i="4" s="1"/>
  <c r="S568" i="4"/>
  <c r="T568" i="4" s="1"/>
  <c r="S545" i="4"/>
  <c r="T545" i="4" s="1"/>
  <c r="S529" i="4"/>
  <c r="T529" i="4" s="1"/>
  <c r="S513" i="4"/>
  <c r="T513" i="4" s="1"/>
  <c r="S481" i="4"/>
  <c r="T481" i="4" s="1"/>
  <c r="S465" i="4"/>
  <c r="T465" i="4" s="1"/>
  <c r="S723" i="4"/>
  <c r="T723" i="4" s="1"/>
  <c r="S665" i="4"/>
  <c r="T665" i="4" s="1"/>
  <c r="S609" i="4"/>
  <c r="T609" i="4" s="1"/>
  <c r="S633" i="4"/>
  <c r="T633" i="4" s="1"/>
  <c r="S593" i="4"/>
  <c r="T593" i="4" s="1"/>
  <c r="S577" i="4"/>
  <c r="T577" i="4" s="1"/>
  <c r="S557" i="4"/>
  <c r="T557" i="4" s="1"/>
  <c r="S552" i="4"/>
  <c r="T552" i="4" s="1"/>
  <c r="S537" i="4"/>
  <c r="T537" i="4" s="1"/>
  <c r="S521" i="4"/>
  <c r="T521" i="4" s="1"/>
  <c r="S505" i="4"/>
  <c r="T505" i="4" s="1"/>
  <c r="S489" i="4"/>
  <c r="T489" i="4" s="1"/>
  <c r="S473" i="4"/>
  <c r="T473" i="4" s="1"/>
  <c r="S427" i="4"/>
  <c r="T427" i="4" s="1"/>
  <c r="S423" i="4"/>
  <c r="T423" i="4" s="1"/>
  <c r="S419" i="4"/>
  <c r="T419" i="4" s="1"/>
  <c r="S415" i="4"/>
  <c r="T415" i="4" s="1"/>
  <c r="S411" i="4"/>
  <c r="T411" i="4" s="1"/>
  <c r="S449" i="4"/>
  <c r="T449" i="4" s="1"/>
  <c r="S429" i="4"/>
  <c r="T429" i="4" s="1"/>
  <c r="S413" i="4"/>
  <c r="T413" i="4" s="1"/>
  <c r="S405" i="4"/>
  <c r="T405" i="4" s="1"/>
  <c r="S395" i="4"/>
  <c r="T395" i="4" s="1"/>
  <c r="S377" i="4"/>
  <c r="T377" i="4" s="1"/>
  <c r="S369" i="4"/>
  <c r="T369" i="4" s="1"/>
  <c r="S361" i="4"/>
  <c r="T361" i="4" s="1"/>
  <c r="S353" i="4"/>
  <c r="T353" i="4" s="1"/>
  <c r="S345" i="4"/>
  <c r="T345" i="4" s="1"/>
  <c r="S337" i="4"/>
  <c r="T337" i="4" s="1"/>
  <c r="S329" i="4"/>
  <c r="T329" i="4" s="1"/>
  <c r="S321" i="4"/>
  <c r="T321" i="4" s="1"/>
  <c r="S313" i="4"/>
  <c r="T313" i="4" s="1"/>
  <c r="S305" i="4"/>
  <c r="T305" i="4" s="1"/>
  <c r="S297" i="4"/>
  <c r="T297" i="4" s="1"/>
  <c r="S289" i="4"/>
  <c r="T289" i="4" s="1"/>
  <c r="S277" i="4"/>
  <c r="T277" i="4" s="1"/>
  <c r="S269" i="4"/>
  <c r="T269" i="4" s="1"/>
  <c r="S262" i="4"/>
  <c r="T262" i="4" s="1"/>
  <c r="S258" i="4"/>
  <c r="T258" i="4" s="1"/>
  <c r="S254" i="4"/>
  <c r="T254" i="4" s="1"/>
  <c r="S246" i="4"/>
  <c r="T246" i="4" s="1"/>
  <c r="S399" i="4"/>
  <c r="T399" i="4" s="1"/>
  <c r="S375" i="4"/>
  <c r="T375" i="4" s="1"/>
  <c r="S367" i="4"/>
  <c r="T367" i="4" s="1"/>
  <c r="S359" i="4"/>
  <c r="T359" i="4" s="1"/>
  <c r="S351" i="4"/>
  <c r="T351" i="4" s="1"/>
  <c r="S343" i="4"/>
  <c r="T343" i="4" s="1"/>
  <c r="S335" i="4"/>
  <c r="T335" i="4" s="1"/>
  <c r="S327" i="4"/>
  <c r="T327" i="4" s="1"/>
  <c r="S319" i="4"/>
  <c r="T319" i="4" s="1"/>
  <c r="S303" i="4"/>
  <c r="T303" i="4" s="1"/>
  <c r="S295" i="4"/>
  <c r="T295" i="4" s="1"/>
  <c r="S287" i="4"/>
  <c r="T287" i="4" s="1"/>
  <c r="S284" i="4"/>
  <c r="T284" i="4" s="1"/>
  <c r="S279" i="4"/>
  <c r="T279" i="4" s="1"/>
  <c r="S276" i="4"/>
  <c r="T276" i="4" s="1"/>
  <c r="S268" i="4"/>
  <c r="T268" i="4" s="1"/>
  <c r="S263" i="4"/>
  <c r="T263" i="4" s="1"/>
  <c r="S259" i="4"/>
  <c r="T259" i="4" s="1"/>
  <c r="S255" i="4"/>
  <c r="T255" i="4" s="1"/>
  <c r="S251" i="4"/>
  <c r="T251" i="4" s="1"/>
  <c r="S243" i="4"/>
  <c r="T243" i="4" s="1"/>
  <c r="S235" i="4"/>
  <c r="T235" i="4" s="1"/>
  <c r="S231" i="4"/>
  <c r="T231" i="4" s="1"/>
  <c r="S227" i="4"/>
  <c r="T227" i="4" s="1"/>
  <c r="S421" i="4"/>
  <c r="T421" i="4" s="1"/>
  <c r="S403" i="4"/>
  <c r="T403" i="4" s="1"/>
  <c r="S397" i="4"/>
  <c r="T397" i="4" s="1"/>
  <c r="S389" i="4"/>
  <c r="T389" i="4" s="1"/>
  <c r="S387" i="4"/>
  <c r="T387" i="4" s="1"/>
  <c r="S381" i="4"/>
  <c r="T381" i="4" s="1"/>
  <c r="S380" i="4"/>
  <c r="T380" i="4" s="1"/>
  <c r="S373" i="4"/>
  <c r="T373" i="4" s="1"/>
  <c r="S372" i="4"/>
  <c r="T372" i="4" s="1"/>
  <c r="S365" i="4"/>
  <c r="T365" i="4" s="1"/>
  <c r="S364" i="4"/>
  <c r="T364" i="4" s="1"/>
  <c r="S357" i="4"/>
  <c r="T357" i="4" s="1"/>
  <c r="S356" i="4"/>
  <c r="T356" i="4" s="1"/>
  <c r="S349" i="4"/>
  <c r="T349" i="4" s="1"/>
  <c r="S348" i="4"/>
  <c r="T348" i="4" s="1"/>
  <c r="S341" i="4"/>
  <c r="T341" i="4" s="1"/>
  <c r="S340" i="4"/>
  <c r="T340" i="4" s="1"/>
  <c r="S333" i="4"/>
  <c r="T333" i="4" s="1"/>
  <c r="S332" i="4"/>
  <c r="T332" i="4" s="1"/>
  <c r="S325" i="4"/>
  <c r="T325" i="4" s="1"/>
  <c r="S324" i="4"/>
  <c r="T324" i="4" s="1"/>
  <c r="S316" i="4"/>
  <c r="T316" i="4" s="1"/>
  <c r="S309" i="4"/>
  <c r="T309" i="4" s="1"/>
  <c r="S308" i="4"/>
  <c r="T308" i="4" s="1"/>
  <c r="S301" i="4"/>
  <c r="T301" i="4" s="1"/>
  <c r="S300" i="4"/>
  <c r="T300" i="4" s="1"/>
  <c r="S293" i="4"/>
  <c r="T293" i="4" s="1"/>
  <c r="S292" i="4"/>
  <c r="T292" i="4" s="1"/>
  <c r="S273" i="4"/>
  <c r="T273" i="4" s="1"/>
  <c r="S265" i="4"/>
  <c r="T265" i="4" s="1"/>
  <c r="S407" i="4"/>
  <c r="T407" i="4" s="1"/>
  <c r="S238" i="4"/>
  <c r="T238" i="4" s="1"/>
  <c r="S234" i="4"/>
  <c r="T234" i="4" s="1"/>
  <c r="S230" i="4"/>
  <c r="T230" i="4" s="1"/>
  <c r="S214" i="4"/>
  <c r="T214" i="4" s="1"/>
  <c r="S211" i="4"/>
  <c r="T211" i="4" s="1"/>
  <c r="S191" i="4"/>
  <c r="T191" i="4" s="1"/>
  <c r="S183" i="4"/>
  <c r="T183" i="4" s="1"/>
  <c r="S175" i="4"/>
  <c r="T175" i="4" s="1"/>
  <c r="S159" i="4"/>
  <c r="T159" i="4" s="1"/>
  <c r="S143" i="4"/>
  <c r="T143" i="4" s="1"/>
  <c r="S135" i="4"/>
  <c r="T135" i="4" s="1"/>
  <c r="S111" i="4"/>
  <c r="T111" i="4" s="1"/>
  <c r="S207" i="4"/>
  <c r="T207" i="4" s="1"/>
  <c r="S222" i="4"/>
  <c r="T222" i="4" s="1"/>
  <c r="S219" i="4"/>
  <c r="T219" i="4" s="1"/>
  <c r="S203" i="4"/>
  <c r="T203" i="4" s="1"/>
  <c r="S195" i="4"/>
  <c r="T195" i="4" s="1"/>
  <c r="S179" i="4"/>
  <c r="T179" i="4" s="1"/>
  <c r="S171" i="4"/>
  <c r="T171" i="4" s="1"/>
  <c r="S163" i="4"/>
  <c r="T163" i="4" s="1"/>
  <c r="S155" i="4"/>
  <c r="T155" i="4" s="1"/>
  <c r="S147" i="4"/>
  <c r="T147" i="4" s="1"/>
  <c r="S139" i="4"/>
  <c r="T139" i="4" s="1"/>
  <c r="S131" i="4"/>
  <c r="T131" i="4" s="1"/>
  <c r="S123" i="4"/>
  <c r="T123" i="4" s="1"/>
  <c r="S115" i="4"/>
  <c r="T115" i="4" s="1"/>
  <c r="S242" i="4"/>
  <c r="T242" i="4" s="1"/>
  <c r="S215" i="4"/>
  <c r="T215" i="4" s="1"/>
  <c r="S127" i="4"/>
  <c r="T127" i="4" s="1"/>
  <c r="S119" i="4"/>
  <c r="T119" i="4" s="1"/>
  <c r="S10" i="4"/>
  <c r="T10" i="4" s="1"/>
  <c r="S5" i="4"/>
  <c r="T5" i="4" s="1"/>
  <c r="S80" i="4"/>
  <c r="T80" i="4" s="1"/>
  <c r="S22" i="4"/>
  <c r="T22" i="4" s="1"/>
  <c r="S38" i="4"/>
  <c r="T38" i="4" s="1"/>
  <c r="S59" i="4"/>
  <c r="T59" i="4" s="1"/>
  <c r="S78" i="4"/>
  <c r="T78" i="4" s="1"/>
  <c r="S94" i="4"/>
  <c r="T94" i="4" s="1"/>
  <c r="S118" i="4"/>
  <c r="T118" i="4" s="1"/>
  <c r="S160" i="4"/>
  <c r="T160" i="4" s="1"/>
  <c r="S188" i="4"/>
  <c r="T188" i="4" s="1"/>
  <c r="S226" i="4"/>
  <c r="T226" i="4" s="1"/>
  <c r="S28" i="4"/>
  <c r="T28" i="4" s="1"/>
  <c r="S44" i="4"/>
  <c r="T44" i="4" s="1"/>
  <c r="S65" i="4"/>
  <c r="T65" i="4" s="1"/>
  <c r="S81" i="4"/>
  <c r="T81" i="4" s="1"/>
  <c r="S97" i="4"/>
  <c r="T97" i="4" s="1"/>
  <c r="S124" i="4"/>
  <c r="T124" i="4" s="1"/>
  <c r="S168" i="4"/>
  <c r="T168" i="4" s="1"/>
  <c r="S15" i="4"/>
  <c r="T15" i="4" s="1"/>
  <c r="S74" i="4"/>
  <c r="T74" i="4" s="1"/>
  <c r="S90" i="4"/>
  <c r="T90" i="4" s="1"/>
  <c r="S106" i="4"/>
  <c r="T106" i="4" s="1"/>
  <c r="S138" i="4"/>
  <c r="T138" i="4" s="1"/>
  <c r="S174" i="4"/>
  <c r="T174" i="4" s="1"/>
  <c r="S26" i="4"/>
  <c r="T26" i="4" s="1"/>
  <c r="S8" i="4"/>
  <c r="T8" i="4" s="1"/>
  <c r="S64" i="4"/>
  <c r="T64" i="4" s="1"/>
  <c r="S104" i="4"/>
  <c r="T104" i="4" s="1"/>
  <c r="S128" i="4"/>
  <c r="T128" i="4" s="1"/>
  <c r="S162" i="4"/>
  <c r="T162" i="4" s="1"/>
  <c r="S198" i="4"/>
  <c r="T198" i="4" s="1"/>
  <c r="S47" i="4"/>
  <c r="T47" i="4" s="1"/>
  <c r="S45" i="4"/>
  <c r="T45" i="4" s="1"/>
  <c r="S101" i="4"/>
  <c r="T101" i="4" s="1"/>
  <c r="S99" i="4"/>
  <c r="T99" i="4" s="1"/>
  <c r="S204" i="4"/>
  <c r="T204" i="4" s="1"/>
  <c r="S236" i="4"/>
  <c r="T236" i="4" s="1"/>
  <c r="S267" i="4"/>
  <c r="T267" i="4" s="1"/>
  <c r="S113" i="4"/>
  <c r="T113" i="4" s="1"/>
  <c r="S145" i="4"/>
  <c r="T145" i="4" s="1"/>
  <c r="S185" i="4"/>
  <c r="T185" i="4" s="1"/>
  <c r="S209" i="4"/>
  <c r="T209" i="4" s="1"/>
  <c r="S248" i="4"/>
  <c r="T248" i="4" s="1"/>
  <c r="S393" i="4"/>
  <c r="T393" i="4" s="1"/>
  <c r="S245" i="4"/>
  <c r="T245" i="4" s="1"/>
  <c r="S125" i="4"/>
  <c r="T125" i="4" s="1"/>
  <c r="S165" i="4"/>
  <c r="T165" i="4" s="1"/>
  <c r="S197" i="4"/>
  <c r="T197" i="4" s="1"/>
  <c r="S233" i="4"/>
  <c r="T233" i="4" s="1"/>
  <c r="S260" i="4"/>
  <c r="T260" i="4" s="1"/>
  <c r="S283" i="4"/>
  <c r="T283" i="4" s="1"/>
  <c r="S310" i="4"/>
  <c r="T310" i="4" s="1"/>
  <c r="S342" i="4"/>
  <c r="T342" i="4" s="1"/>
  <c r="S386" i="4"/>
  <c r="T386" i="4" s="1"/>
  <c r="S432" i="4"/>
  <c r="T432" i="4" s="1"/>
  <c r="S406" i="4"/>
  <c r="T406" i="4" s="1"/>
  <c r="S438" i="4"/>
  <c r="T438" i="4" s="1"/>
  <c r="S282" i="4"/>
  <c r="T282" i="4" s="1"/>
  <c r="S312" i="4"/>
  <c r="T312" i="4" s="1"/>
  <c r="S344" i="4"/>
  <c r="T344" i="4" s="1"/>
  <c r="S376" i="4"/>
  <c r="T376" i="4" s="1"/>
  <c r="S436" i="4"/>
  <c r="T436" i="4" s="1"/>
  <c r="S298" i="4"/>
  <c r="T298" i="4" s="1"/>
  <c r="S315" i="4"/>
  <c r="T315" i="4" s="1"/>
  <c r="S331" i="4"/>
  <c r="T331" i="4" s="1"/>
  <c r="S347" i="4"/>
  <c r="T347" i="4" s="1"/>
  <c r="S370" i="4"/>
  <c r="T370" i="4" s="1"/>
  <c r="S392" i="4"/>
  <c r="T392" i="4" s="1"/>
  <c r="S437" i="4"/>
  <c r="T437" i="4" s="1"/>
  <c r="S424" i="4"/>
  <c r="T424" i="4" s="1"/>
  <c r="S485" i="4"/>
  <c r="T485" i="4" s="1"/>
  <c r="S455" i="4"/>
  <c r="T455" i="4" s="1"/>
  <c r="S525" i="4"/>
  <c r="T525" i="4" s="1"/>
  <c r="S541" i="4"/>
  <c r="T541" i="4" s="1"/>
  <c r="S461" i="4"/>
  <c r="T461" i="4" s="1"/>
  <c r="S479" i="4"/>
  <c r="T479" i="4" s="1"/>
  <c r="S502" i="4"/>
  <c r="T502" i="4" s="1"/>
  <c r="S524" i="4"/>
  <c r="T524" i="4" s="1"/>
  <c r="S554" i="4"/>
  <c r="T554" i="4" s="1"/>
  <c r="S682" i="4"/>
  <c r="T682" i="4" s="1"/>
  <c r="S450" i="4"/>
  <c r="T450" i="4" s="1"/>
  <c r="S472" i="4"/>
  <c r="T472" i="4" s="1"/>
  <c r="S491" i="4"/>
  <c r="T491" i="4" s="1"/>
  <c r="S514" i="4"/>
  <c r="T514" i="4" s="1"/>
  <c r="S536" i="4"/>
  <c r="T536" i="4" s="1"/>
  <c r="S607" i="4"/>
  <c r="T607" i="4" s="1"/>
  <c r="S471" i="4"/>
  <c r="T471" i="4" s="1"/>
  <c r="S503" i="4"/>
  <c r="T503" i="4" s="1"/>
  <c r="S526" i="4"/>
  <c r="T526" i="4" s="1"/>
  <c r="S550" i="4"/>
  <c r="T550" i="4" s="1"/>
  <c r="S658" i="4"/>
  <c r="T658" i="4" s="1"/>
  <c r="S474" i="4"/>
  <c r="T474" i="4" s="1"/>
  <c r="S496" i="4"/>
  <c r="T496" i="4" s="1"/>
  <c r="S515" i="4"/>
  <c r="T515" i="4" s="1"/>
  <c r="S544" i="4"/>
  <c r="T544" i="4" s="1"/>
  <c r="S574" i="4"/>
  <c r="T574" i="4" s="1"/>
  <c r="S797" i="4"/>
  <c r="T797" i="4" s="1"/>
  <c r="S590" i="4"/>
  <c r="T590" i="4" s="1"/>
  <c r="S622" i="4"/>
  <c r="T622" i="4" s="1"/>
  <c r="S652" i="4"/>
  <c r="T652" i="4" s="1"/>
  <c r="S741" i="4"/>
  <c r="T741" i="4" s="1"/>
  <c r="S559" i="4"/>
  <c r="T559" i="4" s="1"/>
  <c r="S594" i="4"/>
  <c r="T594" i="4" s="1"/>
  <c r="S612" i="4"/>
  <c r="T612" i="4" s="1"/>
  <c r="S628" i="4"/>
  <c r="T628" i="4" s="1"/>
  <c r="S684" i="4"/>
  <c r="T684" i="4" s="1"/>
  <c r="S644" i="4"/>
  <c r="T644" i="4" s="1"/>
  <c r="S671" i="4"/>
  <c r="T671" i="4" s="1"/>
  <c r="S725" i="4"/>
  <c r="T725" i="4" s="1"/>
  <c r="S724" i="4"/>
  <c r="T724" i="4" s="1"/>
  <c r="S740" i="4"/>
  <c r="T740" i="4" s="1"/>
  <c r="S756" i="4"/>
  <c r="T756" i="4" s="1"/>
  <c r="S784" i="4"/>
  <c r="T784" i="4" s="1"/>
  <c r="S686" i="4"/>
  <c r="T686" i="4" s="1"/>
  <c r="S698" i="4"/>
  <c r="T698" i="4" s="1"/>
  <c r="S712" i="4"/>
  <c r="T712" i="4" s="1"/>
  <c r="S753" i="4"/>
  <c r="T753" i="4" s="1"/>
  <c r="S831" i="4"/>
  <c r="T831" i="4" s="1"/>
  <c r="S654" i="4"/>
  <c r="T654" i="4" s="1"/>
  <c r="S718" i="4"/>
  <c r="T718" i="4" s="1"/>
  <c r="S742" i="4"/>
  <c r="T742" i="4" s="1"/>
  <c r="S766" i="4"/>
  <c r="T766" i="4" s="1"/>
  <c r="S820" i="4"/>
  <c r="T820" i="4" s="1"/>
  <c r="S869" i="4"/>
  <c r="T869" i="4" s="1"/>
  <c r="S812" i="4"/>
  <c r="T812" i="4" s="1"/>
  <c r="S860" i="4"/>
  <c r="T860" i="4" s="1"/>
  <c r="S833" i="4"/>
  <c r="T833" i="4" s="1"/>
  <c r="S870" i="4"/>
  <c r="T870" i="4" s="1"/>
  <c r="S893" i="4"/>
  <c r="T893" i="4" s="1"/>
  <c r="S930" i="4"/>
  <c r="T930" i="4" s="1"/>
  <c r="S23" i="4"/>
  <c r="T23" i="4" s="1"/>
  <c r="S29" i="4"/>
  <c r="T29" i="4" s="1"/>
  <c r="S88" i="4"/>
  <c r="T88" i="4" s="1"/>
  <c r="S27" i="4"/>
  <c r="T27" i="4" s="1"/>
  <c r="S46" i="4"/>
  <c r="T46" i="4" s="1"/>
  <c r="S62" i="4"/>
  <c r="T62" i="4" s="1"/>
  <c r="S83" i="4"/>
  <c r="T83" i="4" s="1"/>
  <c r="S102" i="4"/>
  <c r="T102" i="4" s="1"/>
  <c r="S126" i="4"/>
  <c r="T126" i="4" s="1"/>
  <c r="S170" i="4"/>
  <c r="T170" i="4" s="1"/>
  <c r="S196" i="4"/>
  <c r="T196" i="4" s="1"/>
  <c r="S9" i="4"/>
  <c r="T9" i="4" s="1"/>
  <c r="S33" i="4"/>
  <c r="T33" i="4" s="1"/>
  <c r="S49" i="4"/>
  <c r="T49" i="4" s="1"/>
  <c r="S68" i="4"/>
  <c r="T68" i="4" s="1"/>
  <c r="S84" i="4"/>
  <c r="T84" i="4" s="1"/>
  <c r="S100" i="4"/>
  <c r="T100" i="4" s="1"/>
  <c r="S132" i="4"/>
  <c r="T132" i="4" s="1"/>
  <c r="S184" i="4"/>
  <c r="T184" i="4" s="1"/>
  <c r="S50" i="4"/>
  <c r="T50" i="4" s="1"/>
  <c r="S79" i="4"/>
  <c r="T79" i="4" s="1"/>
  <c r="S95" i="4"/>
  <c r="T95" i="4" s="1"/>
  <c r="S114" i="4"/>
  <c r="T114" i="4" s="1"/>
  <c r="S146" i="4"/>
  <c r="T146" i="4" s="1"/>
  <c r="S192" i="4"/>
  <c r="T192" i="4" s="1"/>
  <c r="S31" i="4"/>
  <c r="T31" i="4" s="1"/>
  <c r="S13" i="4"/>
  <c r="T13" i="4" s="1"/>
  <c r="S77" i="4"/>
  <c r="T77" i="4" s="1"/>
  <c r="S109" i="4"/>
  <c r="T109" i="4" s="1"/>
  <c r="S136" i="4"/>
  <c r="T136" i="4" s="1"/>
  <c r="S172" i="4"/>
  <c r="T172" i="4" s="1"/>
  <c r="S200" i="4"/>
  <c r="T200" i="4" s="1"/>
  <c r="S63" i="4"/>
  <c r="T63" i="4" s="1"/>
  <c r="S56" i="4"/>
  <c r="T56" i="4" s="1"/>
  <c r="S11" i="4"/>
  <c r="T11" i="4" s="1"/>
  <c r="S134" i="4"/>
  <c r="T134" i="4" s="1"/>
  <c r="S220" i="4"/>
  <c r="T220" i="4" s="1"/>
  <c r="S241" i="4"/>
  <c r="T241" i="4" s="1"/>
  <c r="S270" i="4"/>
  <c r="T270" i="4" s="1"/>
  <c r="S121" i="4"/>
  <c r="T121" i="4" s="1"/>
  <c r="S153" i="4"/>
  <c r="T153" i="4" s="1"/>
  <c r="S193" i="4"/>
  <c r="T193" i="4" s="1"/>
  <c r="S224" i="4"/>
  <c r="T224" i="4" s="1"/>
  <c r="S252" i="4"/>
  <c r="T252" i="4" s="1"/>
  <c r="S417" i="4"/>
  <c r="T417" i="4" s="1"/>
  <c r="S257" i="4"/>
  <c r="T257" i="4" s="1"/>
  <c r="S141" i="4"/>
  <c r="T141" i="4" s="1"/>
  <c r="S173" i="4"/>
  <c r="T173" i="4" s="1"/>
  <c r="S216" i="4"/>
  <c r="T216" i="4" s="1"/>
  <c r="S237" i="4"/>
  <c r="T237" i="4" s="1"/>
  <c r="S264" i="4"/>
  <c r="T264" i="4" s="1"/>
  <c r="S401" i="4"/>
  <c r="T401" i="4" s="1"/>
  <c r="S318" i="4"/>
  <c r="T318" i="4" s="1"/>
  <c r="S350" i="4"/>
  <c r="T350" i="4" s="1"/>
  <c r="S394" i="4"/>
  <c r="T394" i="4" s="1"/>
  <c r="S440" i="4"/>
  <c r="T440" i="4" s="1"/>
  <c r="S414" i="4"/>
  <c r="T414" i="4" s="1"/>
  <c r="S441" i="4"/>
  <c r="T441" i="4" s="1"/>
  <c r="S288" i="4"/>
  <c r="T288" i="4" s="1"/>
  <c r="S320" i="4"/>
  <c r="T320" i="4" s="1"/>
  <c r="S352" i="4"/>
  <c r="T352" i="4" s="1"/>
  <c r="S402" i="4"/>
  <c r="T402" i="4" s="1"/>
  <c r="S439" i="4"/>
  <c r="T439" i="4" s="1"/>
  <c r="S299" i="4"/>
  <c r="T299" i="4" s="1"/>
  <c r="S322" i="4"/>
  <c r="T322" i="4" s="1"/>
  <c r="S338" i="4"/>
  <c r="T338" i="4" s="1"/>
  <c r="S354" i="4"/>
  <c r="T354" i="4" s="1"/>
  <c r="S371" i="4"/>
  <c r="T371" i="4" s="1"/>
  <c r="S398" i="4"/>
  <c r="T398" i="4" s="1"/>
  <c r="S412" i="4"/>
  <c r="T412" i="4" s="1"/>
  <c r="S428" i="4"/>
  <c r="T428" i="4" s="1"/>
  <c r="S493" i="4"/>
  <c r="T493" i="4" s="1"/>
  <c r="S457" i="4"/>
  <c r="T457" i="4" s="1"/>
  <c r="S446" i="4"/>
  <c r="T446" i="4" s="1"/>
  <c r="S549" i="4"/>
  <c r="T549" i="4" s="1"/>
  <c r="S454" i="4"/>
  <c r="T454" i="4" s="1"/>
  <c r="S486" i="4"/>
  <c r="T486" i="4" s="1"/>
  <c r="S508" i="4"/>
  <c r="T508" i="4" s="1"/>
  <c r="S527" i="4"/>
  <c r="T527" i="4" s="1"/>
  <c r="S556" i="4"/>
  <c r="T556" i="4" s="1"/>
  <c r="S850" i="4"/>
  <c r="T850" i="4" s="1"/>
  <c r="S456" i="4"/>
  <c r="T456" i="4" s="1"/>
  <c r="S475" i="4"/>
  <c r="T475" i="4" s="1"/>
  <c r="S498" i="4"/>
  <c r="T498" i="4" s="1"/>
  <c r="S520" i="4"/>
  <c r="T520" i="4" s="1"/>
  <c r="S539" i="4"/>
  <c r="T539" i="4" s="1"/>
  <c r="S676" i="4"/>
  <c r="T676" i="4" s="1"/>
  <c r="S484" i="4"/>
  <c r="T484" i="4" s="1"/>
  <c r="S510" i="4"/>
  <c r="T510" i="4" s="1"/>
  <c r="S532" i="4"/>
  <c r="T532" i="4" s="1"/>
  <c r="S563" i="4"/>
  <c r="T563" i="4" s="1"/>
  <c r="S679" i="4"/>
  <c r="T679" i="4" s="1"/>
  <c r="S480" i="4"/>
  <c r="T480" i="4" s="1"/>
  <c r="S499" i="4"/>
  <c r="T499" i="4" s="1"/>
  <c r="S522" i="4"/>
  <c r="T522" i="4" s="1"/>
  <c r="S547" i="4"/>
  <c r="T547" i="4" s="1"/>
  <c r="S585" i="4"/>
  <c r="T585" i="4" s="1"/>
  <c r="S580" i="4"/>
  <c r="T580" i="4" s="1"/>
  <c r="S598" i="4"/>
  <c r="T598" i="4" s="1"/>
  <c r="S630" i="4"/>
  <c r="T630" i="4" s="1"/>
  <c r="S666" i="4"/>
  <c r="T666" i="4" s="1"/>
  <c r="S781" i="4"/>
  <c r="T781" i="4" s="1"/>
  <c r="S567" i="4"/>
  <c r="T567" i="4" s="1"/>
  <c r="S596" i="4"/>
  <c r="T596" i="4" s="1"/>
  <c r="S618" i="4"/>
  <c r="T618" i="4" s="1"/>
  <c r="S660" i="4"/>
  <c r="T660" i="4" s="1"/>
  <c r="S733" i="4"/>
  <c r="T733" i="4" s="1"/>
  <c r="S647" i="4"/>
  <c r="T647" i="4" s="1"/>
  <c r="S708" i="4"/>
  <c r="T708" i="4" s="1"/>
  <c r="S757" i="4"/>
  <c r="T757" i="4" s="1"/>
  <c r="S730" i="4"/>
  <c r="T730" i="4" s="1"/>
  <c r="S746" i="4"/>
  <c r="T746" i="4" s="1"/>
  <c r="S762" i="4"/>
  <c r="T762" i="4" s="1"/>
  <c r="S800" i="4"/>
  <c r="T800" i="4" s="1"/>
  <c r="S688" i="4"/>
  <c r="T688" i="4" s="1"/>
  <c r="S700" i="4"/>
  <c r="T700" i="4" s="1"/>
  <c r="S729" i="4"/>
  <c r="T729" i="4" s="1"/>
  <c r="S777" i="4"/>
  <c r="T777" i="4" s="1"/>
  <c r="S854" i="4"/>
  <c r="T854" i="4" s="1"/>
  <c r="S662" i="4"/>
  <c r="T662" i="4" s="1"/>
  <c r="S720" i="4"/>
  <c r="T720" i="4" s="1"/>
  <c r="S750" i="4"/>
  <c r="T750" i="4" s="1"/>
  <c r="S768" i="4"/>
  <c r="T768" i="4" s="1"/>
  <c r="S823" i="4"/>
  <c r="T823" i="4" s="1"/>
  <c r="S906" i="4"/>
  <c r="T906" i="4" s="1"/>
  <c r="S813" i="4"/>
  <c r="T813" i="4" s="1"/>
  <c r="S864" i="4"/>
  <c r="T864" i="4" s="1"/>
  <c r="S853" i="4"/>
  <c r="T853" i="4" s="1"/>
  <c r="S909" i="4"/>
  <c r="T909" i="4" s="1"/>
  <c r="S896" i="4"/>
  <c r="T896" i="4" s="1"/>
  <c r="S934" i="4"/>
  <c r="T934" i="4" s="1"/>
  <c r="S42" i="4"/>
  <c r="T42" i="4" s="1"/>
  <c r="S37" i="4"/>
  <c r="T37" i="4" s="1"/>
  <c r="S6" i="4"/>
  <c r="T6" i="4" s="1"/>
  <c r="S30" i="4"/>
  <c r="T30" i="4" s="1"/>
  <c r="S51" i="4"/>
  <c r="T51" i="4" s="1"/>
  <c r="S67" i="4"/>
  <c r="T67" i="4" s="1"/>
  <c r="S86" i="4"/>
  <c r="T86" i="4" s="1"/>
  <c r="S107" i="4"/>
  <c r="T107" i="4" s="1"/>
  <c r="S150" i="4"/>
  <c r="T150" i="4" s="1"/>
  <c r="S178" i="4"/>
  <c r="T178" i="4" s="1"/>
  <c r="S210" i="4"/>
  <c r="T210" i="4" s="1"/>
  <c r="S17" i="4"/>
  <c r="T17" i="4" s="1"/>
  <c r="S36" i="4"/>
  <c r="T36" i="4" s="1"/>
  <c r="S52" i="4"/>
  <c r="T52" i="4" s="1"/>
  <c r="S73" i="4"/>
  <c r="T73" i="4" s="1"/>
  <c r="S89" i="4"/>
  <c r="T89" i="4" s="1"/>
  <c r="S105" i="4"/>
  <c r="T105" i="4" s="1"/>
  <c r="S140" i="4"/>
  <c r="T140" i="4" s="1"/>
  <c r="S218" i="4"/>
  <c r="T218" i="4" s="1"/>
  <c r="S58" i="4"/>
  <c r="T58" i="4" s="1"/>
  <c r="S82" i="4"/>
  <c r="T82" i="4" s="1"/>
  <c r="S98" i="4"/>
  <c r="T98" i="4" s="1"/>
  <c r="S122" i="4"/>
  <c r="T122" i="4" s="1"/>
  <c r="S156" i="4"/>
  <c r="T156" i="4" s="1"/>
  <c r="S202" i="4"/>
  <c r="T202" i="4" s="1"/>
  <c r="S39" i="4"/>
  <c r="T39" i="4" s="1"/>
  <c r="S32" i="4"/>
  <c r="T32" i="4" s="1"/>
  <c r="S85" i="4"/>
  <c r="T85" i="4" s="1"/>
  <c r="S112" i="4"/>
  <c r="T112" i="4" s="1"/>
  <c r="S144" i="4"/>
  <c r="T144" i="4" s="1"/>
  <c r="S180" i="4"/>
  <c r="T180" i="4" s="1"/>
  <c r="S18" i="4"/>
  <c r="T18" i="4" s="1"/>
  <c r="S21" i="4"/>
  <c r="T21" i="4" s="1"/>
  <c r="S61" i="4"/>
  <c r="T61" i="4" s="1"/>
  <c r="S19" i="4"/>
  <c r="T19" i="4" s="1"/>
  <c r="S228" i="4"/>
  <c r="T228" i="4" s="1"/>
  <c r="S244" i="4"/>
  <c r="T244" i="4" s="1"/>
  <c r="S286" i="4"/>
  <c r="T286" i="4" s="1"/>
  <c r="S129" i="4"/>
  <c r="T129" i="4" s="1"/>
  <c r="S161" i="4"/>
  <c r="T161" i="4" s="1"/>
  <c r="S201" i="4"/>
  <c r="T201" i="4" s="1"/>
  <c r="S225" i="4"/>
  <c r="T225" i="4" s="1"/>
  <c r="S261" i="4"/>
  <c r="T261" i="4" s="1"/>
  <c r="S425" i="4"/>
  <c r="T425" i="4" s="1"/>
  <c r="S272" i="4"/>
  <c r="T272" i="4" s="1"/>
  <c r="S149" i="4"/>
  <c r="T149" i="4" s="1"/>
  <c r="S181" i="4"/>
  <c r="T181" i="4" s="1"/>
  <c r="S217" i="4"/>
  <c r="T217" i="4" s="1"/>
  <c r="S249" i="4"/>
  <c r="T249" i="4" s="1"/>
  <c r="S278" i="4"/>
  <c r="T278" i="4" s="1"/>
  <c r="S294" i="4"/>
  <c r="T294" i="4" s="1"/>
  <c r="S326" i="4"/>
  <c r="T326" i="4" s="1"/>
  <c r="S366" i="4"/>
  <c r="T366" i="4" s="1"/>
  <c r="S410" i="4"/>
  <c r="T410" i="4" s="1"/>
  <c r="S385" i="4"/>
  <c r="T385" i="4" s="1"/>
  <c r="S430" i="4"/>
  <c r="T430" i="4" s="1"/>
  <c r="S266" i="4"/>
  <c r="T266" i="4" s="1"/>
  <c r="S296" i="4"/>
  <c r="T296" i="4" s="1"/>
  <c r="S328" i="4"/>
  <c r="T328" i="4" s="1"/>
  <c r="S360" i="4"/>
  <c r="T360" i="4" s="1"/>
  <c r="S418" i="4"/>
  <c r="T418" i="4" s="1"/>
  <c r="S290" i="4"/>
  <c r="T290" i="4" s="1"/>
  <c r="S306" i="4"/>
  <c r="T306" i="4" s="1"/>
  <c r="S323" i="4"/>
  <c r="T323" i="4" s="1"/>
  <c r="S339" i="4"/>
  <c r="T339" i="4" s="1"/>
  <c r="S355" i="4"/>
  <c r="T355" i="4" s="1"/>
  <c r="S378" i="4"/>
  <c r="T378" i="4" s="1"/>
  <c r="S422" i="4"/>
  <c r="T422" i="4" s="1"/>
  <c r="S416" i="4"/>
  <c r="T416" i="4" s="1"/>
  <c r="S469" i="4"/>
  <c r="T469" i="4" s="1"/>
  <c r="S451" i="4"/>
  <c r="T451" i="4" s="1"/>
  <c r="S501" i="4"/>
  <c r="T501" i="4" s="1"/>
  <c r="S448" i="4"/>
  <c r="T448" i="4" s="1"/>
  <c r="S560" i="4"/>
  <c r="T560" i="4" s="1"/>
  <c r="S460" i="4"/>
  <c r="T460" i="4" s="1"/>
  <c r="S492" i="4"/>
  <c r="T492" i="4" s="1"/>
  <c r="S511" i="4"/>
  <c r="T511" i="4" s="1"/>
  <c r="S534" i="4"/>
  <c r="T534" i="4" s="1"/>
  <c r="S579" i="4"/>
  <c r="T579" i="4" s="1"/>
  <c r="S873" i="4"/>
  <c r="T873" i="4" s="1"/>
  <c r="S459" i="4"/>
  <c r="T459" i="4" s="1"/>
  <c r="S482" i="4"/>
  <c r="T482" i="4" s="1"/>
  <c r="S504" i="4"/>
  <c r="T504" i="4" s="1"/>
  <c r="S523" i="4"/>
  <c r="T523" i="4" s="1"/>
  <c r="S546" i="4"/>
  <c r="T546" i="4" s="1"/>
  <c r="S462" i="4"/>
  <c r="T462" i="4" s="1"/>
  <c r="S487" i="4"/>
  <c r="T487" i="4" s="1"/>
  <c r="S516" i="4"/>
  <c r="T516" i="4" s="1"/>
  <c r="S535" i="4"/>
  <c r="T535" i="4" s="1"/>
  <c r="S570" i="4"/>
  <c r="T570" i="4" s="1"/>
  <c r="S458" i="4"/>
  <c r="T458" i="4" s="1"/>
  <c r="S483" i="4"/>
  <c r="T483" i="4" s="1"/>
  <c r="S506" i="4"/>
  <c r="T506" i="4" s="1"/>
  <c r="S531" i="4"/>
  <c r="T531" i="4" s="1"/>
  <c r="S555" i="4"/>
  <c r="T555" i="4" s="1"/>
  <c r="S623" i="4"/>
  <c r="T623" i="4" s="1"/>
  <c r="S586" i="4"/>
  <c r="T586" i="4" s="1"/>
  <c r="S606" i="4"/>
  <c r="T606" i="4" s="1"/>
  <c r="S639" i="4"/>
  <c r="T639" i="4" s="1"/>
  <c r="S709" i="4"/>
  <c r="T709" i="4" s="1"/>
  <c r="S836" i="4"/>
  <c r="T836" i="4" s="1"/>
  <c r="S575" i="4"/>
  <c r="T575" i="4" s="1"/>
  <c r="S602" i="4"/>
  <c r="T602" i="4" s="1"/>
  <c r="S620" i="4"/>
  <c r="T620" i="4" s="1"/>
  <c r="S663" i="4"/>
  <c r="T663" i="4" s="1"/>
  <c r="S809" i="4"/>
  <c r="T809" i="4" s="1"/>
  <c r="S650" i="4"/>
  <c r="T650" i="4" s="1"/>
  <c r="S710" i="4"/>
  <c r="T710" i="4" s="1"/>
  <c r="S765" i="4"/>
  <c r="T765" i="4" s="1"/>
  <c r="S732" i="4"/>
  <c r="T732" i="4" s="1"/>
  <c r="S748" i="4"/>
  <c r="T748" i="4" s="1"/>
  <c r="S764" i="4"/>
  <c r="T764" i="4" s="1"/>
  <c r="S839" i="4"/>
  <c r="T839" i="4" s="1"/>
  <c r="S692" i="4"/>
  <c r="T692" i="4" s="1"/>
  <c r="S702" i="4"/>
  <c r="T702" i="4" s="1"/>
  <c r="S737" i="4"/>
  <c r="T737" i="4" s="1"/>
  <c r="S796" i="4"/>
  <c r="T796" i="4" s="1"/>
  <c r="S877" i="4"/>
  <c r="T877" i="4" s="1"/>
  <c r="S670" i="4"/>
  <c r="T670" i="4" s="1"/>
  <c r="S734" i="4"/>
  <c r="T734" i="4" s="1"/>
  <c r="S752" i="4"/>
  <c r="T752" i="4" s="1"/>
  <c r="S801" i="4"/>
  <c r="T801" i="4" s="1"/>
  <c r="S832" i="4"/>
  <c r="T832" i="4" s="1"/>
  <c r="S951" i="4"/>
  <c r="T951" i="4" s="1"/>
  <c r="S816" i="4"/>
  <c r="T816" i="4" s="1"/>
  <c r="S880" i="4"/>
  <c r="T880" i="4" s="1"/>
  <c r="S857" i="4"/>
  <c r="T857" i="4" s="1"/>
  <c r="S943" i="4"/>
  <c r="T943" i="4" s="1"/>
  <c r="S901" i="4"/>
  <c r="T901" i="4" s="1"/>
  <c r="S938" i="4"/>
  <c r="T938" i="4" s="1"/>
  <c r="S66" i="4"/>
  <c r="T66" i="4" s="1"/>
  <c r="S48" i="4"/>
  <c r="T48" i="4" s="1"/>
  <c r="S14" i="4"/>
  <c r="T14" i="4" s="1"/>
  <c r="S35" i="4"/>
  <c r="T35" i="4" s="1"/>
  <c r="S54" i="4"/>
  <c r="T54" i="4" s="1"/>
  <c r="S70" i="4"/>
  <c r="T70" i="4" s="1"/>
  <c r="S91" i="4"/>
  <c r="T91" i="4" s="1"/>
  <c r="S110" i="4"/>
  <c r="T110" i="4" s="1"/>
  <c r="S152" i="4"/>
  <c r="T152" i="4" s="1"/>
  <c r="S186" i="4"/>
  <c r="T186" i="4" s="1"/>
  <c r="S213" i="4"/>
  <c r="T213" i="4" s="1"/>
  <c r="S20" i="4"/>
  <c r="T20" i="4" s="1"/>
  <c r="S41" i="4"/>
  <c r="T41" i="4" s="1"/>
  <c r="S57" i="4"/>
  <c r="T57" i="4" s="1"/>
  <c r="S76" i="4"/>
  <c r="T76" i="4" s="1"/>
  <c r="S92" i="4"/>
  <c r="T92" i="4" s="1"/>
  <c r="S108" i="4"/>
  <c r="T108" i="4" s="1"/>
  <c r="S166" i="4"/>
  <c r="T166" i="4" s="1"/>
  <c r="S221" i="4"/>
  <c r="T221" i="4" s="1"/>
  <c r="S71" i="4"/>
  <c r="T71" i="4" s="1"/>
  <c r="S87" i="4"/>
  <c r="T87" i="4" s="1"/>
  <c r="S103" i="4"/>
  <c r="T103" i="4" s="1"/>
  <c r="S130" i="4"/>
  <c r="T130" i="4" s="1"/>
  <c r="S164" i="4"/>
  <c r="T164" i="4" s="1"/>
  <c r="S205" i="4"/>
  <c r="T205" i="4" s="1"/>
  <c r="S55" i="4"/>
  <c r="T55" i="4" s="1"/>
  <c r="S53" i="4"/>
  <c r="T53" i="4" s="1"/>
  <c r="S96" i="4"/>
  <c r="T96" i="4" s="1"/>
  <c r="S120" i="4"/>
  <c r="T120" i="4" s="1"/>
  <c r="S154" i="4"/>
  <c r="T154" i="4" s="1"/>
  <c r="S190" i="4"/>
  <c r="T190" i="4" s="1"/>
  <c r="S34" i="4"/>
  <c r="T34" i="4" s="1"/>
  <c r="S40" i="4"/>
  <c r="T40" i="4" s="1"/>
  <c r="S72" i="4"/>
  <c r="T72" i="4" s="1"/>
  <c r="S43" i="4"/>
  <c r="T43" i="4" s="1"/>
  <c r="S232" i="4"/>
  <c r="T232" i="4" s="1"/>
  <c r="S256" i="4"/>
  <c r="T256" i="4" s="1"/>
  <c r="S390" i="4"/>
  <c r="T390" i="4" s="1"/>
  <c r="S137" i="4"/>
  <c r="T137" i="4" s="1"/>
  <c r="S169" i="4"/>
  <c r="T169" i="4" s="1"/>
  <c r="S208" i="4"/>
  <c r="T208" i="4" s="1"/>
  <c r="S240" i="4"/>
  <c r="T240" i="4" s="1"/>
  <c r="S383" i="4"/>
  <c r="T383" i="4" s="1"/>
  <c r="S212" i="4"/>
  <c r="T212" i="4" s="1"/>
  <c r="S117" i="4"/>
  <c r="T117" i="4" s="1"/>
  <c r="S157" i="4"/>
  <c r="T157" i="4" s="1"/>
  <c r="S189" i="4"/>
  <c r="T189" i="4" s="1"/>
  <c r="S229" i="4"/>
  <c r="T229" i="4" s="1"/>
  <c r="S253" i="4"/>
  <c r="T253" i="4" s="1"/>
  <c r="S280" i="4"/>
  <c r="T280" i="4" s="1"/>
  <c r="S302" i="4"/>
  <c r="T302" i="4" s="1"/>
  <c r="S334" i="4"/>
  <c r="T334" i="4" s="1"/>
  <c r="S382" i="4"/>
  <c r="T382" i="4" s="1"/>
  <c r="S426" i="4"/>
  <c r="T426" i="4" s="1"/>
  <c r="S388" i="4"/>
  <c r="T388" i="4" s="1"/>
  <c r="S433" i="4"/>
  <c r="T433" i="4" s="1"/>
  <c r="S274" i="4"/>
  <c r="T274" i="4" s="1"/>
  <c r="S304" i="4"/>
  <c r="T304" i="4" s="1"/>
  <c r="S336" i="4"/>
  <c r="T336" i="4" s="1"/>
  <c r="S368" i="4"/>
  <c r="T368" i="4" s="1"/>
  <c r="S431" i="4"/>
  <c r="T431" i="4" s="1"/>
  <c r="S291" i="4"/>
  <c r="T291" i="4" s="1"/>
  <c r="S307" i="4"/>
  <c r="T307" i="4" s="1"/>
  <c r="S330" i="4"/>
  <c r="T330" i="4" s="1"/>
  <c r="S346" i="4"/>
  <c r="T346" i="4" s="1"/>
  <c r="S362" i="4"/>
  <c r="T362" i="4" s="1"/>
  <c r="S379" i="4"/>
  <c r="T379" i="4" s="1"/>
  <c r="S434" i="4"/>
  <c r="T434" i="4" s="1"/>
  <c r="S420" i="4"/>
  <c r="T420" i="4" s="1"/>
  <c r="S477" i="4"/>
  <c r="T477" i="4" s="1"/>
  <c r="S453" i="4"/>
  <c r="T453" i="4" s="1"/>
  <c r="S509" i="4"/>
  <c r="T509" i="4" s="1"/>
  <c r="S533" i="4"/>
  <c r="T533" i="4" s="1"/>
  <c r="S452" i="4"/>
  <c r="T452" i="4" s="1"/>
  <c r="S463" i="4"/>
  <c r="T463" i="4" s="1"/>
  <c r="S495" i="4"/>
  <c r="T495" i="4" s="1"/>
  <c r="S518" i="4"/>
  <c r="T518" i="4" s="1"/>
  <c r="S540" i="4"/>
  <c r="T540" i="4" s="1"/>
  <c r="S631" i="4"/>
  <c r="T631" i="4" s="1"/>
  <c r="S443" i="4"/>
  <c r="T443" i="4" s="1"/>
  <c r="S466" i="4"/>
  <c r="T466" i="4" s="1"/>
  <c r="S488" i="4"/>
  <c r="T488" i="4" s="1"/>
  <c r="S507" i="4"/>
  <c r="T507" i="4" s="1"/>
  <c r="S530" i="4"/>
  <c r="T530" i="4" s="1"/>
  <c r="S558" i="4"/>
  <c r="T558" i="4" s="1"/>
  <c r="S468" i="4"/>
  <c r="T468" i="4" s="1"/>
  <c r="S500" i="4"/>
  <c r="T500" i="4" s="1"/>
  <c r="S519" i="4"/>
  <c r="T519" i="4" s="1"/>
  <c r="S542" i="4"/>
  <c r="T542" i="4" s="1"/>
  <c r="S572" i="4"/>
  <c r="T572" i="4" s="1"/>
  <c r="S467" i="4"/>
  <c r="T467" i="4" s="1"/>
  <c r="S490" i="4"/>
  <c r="T490" i="4" s="1"/>
  <c r="S512" i="4"/>
  <c r="T512" i="4" s="1"/>
  <c r="S538" i="4"/>
  <c r="T538" i="4" s="1"/>
  <c r="S562" i="4"/>
  <c r="T562" i="4" s="1"/>
  <c r="S772" i="4"/>
  <c r="T772" i="4" s="1"/>
  <c r="S588" i="4"/>
  <c r="T588" i="4" s="1"/>
  <c r="S614" i="4"/>
  <c r="T614" i="4" s="1"/>
  <c r="S642" i="4"/>
  <c r="T642" i="4" s="1"/>
  <c r="S716" i="4"/>
  <c r="T716" i="4" s="1"/>
  <c r="S551" i="4"/>
  <c r="T551" i="4" s="1"/>
  <c r="S582" i="4"/>
  <c r="T582" i="4" s="1"/>
  <c r="S604" i="4"/>
  <c r="T604" i="4" s="1"/>
  <c r="S626" i="4"/>
  <c r="T626" i="4" s="1"/>
  <c r="S674" i="4"/>
  <c r="T674" i="4" s="1"/>
  <c r="S578" i="4"/>
  <c r="T578" i="4" s="1"/>
  <c r="S668" i="4"/>
  <c r="T668" i="4" s="1"/>
  <c r="S717" i="4"/>
  <c r="T717" i="4" s="1"/>
  <c r="S722" i="4"/>
  <c r="T722" i="4" s="1"/>
  <c r="S738" i="4"/>
  <c r="T738" i="4" s="1"/>
  <c r="S754" i="4"/>
  <c r="T754" i="4" s="1"/>
  <c r="S771" i="4"/>
  <c r="T771" i="4" s="1"/>
  <c r="S858" i="4"/>
  <c r="T858" i="4" s="1"/>
  <c r="S694" i="4"/>
  <c r="T694" i="4" s="1"/>
  <c r="S706" i="4"/>
  <c r="T706" i="4" s="1"/>
  <c r="S745" i="4"/>
  <c r="T745" i="4" s="1"/>
  <c r="S803" i="4"/>
  <c r="T803" i="4" s="1"/>
  <c r="S638" i="4"/>
  <c r="T638" i="4" s="1"/>
  <c r="S678" i="4"/>
  <c r="T678" i="4" s="1"/>
  <c r="S736" i="4"/>
  <c r="T736" i="4" s="1"/>
  <c r="S760" i="4"/>
  <c r="T760" i="4" s="1"/>
  <c r="S828" i="4"/>
  <c r="T828" i="4" s="1"/>
  <c r="S866" i="4"/>
  <c r="T866" i="4" s="1"/>
  <c r="S804" i="4"/>
  <c r="T804" i="4" s="1"/>
  <c r="S856" i="4"/>
  <c r="T856" i="4" s="1"/>
  <c r="S791" i="4"/>
  <c r="T791" i="4" s="1"/>
  <c r="S861" i="4"/>
  <c r="T861" i="4" s="1"/>
  <c r="S904" i="4"/>
  <c r="T904" i="4" s="1"/>
  <c r="S941" i="4"/>
  <c r="T941" i="4" s="1"/>
  <c r="S843" i="4"/>
  <c r="T843" i="4" s="1"/>
  <c r="S952" i="4"/>
  <c r="T952" i="4" s="1"/>
  <c r="S929" i="4"/>
  <c r="T929" i="4" s="1"/>
  <c r="S852" i="4"/>
  <c r="T852" i="4" s="1"/>
  <c r="S770" i="4"/>
  <c r="T770" i="4" s="1"/>
  <c r="S848" i="4"/>
  <c r="T848" i="4" s="1"/>
  <c r="S948" i="4"/>
  <c r="T948" i="4" s="1"/>
  <c r="S891" i="4"/>
  <c r="T891" i="4" s="1"/>
  <c r="S919" i="4"/>
  <c r="T919" i="4" s="1"/>
  <c r="S868" i="4"/>
  <c r="T868" i="4" s="1"/>
  <c r="S802" i="4"/>
  <c r="T802" i="4" s="1"/>
  <c r="S908" i="4"/>
  <c r="T908" i="4" s="1"/>
  <c r="S814" i="4"/>
  <c r="T814" i="4" s="1"/>
  <c r="S886" i="4"/>
  <c r="T886" i="4" s="1"/>
  <c r="S778" i="4"/>
  <c r="T778" i="4" s="1"/>
  <c r="S897" i="4"/>
  <c r="T897" i="4" s="1"/>
  <c r="S811" i="4"/>
  <c r="T811" i="4" s="1"/>
  <c r="S958" i="4"/>
  <c r="T958" i="4" s="1"/>
  <c r="S912" i="4"/>
  <c r="T912" i="4" s="1"/>
  <c r="S855" i="4"/>
  <c r="T855" i="4" s="1"/>
  <c r="S782" i="4"/>
  <c r="T782" i="4" s="1"/>
  <c r="S795" i="4"/>
  <c r="T795" i="4" s="1"/>
  <c r="S933" i="4"/>
  <c r="T933" i="4" s="1"/>
  <c r="S924" i="4"/>
  <c r="T924" i="4" s="1"/>
  <c r="S899" i="4"/>
  <c r="T899" i="4" s="1"/>
  <c r="S876" i="4"/>
  <c r="T876" i="4" s="1"/>
  <c r="S779" i="4"/>
  <c r="T779" i="4" s="1"/>
  <c r="S888" i="4"/>
  <c r="T888" i="4" s="1"/>
  <c r="S936" i="4"/>
  <c r="T936" i="4" s="1"/>
  <c r="S911" i="4"/>
  <c r="T911" i="4" s="1"/>
  <c r="S806" i="4"/>
  <c r="T806" i="4" s="1"/>
  <c r="S789" i="4"/>
  <c r="T789" i="4" s="1"/>
  <c r="S927" i="4"/>
  <c r="T927" i="4" s="1"/>
  <c r="S932" i="4"/>
  <c r="T932" i="4" s="1"/>
  <c r="S875" i="4"/>
  <c r="T875" i="4" s="1"/>
  <c r="S914" i="4"/>
  <c r="T914" i="4" s="1"/>
  <c r="S849" i="4"/>
  <c r="T849" i="4" s="1"/>
  <c r="S786" i="4"/>
  <c r="T786" i="4" s="1"/>
  <c r="S910" i="4"/>
  <c r="T910" i="4" s="1"/>
  <c r="S798" i="4"/>
  <c r="T798" i="4" s="1"/>
  <c r="S881" i="4"/>
  <c r="T881" i="4" s="1"/>
  <c r="S863" i="4"/>
  <c r="T863" i="4" s="1"/>
  <c r="S838" i="4"/>
  <c r="T838" i="4" s="1"/>
  <c r="S944" i="4"/>
  <c r="T944" i="4" s="1"/>
  <c r="S900" i="4"/>
  <c r="T900" i="4" s="1"/>
  <c r="S837" i="4"/>
  <c r="T837" i="4" s="1"/>
  <c r="S942" i="4"/>
  <c r="T942" i="4" s="1"/>
  <c r="S949" i="4"/>
  <c r="T949" i="4" s="1"/>
  <c r="S918" i="4"/>
  <c r="T918" i="4" s="1"/>
  <c r="S922" i="4"/>
  <c r="T922" i="4" s="1"/>
  <c r="S821" i="4"/>
  <c r="T821" i="4" s="1"/>
  <c r="S954" i="4"/>
  <c r="T954" i="4" s="1"/>
  <c r="S953" i="4"/>
  <c r="T953" i="4" s="1"/>
  <c r="S905" i="4"/>
  <c r="T905" i="4" s="1"/>
  <c r="S878" i="4"/>
  <c r="T878" i="4" s="1"/>
  <c r="S805" i="4"/>
  <c r="T805" i="4" s="1"/>
  <c r="S935" i="4"/>
  <c r="T935" i="4" s="1"/>
  <c r="S920" i="4"/>
  <c r="T920" i="4" s="1"/>
  <c r="S895" i="4"/>
  <c r="T895" i="4" s="1"/>
  <c r="S2" i="4"/>
  <c r="S808" i="4"/>
  <c r="T808" i="4" s="1"/>
  <c r="S937" i="4"/>
  <c r="T937" i="4" s="1"/>
  <c r="S916" i="4"/>
  <c r="T916" i="4" s="1"/>
  <c r="S859" i="4"/>
  <c r="T859" i="4" s="1"/>
  <c r="S947" i="4"/>
  <c r="T947" i="4" s="1"/>
  <c r="S834" i="4"/>
  <c r="T834" i="4" s="1"/>
  <c r="S887" i="4"/>
  <c r="T887" i="4" s="1"/>
  <c r="S865" i="4"/>
  <c r="T865" i="4" s="1"/>
  <c r="S851" i="4"/>
  <c r="T851" i="4" s="1"/>
  <c r="S826" i="4"/>
  <c r="T826" i="4" s="1"/>
  <c r="S921" i="4"/>
  <c r="T921" i="4" s="1"/>
  <c r="T962" i="2" l="1"/>
  <c r="U849" i="2" s="1"/>
  <c r="V849" i="2" s="1"/>
  <c r="W849" i="2" s="1"/>
  <c r="U327" i="2"/>
  <c r="V327" i="2" s="1"/>
  <c r="W327" i="2" s="1"/>
  <c r="U637" i="2"/>
  <c r="V637" i="2" s="1"/>
  <c r="W637" i="2" s="1"/>
  <c r="U567" i="2"/>
  <c r="V567" i="2" s="1"/>
  <c r="W567" i="2" s="1"/>
  <c r="U866" i="2"/>
  <c r="V866" i="2" s="1"/>
  <c r="W866" i="2" s="1"/>
  <c r="U722" i="2"/>
  <c r="V722" i="2" s="1"/>
  <c r="W722" i="2" s="1"/>
  <c r="U63" i="2"/>
  <c r="V63" i="2" s="1"/>
  <c r="W63" i="2" s="1"/>
  <c r="U110" i="2"/>
  <c r="V110" i="2" s="1"/>
  <c r="W110" i="2" s="1"/>
  <c r="U574" i="2"/>
  <c r="V574" i="2" s="1"/>
  <c r="W574" i="2" s="1"/>
  <c r="Q964" i="2"/>
  <c r="U50" i="2"/>
  <c r="V50" i="2" s="1"/>
  <c r="W50" i="2" s="1"/>
  <c r="U607" i="2"/>
  <c r="V607" i="2" s="1"/>
  <c r="W607" i="2" s="1"/>
  <c r="U119" i="2"/>
  <c r="V119" i="2" s="1"/>
  <c r="W119" i="2" s="1"/>
  <c r="U98" i="2"/>
  <c r="V98" i="2" s="1"/>
  <c r="W98" i="2" s="1"/>
  <c r="U853" i="2"/>
  <c r="V853" i="2" s="1"/>
  <c r="W853" i="2" s="1"/>
  <c r="U768" i="2"/>
  <c r="V768" i="2" s="1"/>
  <c r="W768" i="2" s="1"/>
  <c r="U43" i="2"/>
  <c r="V43" i="2" s="1"/>
  <c r="W43" i="2" s="1"/>
  <c r="U795" i="2"/>
  <c r="V795" i="2" s="1"/>
  <c r="W795" i="2" s="1"/>
  <c r="U56" i="2"/>
  <c r="V56" i="2" s="1"/>
  <c r="W56" i="2" s="1"/>
  <c r="U635" i="2"/>
  <c r="V635" i="2" s="1"/>
  <c r="W635" i="2" s="1"/>
  <c r="U449" i="2"/>
  <c r="V449" i="2" s="1"/>
  <c r="W449" i="2" s="1"/>
  <c r="U750" i="2"/>
  <c r="V750" i="2" s="1"/>
  <c r="W750" i="2" s="1"/>
  <c r="U389" i="2"/>
  <c r="V389" i="2" s="1"/>
  <c r="W389" i="2" s="1"/>
  <c r="U401" i="2"/>
  <c r="V401" i="2" s="1"/>
  <c r="W401" i="2" s="1"/>
  <c r="U791" i="2"/>
  <c r="V791" i="2" s="1"/>
  <c r="W791" i="2" s="1"/>
  <c r="U803" i="2"/>
  <c r="V803" i="2" s="1"/>
  <c r="W803" i="2" s="1"/>
  <c r="U554" i="2"/>
  <c r="V554" i="2" s="1"/>
  <c r="W554" i="2" s="1"/>
  <c r="U273" i="2"/>
  <c r="V273" i="2" s="1"/>
  <c r="W273" i="2" s="1"/>
  <c r="S962" i="4"/>
  <c r="S963" i="4" s="1"/>
  <c r="T2" i="4"/>
  <c r="U855" i="2" l="1"/>
  <c r="V855" i="2" s="1"/>
  <c r="W855" i="2" s="1"/>
  <c r="U850" i="2"/>
  <c r="V850" i="2" s="1"/>
  <c r="W850" i="2" s="1"/>
  <c r="U264" i="2"/>
  <c r="V264" i="2" s="1"/>
  <c r="W264" i="2" s="1"/>
  <c r="U746" i="2"/>
  <c r="V746" i="2" s="1"/>
  <c r="W746" i="2" s="1"/>
  <c r="U53" i="2"/>
  <c r="V53" i="2" s="1"/>
  <c r="W53" i="2" s="1"/>
  <c r="U484" i="2"/>
  <c r="V484" i="2" s="1"/>
  <c r="W484" i="2" s="1"/>
  <c r="U41" i="2"/>
  <c r="V41" i="2" s="1"/>
  <c r="W41" i="2" s="1"/>
  <c r="U918" i="2"/>
  <c r="V918" i="2" s="1"/>
  <c r="W918" i="2" s="1"/>
  <c r="U160" i="2"/>
  <c r="V160" i="2" s="1"/>
  <c r="W160" i="2" s="1"/>
  <c r="U209" i="2"/>
  <c r="V209" i="2" s="1"/>
  <c r="W209" i="2" s="1"/>
  <c r="U324" i="2"/>
  <c r="V324" i="2" s="1"/>
  <c r="W324" i="2" s="1"/>
  <c r="U790" i="2"/>
  <c r="V790" i="2" s="1"/>
  <c r="W790" i="2" s="1"/>
  <c r="U920" i="2"/>
  <c r="V920" i="2" s="1"/>
  <c r="W920" i="2" s="1"/>
  <c r="U418" i="2"/>
  <c r="V418" i="2" s="1"/>
  <c r="W418" i="2" s="1"/>
  <c r="U821" i="2"/>
  <c r="V821" i="2" s="1"/>
  <c r="W821" i="2" s="1"/>
  <c r="U27" i="2"/>
  <c r="V27" i="2" s="1"/>
  <c r="W27" i="2" s="1"/>
  <c r="U921" i="2"/>
  <c r="V921" i="2" s="1"/>
  <c r="W921" i="2" s="1"/>
  <c r="U345" i="2"/>
  <c r="V345" i="2" s="1"/>
  <c r="W345" i="2" s="1"/>
  <c r="U106" i="2"/>
  <c r="V106" i="2" s="1"/>
  <c r="W106" i="2" s="1"/>
  <c r="U683" i="2"/>
  <c r="V683" i="2" s="1"/>
  <c r="W683" i="2" s="1"/>
  <c r="U19" i="2"/>
  <c r="V19" i="2" s="1"/>
  <c r="W19" i="2" s="1"/>
  <c r="U502" i="2"/>
  <c r="V502" i="2" s="1"/>
  <c r="W502" i="2" s="1"/>
  <c r="U716" i="2"/>
  <c r="V716" i="2" s="1"/>
  <c r="W716" i="2" s="1"/>
  <c r="U864" i="2"/>
  <c r="V864" i="2" s="1"/>
  <c r="W864" i="2" s="1"/>
  <c r="U723" i="2"/>
  <c r="V723" i="2" s="1"/>
  <c r="W723" i="2" s="1"/>
  <c r="U820" i="2"/>
  <c r="V820" i="2" s="1"/>
  <c r="W820" i="2" s="1"/>
  <c r="U954" i="2"/>
  <c r="V954" i="2" s="1"/>
  <c r="W954" i="2" s="1"/>
  <c r="U937" i="2"/>
  <c r="V937" i="2" s="1"/>
  <c r="W937" i="2" s="1"/>
  <c r="U555" i="2"/>
  <c r="V555" i="2" s="1"/>
  <c r="W555" i="2" s="1"/>
  <c r="U693" i="2"/>
  <c r="V693" i="2" s="1"/>
  <c r="W693" i="2" s="1"/>
  <c r="U256" i="2"/>
  <c r="V256" i="2" s="1"/>
  <c r="W256" i="2" s="1"/>
  <c r="U533" i="2"/>
  <c r="V533" i="2" s="1"/>
  <c r="W533" i="2" s="1"/>
  <c r="U922" i="2"/>
  <c r="V922" i="2" s="1"/>
  <c r="W922" i="2" s="1"/>
  <c r="U21" i="2"/>
  <c r="V21" i="2" s="1"/>
  <c r="W21" i="2" s="1"/>
  <c r="U804" i="2"/>
  <c r="V804" i="2" s="1"/>
  <c r="W804" i="2" s="1"/>
  <c r="U614" i="2"/>
  <c r="V614" i="2" s="1"/>
  <c r="W614" i="2" s="1"/>
  <c r="U806" i="2"/>
  <c r="V806" i="2" s="1"/>
  <c r="W806" i="2" s="1"/>
  <c r="U935" i="2"/>
  <c r="V935" i="2" s="1"/>
  <c r="W935" i="2" s="1"/>
  <c r="U767" i="2"/>
  <c r="V767" i="2" s="1"/>
  <c r="W767" i="2" s="1"/>
  <c r="U218" i="2"/>
  <c r="V218" i="2" s="1"/>
  <c r="W218" i="2" s="1"/>
  <c r="U82" i="2"/>
  <c r="V82" i="2" s="1"/>
  <c r="W82" i="2" s="1"/>
  <c r="U223" i="2"/>
  <c r="V223" i="2" s="1"/>
  <c r="W223" i="2" s="1"/>
  <c r="U399" i="2"/>
  <c r="V399" i="2" s="1"/>
  <c r="W399" i="2" s="1"/>
  <c r="U808" i="2"/>
  <c r="V808" i="2" s="1"/>
  <c r="W808" i="2" s="1"/>
  <c r="U859" i="2"/>
  <c r="V859" i="2" s="1"/>
  <c r="W859" i="2" s="1"/>
  <c r="U833" i="2"/>
  <c r="V833" i="2" s="1"/>
  <c r="W833" i="2" s="1"/>
  <c r="U247" i="2"/>
  <c r="V247" i="2" s="1"/>
  <c r="W247" i="2" s="1"/>
  <c r="U433" i="2"/>
  <c r="V433" i="2" s="1"/>
  <c r="W433" i="2" s="1"/>
  <c r="U784" i="2"/>
  <c r="V784" i="2" s="1"/>
  <c r="W784" i="2" s="1"/>
  <c r="U13" i="2"/>
  <c r="V13" i="2" s="1"/>
  <c r="W13" i="2" s="1"/>
  <c r="U668" i="2"/>
  <c r="V668" i="2" s="1"/>
  <c r="W668" i="2" s="1"/>
  <c r="U538" i="2"/>
  <c r="V538" i="2" s="1"/>
  <c r="W538" i="2" s="1"/>
  <c r="U811" i="2"/>
  <c r="V811" i="2" s="1"/>
  <c r="W811" i="2" s="1"/>
  <c r="U176" i="2"/>
  <c r="V176" i="2" s="1"/>
  <c r="W176" i="2" s="1"/>
  <c r="U776" i="2"/>
  <c r="V776" i="2" s="1"/>
  <c r="W776" i="2" s="1"/>
  <c r="U568" i="2"/>
  <c r="V568" i="2" s="1"/>
  <c r="W568" i="2" s="1"/>
  <c r="U754" i="2"/>
  <c r="V754" i="2" s="1"/>
  <c r="W754" i="2" s="1"/>
  <c r="U751" i="2"/>
  <c r="V751" i="2" s="1"/>
  <c r="W751" i="2" s="1"/>
  <c r="U48" i="2"/>
  <c r="V48" i="2" s="1"/>
  <c r="W48" i="2" s="1"/>
  <c r="U934" i="2"/>
  <c r="V934" i="2" s="1"/>
  <c r="W934" i="2" s="1"/>
  <c r="U459" i="2"/>
  <c r="V459" i="2" s="1"/>
  <c r="W459" i="2" s="1"/>
  <c r="U888" i="2"/>
  <c r="V888" i="2" s="1"/>
  <c r="W888" i="2" s="1"/>
  <c r="U387" i="2"/>
  <c r="V387" i="2" s="1"/>
  <c r="W387" i="2" s="1"/>
  <c r="U694" i="2"/>
  <c r="V694" i="2" s="1"/>
  <c r="W694" i="2" s="1"/>
  <c r="U155" i="2"/>
  <c r="V155" i="2" s="1"/>
  <c r="W155" i="2" s="1"/>
  <c r="U708" i="2"/>
  <c r="V708" i="2" s="1"/>
  <c r="W708" i="2" s="1"/>
  <c r="U57" i="2"/>
  <c r="V57" i="2" s="1"/>
  <c r="W57" i="2" s="1"/>
  <c r="U525" i="2"/>
  <c r="V525" i="2" s="1"/>
  <c r="W525" i="2" s="1"/>
  <c r="U740" i="2"/>
  <c r="V740" i="2" s="1"/>
  <c r="W740" i="2" s="1"/>
  <c r="U222" i="2"/>
  <c r="V222" i="2" s="1"/>
  <c r="W222" i="2" s="1"/>
  <c r="U929" i="2"/>
  <c r="V929" i="2" s="1"/>
  <c r="W929" i="2" s="1"/>
  <c r="U357" i="2"/>
  <c r="V357" i="2" s="1"/>
  <c r="W357" i="2" s="1"/>
  <c r="U587" i="2"/>
  <c r="V587" i="2" s="1"/>
  <c r="W587" i="2" s="1"/>
  <c r="U526" i="2"/>
  <c r="V526" i="2" s="1"/>
  <c r="W526" i="2" s="1"/>
  <c r="U874" i="2"/>
  <c r="V874" i="2" s="1"/>
  <c r="W874" i="2" s="1"/>
  <c r="U245" i="2"/>
  <c r="V245" i="2" s="1"/>
  <c r="W245" i="2" s="1"/>
  <c r="U115" i="2"/>
  <c r="V115" i="2" s="1"/>
  <c r="W115" i="2" s="1"/>
  <c r="U609" i="2"/>
  <c r="V609" i="2" s="1"/>
  <c r="W609" i="2" s="1"/>
  <c r="U465" i="2"/>
  <c r="V465" i="2" s="1"/>
  <c r="W465" i="2" s="1"/>
  <c r="U137" i="2"/>
  <c r="V137" i="2" s="1"/>
  <c r="W137" i="2" s="1"/>
  <c r="U406" i="2"/>
  <c r="V406" i="2" s="1"/>
  <c r="W406" i="2" s="1"/>
  <c r="U204" i="2"/>
  <c r="V204" i="2" s="1"/>
  <c r="W204" i="2" s="1"/>
  <c r="U736" i="2"/>
  <c r="V736" i="2" s="1"/>
  <c r="W736" i="2" s="1"/>
  <c r="U457" i="2"/>
  <c r="V457" i="2" s="1"/>
  <c r="W457" i="2" s="1"/>
  <c r="U897" i="2"/>
  <c r="V897" i="2" s="1"/>
  <c r="W897" i="2" s="1"/>
  <c r="U492" i="2"/>
  <c r="V492" i="2" s="1"/>
  <c r="W492" i="2" s="1"/>
  <c r="U611" i="2"/>
  <c r="V611" i="2" s="1"/>
  <c r="W611" i="2" s="1"/>
  <c r="U153" i="2"/>
  <c r="V153" i="2" s="1"/>
  <c r="W153" i="2" s="1"/>
  <c r="U219" i="2"/>
  <c r="V219" i="2" s="1"/>
  <c r="W219" i="2" s="1"/>
  <c r="U764" i="2"/>
  <c r="V764" i="2" s="1"/>
  <c r="W764" i="2" s="1"/>
  <c r="U118" i="2"/>
  <c r="V118" i="2" s="1"/>
  <c r="W118" i="2" s="1"/>
  <c r="U473" i="2"/>
  <c r="V473" i="2" s="1"/>
  <c r="W473" i="2" s="1"/>
  <c r="U947" i="2"/>
  <c r="V947" i="2" s="1"/>
  <c r="W947" i="2" s="1"/>
  <c r="U598" i="2"/>
  <c r="V598" i="2" s="1"/>
  <c r="W598" i="2" s="1"/>
  <c r="U317" i="2"/>
  <c r="V317" i="2" s="1"/>
  <c r="W317" i="2" s="1"/>
  <c r="U742" i="2"/>
  <c r="V742" i="2" s="1"/>
  <c r="W742" i="2" s="1"/>
  <c r="U328" i="2"/>
  <c r="V328" i="2" s="1"/>
  <c r="W328" i="2" s="1"/>
  <c r="U472" i="2"/>
  <c r="V472" i="2" s="1"/>
  <c r="W472" i="2" s="1"/>
  <c r="U323" i="2"/>
  <c r="V323" i="2" s="1"/>
  <c r="W323" i="2" s="1"/>
  <c r="U745" i="2"/>
  <c r="V745" i="2" s="1"/>
  <c r="W745" i="2" s="1"/>
  <c r="U632" i="2"/>
  <c r="V632" i="2" s="1"/>
  <c r="W632" i="2" s="1"/>
  <c r="U836" i="2"/>
  <c r="V836" i="2" s="1"/>
  <c r="W836" i="2" s="1"/>
  <c r="U659" i="2"/>
  <c r="V659" i="2" s="1"/>
  <c r="W659" i="2" s="1"/>
  <c r="U541" i="2"/>
  <c r="V541" i="2" s="1"/>
  <c r="W541" i="2" s="1"/>
  <c r="U581" i="2"/>
  <c r="V581" i="2" s="1"/>
  <c r="W581" i="2" s="1"/>
  <c r="U125" i="2"/>
  <c r="V125" i="2" s="1"/>
  <c r="W125" i="2" s="1"/>
  <c r="U288" i="2"/>
  <c r="V288" i="2" s="1"/>
  <c r="W288" i="2" s="1"/>
  <c r="U910" i="2"/>
  <c r="V910" i="2" s="1"/>
  <c r="W910" i="2" s="1"/>
  <c r="U727" i="2"/>
  <c r="V727" i="2" s="1"/>
  <c r="W727" i="2" s="1"/>
  <c r="U675" i="2"/>
  <c r="V675" i="2" s="1"/>
  <c r="W675" i="2" s="1"/>
  <c r="U847" i="2"/>
  <c r="V847" i="2" s="1"/>
  <c r="W847" i="2" s="1"/>
  <c r="U513" i="2"/>
  <c r="V513" i="2" s="1"/>
  <c r="W513" i="2" s="1"/>
  <c r="U676" i="2"/>
  <c r="V676" i="2" s="1"/>
  <c r="W676" i="2" s="1"/>
  <c r="U320" i="2"/>
  <c r="V320" i="2" s="1"/>
  <c r="W320" i="2" s="1"/>
  <c r="U174" i="2"/>
  <c r="V174" i="2" s="1"/>
  <c r="W174" i="2" s="1"/>
  <c r="U244" i="2"/>
  <c r="V244" i="2" s="1"/>
  <c r="W244" i="2" s="1"/>
  <c r="U24" i="2"/>
  <c r="V24" i="2" s="1"/>
  <c r="W24" i="2" s="1"/>
  <c r="U519" i="2"/>
  <c r="V519" i="2" s="1"/>
  <c r="W519" i="2" s="1"/>
  <c r="U413" i="2"/>
  <c r="V413" i="2" s="1"/>
  <c r="W413" i="2" s="1"/>
  <c r="U743" i="2"/>
  <c r="V743" i="2" s="1"/>
  <c r="W743" i="2" s="1"/>
  <c r="U477" i="2"/>
  <c r="V477" i="2" s="1"/>
  <c r="W477" i="2" s="1"/>
  <c r="U426" i="2"/>
  <c r="V426" i="2" s="1"/>
  <c r="W426" i="2" s="1"/>
  <c r="U798" i="2"/>
  <c r="V798" i="2" s="1"/>
  <c r="W798" i="2" s="1"/>
  <c r="U669" i="2"/>
  <c r="V669" i="2" s="1"/>
  <c r="W669" i="2" s="1"/>
  <c r="U717" i="2"/>
  <c r="V717" i="2" s="1"/>
  <c r="W717" i="2" s="1"/>
  <c r="U105" i="2"/>
  <c r="V105" i="2" s="1"/>
  <c r="W105" i="2" s="1"/>
  <c r="U673" i="2"/>
  <c r="V673" i="2" s="1"/>
  <c r="W673" i="2" s="1"/>
  <c r="U860" i="2"/>
  <c r="V860" i="2" s="1"/>
  <c r="W860" i="2" s="1"/>
  <c r="U208" i="2"/>
  <c r="V208" i="2" s="1"/>
  <c r="W208" i="2" s="1"/>
  <c r="U765" i="2"/>
  <c r="V765" i="2" s="1"/>
  <c r="W765" i="2" s="1"/>
  <c r="U558" i="2"/>
  <c r="V558" i="2" s="1"/>
  <c r="W558" i="2" s="1"/>
  <c r="U647" i="2"/>
  <c r="V647" i="2" s="1"/>
  <c r="W647" i="2" s="1"/>
  <c r="U747" i="2"/>
  <c r="V747" i="2" s="1"/>
  <c r="W747" i="2" s="1"/>
  <c r="U469" i="2"/>
  <c r="V469" i="2" s="1"/>
  <c r="W469" i="2" s="1"/>
  <c r="U532" i="2"/>
  <c r="V532" i="2" s="1"/>
  <c r="W532" i="2" s="1"/>
  <c r="U414" i="2"/>
  <c r="V414" i="2" s="1"/>
  <c r="W414" i="2" s="1"/>
  <c r="U114" i="2"/>
  <c r="V114" i="2" s="1"/>
  <c r="W114" i="2" s="1"/>
  <c r="U702" i="2"/>
  <c r="V702" i="2" s="1"/>
  <c r="W702" i="2" s="1"/>
  <c r="U55" i="2"/>
  <c r="V55" i="2" s="1"/>
  <c r="W55" i="2" s="1"/>
  <c r="U79" i="2"/>
  <c r="V79" i="2" s="1"/>
  <c r="W79" i="2" s="1"/>
  <c r="U522" i="2"/>
  <c r="V522" i="2" s="1"/>
  <c r="W522" i="2" s="1"/>
  <c r="U348" i="2"/>
  <c r="V348" i="2" s="1"/>
  <c r="W348" i="2" s="1"/>
  <c r="U663" i="2"/>
  <c r="V663" i="2" s="1"/>
  <c r="W663" i="2" s="1"/>
  <c r="U854" i="2"/>
  <c r="V854" i="2" s="1"/>
  <c r="W854" i="2" s="1"/>
  <c r="U358" i="2"/>
  <c r="V358" i="2" s="1"/>
  <c r="W358" i="2" s="1"/>
  <c r="U793" i="2"/>
  <c r="V793" i="2" s="1"/>
  <c r="W793" i="2" s="1"/>
  <c r="U377" i="2"/>
  <c r="V377" i="2" s="1"/>
  <c r="W377" i="2" s="1"/>
  <c r="U586" i="2"/>
  <c r="V586" i="2" s="1"/>
  <c r="W586" i="2" s="1"/>
  <c r="U593" i="2"/>
  <c r="V593" i="2" s="1"/>
  <c r="W593" i="2" s="1"/>
  <c r="U23" i="2"/>
  <c r="V23" i="2" s="1"/>
  <c r="W23" i="2" s="1"/>
  <c r="U556" i="2"/>
  <c r="V556" i="2" s="1"/>
  <c r="W556" i="2" s="1"/>
  <c r="U924" i="2"/>
  <c r="V924" i="2" s="1"/>
  <c r="W924" i="2" s="1"/>
  <c r="U608" i="2"/>
  <c r="V608" i="2" s="1"/>
  <c r="W608" i="2" s="1"/>
  <c r="U33" i="2"/>
  <c r="V33" i="2" s="1"/>
  <c r="W33" i="2" s="1"/>
  <c r="U884" i="2"/>
  <c r="V884" i="2" s="1"/>
  <c r="W884" i="2" s="1"/>
  <c r="U231" i="2"/>
  <c r="V231" i="2" s="1"/>
  <c r="W231" i="2" s="1"/>
  <c r="U424" i="2"/>
  <c r="V424" i="2" s="1"/>
  <c r="W424" i="2" s="1"/>
  <c r="U562" i="2"/>
  <c r="V562" i="2" s="1"/>
  <c r="W562" i="2" s="1"/>
  <c r="U206" i="2"/>
  <c r="V206" i="2" s="1"/>
  <c r="W206" i="2" s="1"/>
  <c r="U501" i="2"/>
  <c r="V501" i="2" s="1"/>
  <c r="W501" i="2" s="1"/>
  <c r="U569" i="2"/>
  <c r="V569" i="2" s="1"/>
  <c r="W569" i="2" s="1"/>
  <c r="U691" i="2"/>
  <c r="V691" i="2" s="1"/>
  <c r="W691" i="2" s="1"/>
  <c r="U84" i="2"/>
  <c r="V84" i="2" s="1"/>
  <c r="W84" i="2" s="1"/>
  <c r="U368" i="2"/>
  <c r="V368" i="2" s="1"/>
  <c r="W368" i="2" s="1"/>
  <c r="U641" i="2"/>
  <c r="V641" i="2" s="1"/>
  <c r="W641" i="2" s="1"/>
  <c r="U915" i="2"/>
  <c r="V915" i="2" s="1"/>
  <c r="W915" i="2" s="1"/>
  <c r="U78" i="2"/>
  <c r="V78" i="2" s="1"/>
  <c r="W78" i="2" s="1"/>
  <c r="U60" i="2"/>
  <c r="V60" i="2" s="1"/>
  <c r="W60" i="2" s="1"/>
  <c r="U906" i="2"/>
  <c r="V906" i="2" s="1"/>
  <c r="W906" i="2" s="1"/>
  <c r="U579" i="2"/>
  <c r="V579" i="2" s="1"/>
  <c r="W579" i="2" s="1"/>
  <c r="U623" i="2"/>
  <c r="V623" i="2" s="1"/>
  <c r="W623" i="2" s="1"/>
  <c r="U658" i="2"/>
  <c r="V658" i="2" s="1"/>
  <c r="W658" i="2" s="1"/>
  <c r="U486" i="2"/>
  <c r="V486" i="2" s="1"/>
  <c r="W486" i="2" s="1"/>
  <c r="U123" i="2"/>
  <c r="V123" i="2" s="1"/>
  <c r="W123" i="2" s="1"/>
  <c r="U831" i="2"/>
  <c r="V831" i="2" s="1"/>
  <c r="W831" i="2" s="1"/>
  <c r="U236" i="2"/>
  <c r="V236" i="2" s="1"/>
  <c r="W236" i="2" s="1"/>
  <c r="U228" i="2"/>
  <c r="V228" i="2" s="1"/>
  <c r="W228" i="2" s="1"/>
  <c r="U139" i="2"/>
  <c r="V139" i="2" s="1"/>
  <c r="W139" i="2" s="1"/>
  <c r="U334" i="2"/>
  <c r="V334" i="2" s="1"/>
  <c r="W334" i="2" s="1"/>
  <c r="U427" i="2"/>
  <c r="V427" i="2" s="1"/>
  <c r="W427" i="2" s="1"/>
  <c r="U909" i="2"/>
  <c r="V909" i="2" s="1"/>
  <c r="W909" i="2" s="1"/>
  <c r="U249" i="2"/>
  <c r="V249" i="2" s="1"/>
  <c r="W249" i="2" s="1"/>
  <c r="U889" i="2"/>
  <c r="V889" i="2" s="1"/>
  <c r="W889" i="2" s="1"/>
  <c r="U724" i="2"/>
  <c r="V724" i="2" s="1"/>
  <c r="W724" i="2" s="1"/>
  <c r="U885" i="2"/>
  <c r="V885" i="2" s="1"/>
  <c r="W885" i="2" s="1"/>
  <c r="U748" i="2"/>
  <c r="V748" i="2" s="1"/>
  <c r="W748" i="2" s="1"/>
  <c r="U58" i="2"/>
  <c r="V58" i="2" s="1"/>
  <c r="W58" i="2" s="1"/>
  <c r="U402" i="2"/>
  <c r="V402" i="2" s="1"/>
  <c r="W402" i="2" s="1"/>
  <c r="U120" i="2"/>
  <c r="V120" i="2" s="1"/>
  <c r="W120" i="2" s="1"/>
  <c r="U338" i="2"/>
  <c r="V338" i="2" s="1"/>
  <c r="W338" i="2" s="1"/>
  <c r="U677" i="2"/>
  <c r="V677" i="2" s="1"/>
  <c r="W677" i="2" s="1"/>
  <c r="U856" i="2"/>
  <c r="V856" i="2" s="1"/>
  <c r="W856" i="2" s="1"/>
  <c r="U284" i="2"/>
  <c r="V284" i="2" s="1"/>
  <c r="W284" i="2" s="1"/>
  <c r="U356" i="2"/>
  <c r="V356" i="2" s="1"/>
  <c r="W356" i="2" s="1"/>
  <c r="U689" i="2"/>
  <c r="V689" i="2" s="1"/>
  <c r="W689" i="2" s="1"/>
  <c r="U817" i="2"/>
  <c r="V817" i="2" s="1"/>
  <c r="W817" i="2" s="1"/>
  <c r="U172" i="2"/>
  <c r="V172" i="2" s="1"/>
  <c r="W172" i="2" s="1"/>
  <c r="U710" i="2"/>
  <c r="V710" i="2" s="1"/>
  <c r="W710" i="2" s="1"/>
  <c r="U480" i="2"/>
  <c r="V480" i="2" s="1"/>
  <c r="W480" i="2" s="1"/>
  <c r="U150" i="2"/>
  <c r="V150" i="2" s="1"/>
  <c r="W150" i="2" s="1"/>
  <c r="U227" i="2"/>
  <c r="V227" i="2" s="1"/>
  <c r="W227" i="2" s="1"/>
  <c r="U550" i="2"/>
  <c r="V550" i="2" s="1"/>
  <c r="W550" i="2" s="1"/>
  <c r="U660" i="2"/>
  <c r="V660" i="2" s="1"/>
  <c r="W660" i="2" s="1"/>
  <c r="U837" i="2"/>
  <c r="V837" i="2" s="1"/>
  <c r="W837" i="2" s="1"/>
  <c r="U128" i="2"/>
  <c r="V128" i="2" s="1"/>
  <c r="W128" i="2" s="1"/>
  <c r="U407" i="2"/>
  <c r="V407" i="2" s="1"/>
  <c r="W407" i="2" s="1"/>
  <c r="U493" i="2"/>
  <c r="V493" i="2" s="1"/>
  <c r="W493" i="2" s="1"/>
  <c r="U293" i="2"/>
  <c r="V293" i="2" s="1"/>
  <c r="W293" i="2" s="1"/>
  <c r="U466" i="2"/>
  <c r="V466" i="2" s="1"/>
  <c r="W466" i="2" s="1"/>
  <c r="U332" i="2"/>
  <c r="V332" i="2" s="1"/>
  <c r="W332" i="2" s="1"/>
  <c r="U51" i="2"/>
  <c r="V51" i="2" s="1"/>
  <c r="W51" i="2" s="1"/>
  <c r="U11" i="2"/>
  <c r="V11" i="2" s="1"/>
  <c r="W11" i="2" s="1"/>
  <c r="U310" i="2"/>
  <c r="V310" i="2" s="1"/>
  <c r="W310" i="2" s="1"/>
  <c r="U670" i="2"/>
  <c r="V670" i="2" s="1"/>
  <c r="W670" i="2" s="1"/>
  <c r="U794" i="2"/>
  <c r="V794" i="2" s="1"/>
  <c r="W794" i="2" s="1"/>
  <c r="U101" i="2"/>
  <c r="V101" i="2" s="1"/>
  <c r="W101" i="2" s="1"/>
  <c r="U261" i="2"/>
  <c r="V261" i="2" s="1"/>
  <c r="W261" i="2" s="1"/>
  <c r="U87" i="2"/>
  <c r="V87" i="2" s="1"/>
  <c r="W87" i="2" s="1"/>
  <c r="U862" i="2"/>
  <c r="V862" i="2" s="1"/>
  <c r="W862" i="2" s="1"/>
  <c r="U441" i="2"/>
  <c r="V441" i="2" s="1"/>
  <c r="W441" i="2" s="1"/>
  <c r="U482" i="2"/>
  <c r="V482" i="2" s="1"/>
  <c r="W482" i="2" s="1"/>
  <c r="U88" i="2"/>
  <c r="V88" i="2" s="1"/>
  <c r="W88" i="2" s="1"/>
  <c r="U305" i="2"/>
  <c r="V305" i="2" s="1"/>
  <c r="W305" i="2" s="1"/>
  <c r="U570" i="2"/>
  <c r="V570" i="2" s="1"/>
  <c r="W570" i="2" s="1"/>
  <c r="U146" i="2"/>
  <c r="V146" i="2" s="1"/>
  <c r="W146" i="2" s="1"/>
  <c r="U342" i="2"/>
  <c r="V342" i="2" s="1"/>
  <c r="W342" i="2" s="1"/>
  <c r="U253" i="2"/>
  <c r="V253" i="2" s="1"/>
  <c r="W253" i="2" s="1"/>
  <c r="U271" i="2"/>
  <c r="V271" i="2" s="1"/>
  <c r="W271" i="2" s="1"/>
  <c r="U945" i="2"/>
  <c r="V945" i="2" s="1"/>
  <c r="W945" i="2" s="1"/>
  <c r="U711" i="2"/>
  <c r="V711" i="2" s="1"/>
  <c r="W711" i="2" s="1"/>
  <c r="U622" i="2"/>
  <c r="V622" i="2" s="1"/>
  <c r="W622" i="2" s="1"/>
  <c r="U419" i="2"/>
  <c r="V419" i="2" s="1"/>
  <c r="W419" i="2" s="1"/>
  <c r="U851" i="2"/>
  <c r="V851" i="2" s="1"/>
  <c r="W851" i="2" s="1"/>
  <c r="U292" i="2"/>
  <c r="V292" i="2" s="1"/>
  <c r="W292" i="2" s="1"/>
  <c r="U770" i="2"/>
  <c r="V770" i="2" s="1"/>
  <c r="W770" i="2" s="1"/>
  <c r="U902" i="2"/>
  <c r="V902" i="2" s="1"/>
  <c r="W902" i="2" s="1"/>
  <c r="U508" i="2"/>
  <c r="V508" i="2" s="1"/>
  <c r="W508" i="2" s="1"/>
  <c r="U950" i="2"/>
  <c r="V950" i="2" s="1"/>
  <c r="W950" i="2" s="1"/>
  <c r="U629" i="2"/>
  <c r="V629" i="2" s="1"/>
  <c r="W629" i="2" s="1"/>
  <c r="U210" i="2"/>
  <c r="V210" i="2" s="1"/>
  <c r="W210" i="2" s="1"/>
  <c r="U927" i="2"/>
  <c r="V927" i="2" s="1"/>
  <c r="W927" i="2" s="1"/>
  <c r="U365" i="2"/>
  <c r="V365" i="2" s="1"/>
  <c r="W365" i="2" s="1"/>
  <c r="U905" i="2"/>
  <c r="V905" i="2" s="1"/>
  <c r="W905" i="2" s="1"/>
  <c r="U319" i="2"/>
  <c r="V319" i="2" s="1"/>
  <c r="W319" i="2" s="1"/>
  <c r="U307" i="2"/>
  <c r="V307" i="2" s="1"/>
  <c r="W307" i="2" s="1"/>
  <c r="U877" i="2"/>
  <c r="V877" i="2" s="1"/>
  <c r="W877" i="2" s="1"/>
  <c r="U572" i="2"/>
  <c r="V572" i="2" s="1"/>
  <c r="W572" i="2" s="1"/>
  <c r="U678" i="2"/>
  <c r="V678" i="2" s="1"/>
  <c r="W678" i="2" s="1"/>
  <c r="U383" i="2"/>
  <c r="V383" i="2" s="1"/>
  <c r="W383" i="2" s="1"/>
  <c r="U36" i="2"/>
  <c r="V36" i="2" s="1"/>
  <c r="W36" i="2" s="1"/>
  <c r="U431" i="2"/>
  <c r="V431" i="2" s="1"/>
  <c r="W431" i="2" s="1"/>
  <c r="U421" i="2"/>
  <c r="V421" i="2" s="1"/>
  <c r="W421" i="2" s="1"/>
  <c r="U500" i="2"/>
  <c r="V500" i="2" s="1"/>
  <c r="W500" i="2" s="1"/>
  <c r="U238" i="2"/>
  <c r="V238" i="2" s="1"/>
  <c r="W238" i="2" s="1"/>
  <c r="U47" i="2"/>
  <c r="V47" i="2" s="1"/>
  <c r="W47" i="2" s="1"/>
  <c r="U448" i="2"/>
  <c r="V448" i="2" s="1"/>
  <c r="W448" i="2" s="1"/>
  <c r="U949" i="2"/>
  <c r="V949" i="2" s="1"/>
  <c r="W949" i="2" s="1"/>
  <c r="U919" i="2"/>
  <c r="V919" i="2" s="1"/>
  <c r="W919" i="2" s="1"/>
  <c r="U462" i="2"/>
  <c r="V462" i="2" s="1"/>
  <c r="W462" i="2" s="1"/>
  <c r="U314" i="2"/>
  <c r="V314" i="2" s="1"/>
  <c r="W314" i="2" s="1"/>
  <c r="U280" i="2"/>
  <c r="V280" i="2" s="1"/>
  <c r="W280" i="2" s="1"/>
  <c r="U626" i="2"/>
  <c r="V626" i="2" s="1"/>
  <c r="W626" i="2" s="1"/>
  <c r="U171" i="2"/>
  <c r="V171" i="2" s="1"/>
  <c r="W171" i="2" s="1"/>
  <c r="U873" i="2"/>
  <c r="V873" i="2" s="1"/>
  <c r="W873" i="2" s="1"/>
  <c r="U313" i="2"/>
  <c r="V313" i="2" s="1"/>
  <c r="W313" i="2" s="1"/>
  <c r="U52" i="2"/>
  <c r="V52" i="2" s="1"/>
  <c r="W52" i="2" s="1"/>
  <c r="U692" i="2"/>
  <c r="V692" i="2" s="1"/>
  <c r="W692" i="2" s="1"/>
  <c r="U840" i="2"/>
  <c r="V840" i="2" s="1"/>
  <c r="W840" i="2" s="1"/>
  <c r="U601" i="2"/>
  <c r="V601" i="2" s="1"/>
  <c r="W601" i="2" s="1"/>
  <c r="U911" i="2"/>
  <c r="V911" i="2" s="1"/>
  <c r="W911" i="2" s="1"/>
  <c r="U613" i="2"/>
  <c r="V613" i="2" s="1"/>
  <c r="W613" i="2" s="1"/>
  <c r="U734" i="2"/>
  <c r="V734" i="2" s="1"/>
  <c r="W734" i="2" s="1"/>
  <c r="U337" i="2"/>
  <c r="V337" i="2" s="1"/>
  <c r="W337" i="2" s="1"/>
  <c r="U479" i="2"/>
  <c r="V479" i="2" s="1"/>
  <c r="W479" i="2" s="1"/>
  <c r="U93" i="2"/>
  <c r="V93" i="2" s="1"/>
  <c r="W93" i="2" s="1"/>
  <c r="U946" i="2"/>
  <c r="V946" i="2" s="1"/>
  <c r="W946" i="2" s="1"/>
  <c r="U551" i="2"/>
  <c r="V551" i="2" s="1"/>
  <c r="W551" i="2" s="1"/>
  <c r="U475" i="2"/>
  <c r="V475" i="2" s="1"/>
  <c r="W475" i="2" s="1"/>
  <c r="U268" i="2"/>
  <c r="V268" i="2" s="1"/>
  <c r="W268" i="2" s="1"/>
  <c r="U74" i="2"/>
  <c r="V74" i="2" s="1"/>
  <c r="W74" i="2" s="1"/>
  <c r="U898" i="2"/>
  <c r="V898" i="2" s="1"/>
  <c r="W898" i="2" s="1"/>
  <c r="U461" i="2"/>
  <c r="V461" i="2" s="1"/>
  <c r="W461" i="2" s="1"/>
  <c r="U665" i="2"/>
  <c r="V665" i="2" s="1"/>
  <c r="W665" i="2" s="1"/>
  <c r="U298" i="2"/>
  <c r="V298" i="2" s="1"/>
  <c r="W298" i="2" s="1"/>
  <c r="U695" i="2"/>
  <c r="V695" i="2" s="1"/>
  <c r="W695" i="2" s="1"/>
  <c r="U818" i="2"/>
  <c r="V818" i="2" s="1"/>
  <c r="W818" i="2" s="1"/>
  <c r="U812" i="2"/>
  <c r="V812" i="2" s="1"/>
  <c r="W812" i="2" s="1"/>
  <c r="U73" i="2"/>
  <c r="V73" i="2" s="1"/>
  <c r="W73" i="2" s="1"/>
  <c r="U232" i="2"/>
  <c r="V232" i="2" s="1"/>
  <c r="W232" i="2" s="1"/>
  <c r="U539" i="2"/>
  <c r="V539" i="2" s="1"/>
  <c r="W539" i="2" s="1"/>
  <c r="U644" i="2"/>
  <c r="V644" i="2" s="1"/>
  <c r="W644" i="2" s="1"/>
  <c r="U412" i="2"/>
  <c r="V412" i="2" s="1"/>
  <c r="W412" i="2" s="1"/>
  <c r="U333" i="2"/>
  <c r="V333" i="2" s="1"/>
  <c r="W333" i="2" s="1"/>
  <c r="U908" i="2"/>
  <c r="V908" i="2" s="1"/>
  <c r="W908" i="2" s="1"/>
  <c r="U86" i="2"/>
  <c r="V86" i="2" s="1"/>
  <c r="W86" i="2" s="1"/>
  <c r="U367" i="2"/>
  <c r="V367" i="2" s="1"/>
  <c r="W367" i="2" s="1"/>
  <c r="U633" i="2"/>
  <c r="V633" i="2" s="1"/>
  <c r="W633" i="2" s="1"/>
  <c r="U757" i="2"/>
  <c r="V757" i="2" s="1"/>
  <c r="W757" i="2" s="1"/>
  <c r="U901" i="2"/>
  <c r="V901" i="2" s="1"/>
  <c r="W901" i="2" s="1"/>
  <c r="U154" i="2"/>
  <c r="V154" i="2" s="1"/>
  <c r="W154" i="2" s="1"/>
  <c r="U471" i="2"/>
  <c r="V471" i="2" s="1"/>
  <c r="W471" i="2" s="1"/>
  <c r="U576" i="2"/>
  <c r="V576" i="2" s="1"/>
  <c r="W576" i="2" s="1"/>
  <c r="U499" i="2"/>
  <c r="V499" i="2" s="1"/>
  <c r="W499" i="2" s="1"/>
  <c r="U575" i="2"/>
  <c r="V575" i="2" s="1"/>
  <c r="W575" i="2" s="1"/>
  <c r="U260" i="2"/>
  <c r="V260" i="2" s="1"/>
  <c r="W260" i="2" s="1"/>
  <c r="U718" i="2"/>
  <c r="V718" i="2" s="1"/>
  <c r="W718" i="2" s="1"/>
  <c r="U547" i="2"/>
  <c r="V547" i="2" s="1"/>
  <c r="W547" i="2" s="1"/>
  <c r="U432" i="2"/>
  <c r="V432" i="2" s="1"/>
  <c r="W432" i="2" s="1"/>
  <c r="U931" i="2"/>
  <c r="V931" i="2" s="1"/>
  <c r="W931" i="2" s="1"/>
  <c r="U398" i="2"/>
  <c r="V398" i="2" s="1"/>
  <c r="W398" i="2" s="1"/>
  <c r="U162" i="2"/>
  <c r="V162" i="2" s="1"/>
  <c r="W162" i="2" s="1"/>
  <c r="U371" i="2"/>
  <c r="V371" i="2" s="1"/>
  <c r="W371" i="2" s="1"/>
  <c r="U180" i="2"/>
  <c r="V180" i="2" s="1"/>
  <c r="W180" i="2" s="1"/>
  <c r="U351" i="2"/>
  <c r="V351" i="2" s="1"/>
  <c r="W351" i="2" s="1"/>
  <c r="U263" i="2"/>
  <c r="V263" i="2" s="1"/>
  <c r="W263" i="2" s="1"/>
  <c r="U14" i="2"/>
  <c r="V14" i="2" s="1"/>
  <c r="W14" i="2" s="1"/>
  <c r="U596" i="2"/>
  <c r="V596" i="2" s="1"/>
  <c r="W596" i="2" s="1"/>
  <c r="U104" i="2"/>
  <c r="V104" i="2" s="1"/>
  <c r="W104" i="2" s="1"/>
  <c r="U534" i="2"/>
  <c r="V534" i="2" s="1"/>
  <c r="W534" i="2" s="1"/>
  <c r="U544" i="2"/>
  <c r="V544" i="2" s="1"/>
  <c r="W544" i="2" s="1"/>
  <c r="U715" i="2"/>
  <c r="V715" i="2" s="1"/>
  <c r="W715" i="2" s="1"/>
  <c r="U948" i="2"/>
  <c r="V948" i="2" s="1"/>
  <c r="W948" i="2" s="1"/>
  <c r="U234" i="2"/>
  <c r="V234" i="2" s="1"/>
  <c r="W234" i="2" s="1"/>
  <c r="U65" i="2"/>
  <c r="V65" i="2" s="1"/>
  <c r="W65" i="2" s="1"/>
  <c r="U456" i="2"/>
  <c r="V456" i="2" s="1"/>
  <c r="W456" i="2" s="1"/>
  <c r="U824" i="2"/>
  <c r="V824" i="2" s="1"/>
  <c r="W824" i="2" s="1"/>
  <c r="U496" i="2"/>
  <c r="V496" i="2" s="1"/>
  <c r="W496" i="2" s="1"/>
  <c r="U638" i="2"/>
  <c r="V638" i="2" s="1"/>
  <c r="W638" i="2" s="1"/>
  <c r="U45" i="2"/>
  <c r="V45" i="2" s="1"/>
  <c r="W45" i="2" s="1"/>
  <c r="U201" i="2"/>
  <c r="V201" i="2" s="1"/>
  <c r="W201" i="2" s="1"/>
  <c r="U192" i="2"/>
  <c r="V192" i="2" s="1"/>
  <c r="W192" i="2" s="1"/>
  <c r="U875" i="2"/>
  <c r="V875" i="2" s="1"/>
  <c r="W875" i="2" s="1"/>
  <c r="U301" i="2"/>
  <c r="V301" i="2" s="1"/>
  <c r="W301" i="2" s="1"/>
  <c r="U606" i="2"/>
  <c r="V606" i="2" s="1"/>
  <c r="W606" i="2" s="1"/>
  <c r="U485" i="2"/>
  <c r="V485" i="2" s="1"/>
  <c r="W485" i="2" s="1"/>
  <c r="U515" i="2"/>
  <c r="V515" i="2" s="1"/>
  <c r="W515" i="2" s="1"/>
  <c r="U917" i="2"/>
  <c r="V917" i="2" s="1"/>
  <c r="W917" i="2" s="1"/>
  <c r="U6" i="2"/>
  <c r="V6" i="2" s="1"/>
  <c r="W6" i="2" s="1"/>
  <c r="U706" i="2"/>
  <c r="V706" i="2" s="1"/>
  <c r="W706" i="2" s="1"/>
  <c r="U329" i="2"/>
  <c r="V329" i="2" s="1"/>
  <c r="W329" i="2" s="1"/>
  <c r="U816" i="2"/>
  <c r="V816" i="2" s="1"/>
  <c r="W816" i="2" s="1"/>
  <c r="U666" i="2"/>
  <c r="V666" i="2" s="1"/>
  <c r="W666" i="2" s="1"/>
  <c r="U252" i="2"/>
  <c r="V252" i="2" s="1"/>
  <c r="W252" i="2" s="1"/>
  <c r="U863" i="2"/>
  <c r="V863" i="2" s="1"/>
  <c r="W863" i="2" s="1"/>
  <c r="U835" i="2"/>
  <c r="V835" i="2" s="1"/>
  <c r="W835" i="2" s="1"/>
  <c r="U518" i="2"/>
  <c r="V518" i="2" s="1"/>
  <c r="W518" i="2" s="1"/>
  <c r="U916" i="2"/>
  <c r="V916" i="2" s="1"/>
  <c r="W916" i="2" s="1"/>
  <c r="U703" i="2"/>
  <c r="V703" i="2" s="1"/>
  <c r="W703" i="2" s="1"/>
  <c r="U341" i="2"/>
  <c r="V341" i="2" s="1"/>
  <c r="W341" i="2" s="1"/>
  <c r="U642" i="2"/>
  <c r="V642" i="2" s="1"/>
  <c r="W642" i="2" s="1"/>
  <c r="U381" i="2"/>
  <c r="V381" i="2" s="1"/>
  <c r="W381" i="2" s="1"/>
  <c r="U458" i="2"/>
  <c r="V458" i="2" s="1"/>
  <c r="W458" i="2" s="1"/>
  <c r="U270" i="2"/>
  <c r="V270" i="2" s="1"/>
  <c r="W270" i="2" s="1"/>
  <c r="U37" i="2"/>
  <c r="V37" i="2" s="1"/>
  <c r="W37" i="2" s="1"/>
  <c r="U194" i="2"/>
  <c r="V194" i="2" s="1"/>
  <c r="W194" i="2" s="1"/>
  <c r="U185" i="2"/>
  <c r="V185" i="2" s="1"/>
  <c r="W185" i="2" s="1"/>
  <c r="U686" i="2"/>
  <c r="V686" i="2" s="1"/>
  <c r="W686" i="2" s="1"/>
  <c r="U311" i="2"/>
  <c r="V311" i="2" s="1"/>
  <c r="W311" i="2" s="1"/>
  <c r="U274" i="2"/>
  <c r="V274" i="2" s="1"/>
  <c r="W274" i="2" s="1"/>
  <c r="U102" i="2"/>
  <c r="V102" i="2" s="1"/>
  <c r="W102" i="2" s="1"/>
  <c r="U202" i="2"/>
  <c r="V202" i="2" s="1"/>
  <c r="W202" i="2" s="1"/>
  <c r="U700" i="2"/>
  <c r="V700" i="2" s="1"/>
  <c r="W700" i="2" s="1"/>
  <c r="U397" i="2"/>
  <c r="V397" i="2" s="1"/>
  <c r="W397" i="2" s="1"/>
  <c r="U343" i="2"/>
  <c r="V343" i="2" s="1"/>
  <c r="W343" i="2" s="1"/>
  <c r="U651" i="2"/>
  <c r="V651" i="2" s="1"/>
  <c r="W651" i="2" s="1"/>
  <c r="U340" i="2"/>
  <c r="V340" i="2" s="1"/>
  <c r="W340" i="2" s="1"/>
  <c r="U122" i="2"/>
  <c r="V122" i="2" s="1"/>
  <c r="W122" i="2" s="1"/>
  <c r="U362" i="2"/>
  <c r="V362" i="2" s="1"/>
  <c r="W362" i="2" s="1"/>
  <c r="U730" i="2"/>
  <c r="V730" i="2" s="1"/>
  <c r="W730" i="2" s="1"/>
  <c r="U896" i="2"/>
  <c r="V896" i="2" s="1"/>
  <c r="W896" i="2" s="1"/>
  <c r="U653" i="2"/>
  <c r="V653" i="2" s="1"/>
  <c r="W653" i="2" s="1"/>
  <c r="U588" i="2"/>
  <c r="V588" i="2" s="1"/>
  <c r="W588" i="2" s="1"/>
  <c r="U229" i="2"/>
  <c r="V229" i="2" s="1"/>
  <c r="W229" i="2" s="1"/>
  <c r="U167" i="2"/>
  <c r="V167" i="2" s="1"/>
  <c r="W167" i="2" s="1"/>
  <c r="U151" i="2"/>
  <c r="V151" i="2" s="1"/>
  <c r="W151" i="2" s="1"/>
  <c r="U316" i="2"/>
  <c r="V316" i="2" s="1"/>
  <c r="W316" i="2" s="1"/>
  <c r="U439" i="2"/>
  <c r="V439" i="2" s="1"/>
  <c r="W439" i="2" s="1"/>
  <c r="U936" i="2"/>
  <c r="V936" i="2" s="1"/>
  <c r="W936" i="2" s="1"/>
  <c r="U131" i="2"/>
  <c r="V131" i="2" s="1"/>
  <c r="W131" i="2" s="1"/>
  <c r="U507" i="2"/>
  <c r="V507" i="2" s="1"/>
  <c r="W507" i="2" s="1"/>
  <c r="U44" i="2"/>
  <c r="V44" i="2" s="1"/>
  <c r="W44" i="2" s="1"/>
  <c r="U523" i="2"/>
  <c r="V523" i="2" s="1"/>
  <c r="W523" i="2" s="1"/>
  <c r="U72" i="2"/>
  <c r="V72" i="2" s="1"/>
  <c r="W72" i="2" s="1"/>
  <c r="U145" i="2"/>
  <c r="V145" i="2" s="1"/>
  <c r="W145" i="2" s="1"/>
  <c r="U752" i="2"/>
  <c r="V752" i="2" s="1"/>
  <c r="W752" i="2" s="1"/>
  <c r="U306" i="2"/>
  <c r="V306" i="2" s="1"/>
  <c r="W306" i="2" s="1"/>
  <c r="U779" i="2"/>
  <c r="V779" i="2" s="1"/>
  <c r="W779" i="2" s="1"/>
  <c r="U923" i="2"/>
  <c r="V923" i="2" s="1"/>
  <c r="W923" i="2" s="1"/>
  <c r="U116" i="2"/>
  <c r="V116" i="2" s="1"/>
  <c r="W116" i="2" s="1"/>
  <c r="U697" i="2"/>
  <c r="V697" i="2" s="1"/>
  <c r="W697" i="2" s="1"/>
  <c r="U932" i="2"/>
  <c r="V932" i="2" s="1"/>
  <c r="W932" i="2" s="1"/>
  <c r="U184" i="2"/>
  <c r="V184" i="2" s="1"/>
  <c r="W184" i="2" s="1"/>
  <c r="U958" i="2"/>
  <c r="V958" i="2" s="1"/>
  <c r="W958" i="2" s="1"/>
  <c r="U216" i="2"/>
  <c r="V216" i="2" s="1"/>
  <c r="W216" i="2" s="1"/>
  <c r="U672" i="2"/>
  <c r="V672" i="2" s="1"/>
  <c r="W672" i="2" s="1"/>
  <c r="U832" i="2"/>
  <c r="V832" i="2" s="1"/>
  <c r="W832" i="2" s="1"/>
  <c r="U35" i="2"/>
  <c r="V35" i="2" s="1"/>
  <c r="W35" i="2" s="1"/>
  <c r="U452" i="2"/>
  <c r="V452" i="2" s="1"/>
  <c r="W452" i="2" s="1"/>
  <c r="U805" i="2"/>
  <c r="V805" i="2" s="1"/>
  <c r="W805" i="2" s="1"/>
  <c r="U781" i="2"/>
  <c r="V781" i="2" s="1"/>
  <c r="W781" i="2" s="1"/>
  <c r="U481" i="2"/>
  <c r="V481" i="2" s="1"/>
  <c r="W481" i="2" s="1"/>
  <c r="U578" i="2"/>
  <c r="V578" i="2" s="1"/>
  <c r="W578" i="2" s="1"/>
  <c r="U590" i="2"/>
  <c r="V590" i="2" s="1"/>
  <c r="W590" i="2" s="1"/>
  <c r="U584" i="2"/>
  <c r="V584" i="2" s="1"/>
  <c r="W584" i="2" s="1"/>
  <c r="U956" i="2"/>
  <c r="V956" i="2" s="1"/>
  <c r="W956" i="2" s="1"/>
  <c r="U422" i="2"/>
  <c r="V422" i="2" s="1"/>
  <c r="W422" i="2" s="1"/>
  <c r="U846" i="2"/>
  <c r="V846" i="2" s="1"/>
  <c r="W846" i="2" s="1"/>
  <c r="U925" i="2"/>
  <c r="V925" i="2" s="1"/>
  <c r="W925" i="2" s="1"/>
  <c r="U157" i="2"/>
  <c r="V157" i="2" s="1"/>
  <c r="W157" i="2" s="1"/>
  <c r="U573" i="2"/>
  <c r="V573" i="2" s="1"/>
  <c r="W573" i="2" s="1"/>
  <c r="U67" i="2"/>
  <c r="V67" i="2" s="1"/>
  <c r="W67" i="2" s="1"/>
  <c r="U226" i="2"/>
  <c r="V226" i="2" s="1"/>
  <c r="W226" i="2" s="1"/>
  <c r="U828" i="2"/>
  <c r="V828" i="2" s="1"/>
  <c r="W828" i="2" s="1"/>
  <c r="U336" i="2"/>
  <c r="V336" i="2" s="1"/>
  <c r="W336" i="2" s="1"/>
  <c r="U163" i="2"/>
  <c r="V163" i="2" s="1"/>
  <c r="W163" i="2" s="1"/>
  <c r="U415" i="2"/>
  <c r="V415" i="2" s="1"/>
  <c r="W415" i="2" s="1"/>
  <c r="U335" i="2"/>
  <c r="V335" i="2" s="1"/>
  <c r="W335" i="2" s="1"/>
  <c r="U54" i="2"/>
  <c r="V54" i="2" s="1"/>
  <c r="W54" i="2" s="1"/>
  <c r="U887" i="2"/>
  <c r="V887" i="2" s="1"/>
  <c r="W887" i="2" s="1"/>
  <c r="U468" i="2"/>
  <c r="V468" i="2" s="1"/>
  <c r="W468" i="2" s="1"/>
  <c r="U620" i="2"/>
  <c r="V620" i="2" s="1"/>
  <c r="W620" i="2" s="1"/>
  <c r="U349" i="2"/>
  <c r="V349" i="2" s="1"/>
  <c r="W349" i="2" s="1"/>
  <c r="U111" i="2"/>
  <c r="V111" i="2" s="1"/>
  <c r="W111" i="2" s="1"/>
  <c r="U725" i="2"/>
  <c r="V725" i="2" s="1"/>
  <c r="W725" i="2" s="1"/>
  <c r="U688" i="2"/>
  <c r="V688" i="2" s="1"/>
  <c r="W688" i="2" s="1"/>
  <c r="U838" i="2"/>
  <c r="V838" i="2" s="1"/>
  <c r="W838" i="2" s="1"/>
  <c r="U212" i="2"/>
  <c r="V212" i="2" s="1"/>
  <c r="W212" i="2" s="1"/>
  <c r="U490" i="2"/>
  <c r="V490" i="2" s="1"/>
  <c r="W490" i="2" s="1"/>
  <c r="U325" i="2"/>
  <c r="V325" i="2" s="1"/>
  <c r="W325" i="2" s="1"/>
  <c r="U92" i="2"/>
  <c r="V92" i="2" s="1"/>
  <c r="W92" i="2" s="1"/>
  <c r="U912" i="2"/>
  <c r="V912" i="2" s="1"/>
  <c r="W912" i="2" s="1"/>
  <c r="U536" i="2"/>
  <c r="V536" i="2" s="1"/>
  <c r="W536" i="2" s="1"/>
  <c r="U197" i="2"/>
  <c r="V197" i="2" s="1"/>
  <c r="W197" i="2" s="1"/>
  <c r="U388" i="2"/>
  <c r="V388" i="2" s="1"/>
  <c r="W388" i="2" s="1"/>
  <c r="U40" i="2"/>
  <c r="V40" i="2" s="1"/>
  <c r="W40" i="2" s="1"/>
  <c r="U753" i="2"/>
  <c r="V753" i="2" s="1"/>
  <c r="W753" i="2" s="1"/>
  <c r="U403" i="2"/>
  <c r="V403" i="2" s="1"/>
  <c r="W403" i="2" s="1"/>
  <c r="U15" i="2"/>
  <c r="V15" i="2" s="1"/>
  <c r="W15" i="2" s="1"/>
  <c r="U17" i="2"/>
  <c r="V17" i="2" s="1"/>
  <c r="W17" i="2" s="1"/>
  <c r="U506" i="2"/>
  <c r="V506" i="2" s="1"/>
  <c r="W506" i="2" s="1"/>
  <c r="U809" i="2"/>
  <c r="V809" i="2" s="1"/>
  <c r="W809" i="2" s="1"/>
  <c r="U505" i="2"/>
  <c r="V505" i="2" s="1"/>
  <c r="W505" i="2" s="1"/>
  <c r="U352" i="2"/>
  <c r="V352" i="2" s="1"/>
  <c r="W352" i="2" s="1"/>
  <c r="U605" i="2"/>
  <c r="V605" i="2" s="1"/>
  <c r="W605" i="2" s="1"/>
  <c r="U380" i="2"/>
  <c r="V380" i="2" s="1"/>
  <c r="W380" i="2" s="1"/>
  <c r="U756" i="2"/>
  <c r="V756" i="2" s="1"/>
  <c r="W756" i="2" s="1"/>
  <c r="U175" i="2"/>
  <c r="V175" i="2" s="1"/>
  <c r="W175" i="2" s="1"/>
  <c r="U899" i="2"/>
  <c r="V899" i="2" s="1"/>
  <c r="W899" i="2" s="1"/>
  <c r="U895" i="2"/>
  <c r="V895" i="2" s="1"/>
  <c r="W895" i="2" s="1"/>
  <c r="U643" i="2"/>
  <c r="V643" i="2" s="1"/>
  <c r="W643" i="2" s="1"/>
  <c r="U552" i="2"/>
  <c r="V552" i="2" s="1"/>
  <c r="W552" i="2" s="1"/>
  <c r="U671" i="2"/>
  <c r="V671" i="2" s="1"/>
  <c r="W671" i="2" s="1"/>
  <c r="U186" i="2"/>
  <c r="V186" i="2" s="1"/>
  <c r="W186" i="2" s="1"/>
  <c r="U495" i="2"/>
  <c r="V495" i="2" s="1"/>
  <c r="W495" i="2" s="1"/>
  <c r="U83" i="2"/>
  <c r="V83" i="2" s="1"/>
  <c r="W83" i="2" s="1"/>
  <c r="U563" i="2"/>
  <c r="V563" i="2" s="1"/>
  <c r="W563" i="2" s="1"/>
  <c r="U308" i="2"/>
  <c r="V308" i="2" s="1"/>
  <c r="W308" i="2" s="1"/>
  <c r="U771" i="2"/>
  <c r="V771" i="2" s="1"/>
  <c r="W771" i="2" s="1"/>
  <c r="U510" i="2"/>
  <c r="V510" i="2" s="1"/>
  <c r="W510" i="2" s="1"/>
  <c r="U369" i="2"/>
  <c r="V369" i="2" s="1"/>
  <c r="W369" i="2" s="1"/>
  <c r="U130" i="2"/>
  <c r="V130" i="2" s="1"/>
  <c r="W130" i="2" s="1"/>
  <c r="U265" i="2"/>
  <c r="V265" i="2" s="1"/>
  <c r="W265" i="2" s="1"/>
  <c r="U148" i="2"/>
  <c r="V148" i="2" s="1"/>
  <c r="W148" i="2" s="1"/>
  <c r="U18" i="2"/>
  <c r="V18" i="2" s="1"/>
  <c r="W18" i="2" s="1"/>
  <c r="U720" i="2"/>
  <c r="V720" i="2" s="1"/>
  <c r="W720" i="2" s="1"/>
  <c r="U893" i="2"/>
  <c r="V893" i="2" s="1"/>
  <c r="W893" i="2" s="1"/>
  <c r="U553" i="2"/>
  <c r="V553" i="2" s="1"/>
  <c r="W553" i="2" s="1"/>
  <c r="U132" i="2"/>
  <c r="V132" i="2" s="1"/>
  <c r="W132" i="2" s="1"/>
  <c r="U729" i="2"/>
  <c r="V729" i="2" s="1"/>
  <c r="W729" i="2" s="1"/>
  <c r="U530" i="2"/>
  <c r="V530" i="2" s="1"/>
  <c r="W530" i="2" s="1"/>
  <c r="U827" i="2"/>
  <c r="V827" i="2" s="1"/>
  <c r="W827" i="2" s="1"/>
  <c r="U71" i="2"/>
  <c r="V71" i="2" s="1"/>
  <c r="W71" i="2" s="1"/>
  <c r="U376" i="2"/>
  <c r="V376" i="2" s="1"/>
  <c r="W376" i="2" s="1"/>
  <c r="U390" i="2"/>
  <c r="V390" i="2" s="1"/>
  <c r="W390" i="2" s="1"/>
  <c r="U542" i="2"/>
  <c r="V542" i="2" s="1"/>
  <c r="W542" i="2" s="1"/>
  <c r="U913" i="2"/>
  <c r="V913" i="2" s="1"/>
  <c r="W913" i="2" s="1"/>
  <c r="U594" i="2"/>
  <c r="V594" i="2" s="1"/>
  <c r="W594" i="2" s="1"/>
  <c r="U451" i="2"/>
  <c r="V451" i="2" s="1"/>
  <c r="W451" i="2" s="1"/>
  <c r="U489" i="2"/>
  <c r="V489" i="2" s="1"/>
  <c r="W489" i="2" s="1"/>
  <c r="U124" i="2"/>
  <c r="V124" i="2" s="1"/>
  <c r="W124" i="2" s="1"/>
  <c r="U360" i="2"/>
  <c r="V360" i="2" s="1"/>
  <c r="W360" i="2" s="1"/>
  <c r="U460" i="2"/>
  <c r="V460" i="2" s="1"/>
  <c r="W460" i="2" s="1"/>
  <c r="U450" i="2"/>
  <c r="V450" i="2" s="1"/>
  <c r="W450" i="2" s="1"/>
  <c r="U870" i="2"/>
  <c r="V870" i="2" s="1"/>
  <c r="W870" i="2" s="1"/>
  <c r="U64" i="2"/>
  <c r="V64" i="2" s="1"/>
  <c r="W64" i="2" s="1"/>
  <c r="U259" i="2"/>
  <c r="V259" i="2" s="1"/>
  <c r="W259" i="2" s="1"/>
  <c r="U385" i="2"/>
  <c r="V385" i="2" s="1"/>
  <c r="W385" i="2" s="1"/>
  <c r="U191" i="2"/>
  <c r="V191" i="2" s="1"/>
  <c r="W191" i="2" s="1"/>
  <c r="U657" i="2"/>
  <c r="V657" i="2" s="1"/>
  <c r="W657" i="2" s="1"/>
  <c r="U66" i="2"/>
  <c r="V66" i="2" s="1"/>
  <c r="W66" i="2" s="1"/>
  <c r="U834" i="2"/>
  <c r="V834" i="2" s="1"/>
  <c r="W834" i="2" s="1"/>
  <c r="U46" i="2"/>
  <c r="V46" i="2" s="1"/>
  <c r="W46" i="2" s="1"/>
  <c r="U258" i="2"/>
  <c r="V258" i="2" s="1"/>
  <c r="W258" i="2" s="1"/>
  <c r="U585" i="2"/>
  <c r="V585" i="2" s="1"/>
  <c r="W585" i="2" s="1"/>
  <c r="U446" i="2"/>
  <c r="V446" i="2" s="1"/>
  <c r="W446" i="2" s="1"/>
  <c r="U759" i="2"/>
  <c r="V759" i="2" s="1"/>
  <c r="W759" i="2" s="1"/>
  <c r="U170" i="2"/>
  <c r="V170" i="2" s="1"/>
  <c r="W170" i="2" s="1"/>
  <c r="U425" i="2"/>
  <c r="V425" i="2" s="1"/>
  <c r="W425" i="2" s="1"/>
  <c r="U662" i="2"/>
  <c r="V662" i="2" s="1"/>
  <c r="W662" i="2" s="1"/>
  <c r="U379" i="2"/>
  <c r="V379" i="2" s="1"/>
  <c r="W379" i="2" s="1"/>
  <c r="U618" i="2"/>
  <c r="V618" i="2" s="1"/>
  <c r="W618" i="2" s="1"/>
  <c r="U786" i="2"/>
  <c r="V786" i="2" s="1"/>
  <c r="W786" i="2" s="1"/>
  <c r="U953" i="2"/>
  <c r="V953" i="2" s="1"/>
  <c r="W953" i="2" s="1"/>
  <c r="U215" i="2"/>
  <c r="V215" i="2" s="1"/>
  <c r="W215" i="2" s="1"/>
  <c r="U386" i="2"/>
  <c r="V386" i="2" s="1"/>
  <c r="W386" i="2" s="1"/>
  <c r="U474" i="2"/>
  <c r="V474" i="2" s="1"/>
  <c r="W474" i="2" s="1"/>
  <c r="U763" i="2"/>
  <c r="V763" i="2" s="1"/>
  <c r="W763" i="2" s="1"/>
  <c r="U230" i="2"/>
  <c r="V230" i="2" s="1"/>
  <c r="W230" i="2" s="1"/>
  <c r="U939" i="2"/>
  <c r="V939" i="2" s="1"/>
  <c r="W939" i="2" s="1"/>
  <c r="U580" i="2"/>
  <c r="V580" i="2" s="1"/>
  <c r="W580" i="2" s="1"/>
  <c r="U34" i="2"/>
  <c r="V34" i="2" s="1"/>
  <c r="W34" i="2" s="1"/>
  <c r="U243" i="2"/>
  <c r="V243" i="2" s="1"/>
  <c r="W243" i="2" s="1"/>
  <c r="U612" i="2"/>
  <c r="V612" i="2" s="1"/>
  <c r="W612" i="2" s="1"/>
  <c r="U762" i="2"/>
  <c r="V762" i="2" s="1"/>
  <c r="W762" i="2" s="1"/>
  <c r="U112" i="2"/>
  <c r="V112" i="2" s="1"/>
  <c r="W112" i="2" s="1"/>
  <c r="U211" i="2"/>
  <c r="V211" i="2" s="1"/>
  <c r="W211" i="2" s="1"/>
  <c r="U189" i="2"/>
  <c r="V189" i="2" s="1"/>
  <c r="W189" i="2" s="1"/>
  <c r="U75" i="2"/>
  <c r="V75" i="2" s="1"/>
  <c r="W75" i="2" s="1"/>
  <c r="U417" i="2"/>
  <c r="V417" i="2" s="1"/>
  <c r="W417" i="2" s="1"/>
  <c r="U687" i="2"/>
  <c r="V687" i="2" s="1"/>
  <c r="W687" i="2" s="1"/>
  <c r="U741" i="2"/>
  <c r="V741" i="2" s="1"/>
  <c r="W741" i="2" s="1"/>
  <c r="U394" i="2"/>
  <c r="V394" i="2" s="1"/>
  <c r="W394" i="2" s="1"/>
  <c r="U96" i="2"/>
  <c r="V96" i="2" s="1"/>
  <c r="W96" i="2" s="1"/>
  <c r="U241" i="2"/>
  <c r="V241" i="2" s="1"/>
  <c r="W241" i="2" s="1"/>
  <c r="U537" i="2"/>
  <c r="V537" i="2" s="1"/>
  <c r="W537" i="2" s="1"/>
  <c r="U661" i="2"/>
  <c r="V661" i="2" s="1"/>
  <c r="W661" i="2" s="1"/>
  <c r="U823" i="2"/>
  <c r="V823" i="2" s="1"/>
  <c r="W823" i="2" s="1"/>
  <c r="U135" i="2"/>
  <c r="V135" i="2" s="1"/>
  <c r="W135" i="2" s="1"/>
  <c r="U144" i="2"/>
  <c r="V144" i="2" s="1"/>
  <c r="W144" i="2" s="1"/>
  <c r="U8" i="2"/>
  <c r="V8" i="2" s="1"/>
  <c r="W8" i="2" s="1"/>
  <c r="U787" i="2"/>
  <c r="V787" i="2" s="1"/>
  <c r="W787" i="2" s="1"/>
  <c r="U347" i="2"/>
  <c r="V347" i="2" s="1"/>
  <c r="W347" i="2" s="1"/>
  <c r="U516" i="2"/>
  <c r="V516" i="2" s="1"/>
  <c r="W516" i="2" s="1"/>
  <c r="U797" i="2"/>
  <c r="V797" i="2" s="1"/>
  <c r="W797" i="2" s="1"/>
  <c r="U69" i="2"/>
  <c r="V69" i="2" s="1"/>
  <c r="W69" i="2" s="1"/>
  <c r="U225" i="2"/>
  <c r="V225" i="2" s="1"/>
  <c r="W225" i="2" s="1"/>
  <c r="U631" i="2"/>
  <c r="V631" i="2" s="1"/>
  <c r="W631" i="2" s="1"/>
  <c r="U732" i="2"/>
  <c r="V732" i="2" s="1"/>
  <c r="W732" i="2" s="1"/>
  <c r="U882" i="2"/>
  <c r="V882" i="2" s="1"/>
  <c r="W882" i="2" s="1"/>
  <c r="U370" i="2"/>
  <c r="V370" i="2" s="1"/>
  <c r="W370" i="2" s="1"/>
  <c r="U62" i="2"/>
  <c r="V62" i="2" s="1"/>
  <c r="W62" i="2" s="1"/>
  <c r="U624" i="2"/>
  <c r="V624" i="2" s="1"/>
  <c r="W624" i="2" s="1"/>
  <c r="U423" i="2"/>
  <c r="V423" i="2" s="1"/>
  <c r="W423" i="2" s="1"/>
  <c r="U512" i="2"/>
  <c r="V512" i="2" s="1"/>
  <c r="W512" i="2" s="1"/>
  <c r="U395" i="2"/>
  <c r="V395" i="2" s="1"/>
  <c r="W395" i="2" s="1"/>
  <c r="U940" i="2"/>
  <c r="V940" i="2" s="1"/>
  <c r="W940" i="2" s="1"/>
  <c r="U182" i="2"/>
  <c r="V182" i="2" s="1"/>
  <c r="W182" i="2" s="1"/>
  <c r="U297" i="2"/>
  <c r="V297" i="2" s="1"/>
  <c r="W297" i="2" s="1"/>
  <c r="U682" i="2"/>
  <c r="V682" i="2" s="1"/>
  <c r="W682" i="2" s="1"/>
  <c r="U233" i="2"/>
  <c r="V233" i="2" s="1"/>
  <c r="W233" i="2" s="1"/>
  <c r="U30" i="2"/>
  <c r="V30" i="2" s="1"/>
  <c r="W30" i="2" s="1"/>
  <c r="U434" i="2"/>
  <c r="V434" i="2" s="1"/>
  <c r="W434" i="2" s="1"/>
  <c r="U127" i="2"/>
  <c r="V127" i="2" s="1"/>
  <c r="W127" i="2" s="1"/>
  <c r="U416" i="2"/>
  <c r="V416" i="2" s="1"/>
  <c r="W416" i="2" s="1"/>
  <c r="U161" i="2"/>
  <c r="V161" i="2" s="1"/>
  <c r="W161" i="2" s="1"/>
  <c r="U309" i="2"/>
  <c r="V309" i="2" s="1"/>
  <c r="W309" i="2" s="1"/>
  <c r="U382" i="2"/>
  <c r="V382" i="2" s="1"/>
  <c r="W382" i="2" s="1"/>
  <c r="U520" i="2"/>
  <c r="V520" i="2" s="1"/>
  <c r="W520" i="2" s="1"/>
  <c r="U930" i="2"/>
  <c r="V930" i="2" s="1"/>
  <c r="W930" i="2" s="1"/>
  <c r="U156" i="2"/>
  <c r="V156" i="2" s="1"/>
  <c r="W156" i="2" s="1"/>
  <c r="U491" i="2"/>
  <c r="V491" i="2" s="1"/>
  <c r="W491" i="2" s="1"/>
  <c r="U181" i="2"/>
  <c r="V181" i="2" s="1"/>
  <c r="W181" i="2" s="1"/>
  <c r="U627" i="2"/>
  <c r="V627" i="2" s="1"/>
  <c r="W627" i="2" s="1"/>
  <c r="U511" i="2"/>
  <c r="V511" i="2" s="1"/>
  <c r="W511" i="2" s="1"/>
  <c r="U772" i="2"/>
  <c r="V772" i="2" s="1"/>
  <c r="W772" i="2" s="1"/>
  <c r="U597" i="2"/>
  <c r="V597" i="2" s="1"/>
  <c r="W597" i="2" s="1"/>
  <c r="U944" i="2"/>
  <c r="V944" i="2" s="1"/>
  <c r="W944" i="2" s="1"/>
  <c r="U322" i="2"/>
  <c r="V322" i="2" s="1"/>
  <c r="W322" i="2" s="1"/>
  <c r="U712" i="2"/>
  <c r="V712" i="2" s="1"/>
  <c r="W712" i="2" s="1"/>
  <c r="U865" i="2"/>
  <c r="V865" i="2" s="1"/>
  <c r="W865" i="2" s="1"/>
  <c r="U199" i="2"/>
  <c r="V199" i="2" s="1"/>
  <c r="W199" i="2" s="1"/>
  <c r="U649" i="2"/>
  <c r="V649" i="2" s="1"/>
  <c r="W649" i="2" s="1"/>
  <c r="U739" i="2"/>
  <c r="V739" i="2" s="1"/>
  <c r="W739" i="2" s="1"/>
  <c r="U77" i="2"/>
  <c r="V77" i="2" s="1"/>
  <c r="W77" i="2" s="1"/>
  <c r="U527" i="2"/>
  <c r="V527" i="2" s="1"/>
  <c r="W527" i="2" s="1"/>
  <c r="U266" i="2"/>
  <c r="V266" i="2" s="1"/>
  <c r="W266" i="2" s="1"/>
  <c r="U22" i="2"/>
  <c r="V22" i="2" s="1"/>
  <c r="W22" i="2" s="1"/>
  <c r="U107" i="2"/>
  <c r="V107" i="2" s="1"/>
  <c r="W107" i="2" s="1"/>
  <c r="U355" i="2"/>
  <c r="V355" i="2" s="1"/>
  <c r="W355" i="2" s="1"/>
  <c r="U848" i="2"/>
  <c r="V848" i="2" s="1"/>
  <c r="W848" i="2" s="1"/>
  <c r="U257" i="2"/>
  <c r="V257" i="2" s="1"/>
  <c r="W257" i="2" s="1"/>
  <c r="U295" i="2"/>
  <c r="V295" i="2" s="1"/>
  <c r="W295" i="2" s="1"/>
  <c r="U738" i="2"/>
  <c r="V738" i="2" s="1"/>
  <c r="W738" i="2" s="1"/>
  <c r="U85" i="2"/>
  <c r="V85" i="2" s="1"/>
  <c r="W85" i="2" s="1"/>
  <c r="U455" i="2"/>
  <c r="V455" i="2" s="1"/>
  <c r="W455" i="2" s="1"/>
  <c r="U437" i="2"/>
  <c r="V437" i="2" s="1"/>
  <c r="W437" i="2" s="1"/>
  <c r="U876" i="2"/>
  <c r="V876" i="2" s="1"/>
  <c r="W876" i="2" s="1"/>
  <c r="U242" i="2"/>
  <c r="V242" i="2" s="1"/>
  <c r="W242" i="2" s="1"/>
  <c r="U557" i="2"/>
  <c r="V557" i="2" s="1"/>
  <c r="W557" i="2" s="1"/>
  <c r="U785" i="2"/>
  <c r="V785" i="2" s="1"/>
  <c r="W785" i="2" s="1"/>
  <c r="U254" i="2"/>
  <c r="V254" i="2" s="1"/>
  <c r="W254" i="2" s="1"/>
  <c r="U237" i="2"/>
  <c r="V237" i="2" s="1"/>
  <c r="W237" i="2" s="1"/>
  <c r="U839" i="2"/>
  <c r="V839" i="2" s="1"/>
  <c r="W839" i="2" s="1"/>
  <c r="U164" i="2"/>
  <c r="V164" i="2" s="1"/>
  <c r="W164" i="2" s="1"/>
  <c r="U393" i="2"/>
  <c r="V393" i="2" s="1"/>
  <c r="W393" i="2" s="1"/>
  <c r="U49" i="2"/>
  <c r="V49" i="2" s="1"/>
  <c r="W49" i="2" s="1"/>
  <c r="U639" i="2"/>
  <c r="V639" i="2" s="1"/>
  <c r="W639" i="2" s="1"/>
  <c r="U278" i="2"/>
  <c r="V278" i="2" s="1"/>
  <c r="W278" i="2" s="1"/>
  <c r="U789" i="2"/>
  <c r="V789" i="2" s="1"/>
  <c r="W789" i="2" s="1"/>
  <c r="U778" i="2"/>
  <c r="V778" i="2" s="1"/>
  <c r="W778" i="2" s="1"/>
  <c r="U81" i="2"/>
  <c r="V81" i="2" s="1"/>
  <c r="W81" i="2" s="1"/>
  <c r="U59" i="2"/>
  <c r="V59" i="2" s="1"/>
  <c r="W59" i="2" s="1"/>
  <c r="U136" i="2"/>
  <c r="V136" i="2" s="1"/>
  <c r="W136" i="2" s="1"/>
  <c r="U285" i="2"/>
  <c r="V285" i="2" s="1"/>
  <c r="W285" i="2" s="1"/>
  <c r="U650" i="2"/>
  <c r="V650" i="2" s="1"/>
  <c r="W650" i="2" s="1"/>
  <c r="U871" i="2"/>
  <c r="V871" i="2" s="1"/>
  <c r="W871" i="2" s="1"/>
  <c r="U938" i="2"/>
  <c r="V938" i="2" s="1"/>
  <c r="W938" i="2" s="1"/>
  <c r="U147" i="2"/>
  <c r="V147" i="2" s="1"/>
  <c r="W147" i="2" s="1"/>
  <c r="U405" i="2"/>
  <c r="V405" i="2" s="1"/>
  <c r="W405" i="2" s="1"/>
  <c r="U378" i="2"/>
  <c r="V378" i="2" s="1"/>
  <c r="W378" i="2" s="1"/>
  <c r="U514" i="2"/>
  <c r="V514" i="2" s="1"/>
  <c r="W514" i="2" s="1"/>
  <c r="U667" i="2"/>
  <c r="V667" i="2" s="1"/>
  <c r="W667" i="2" s="1"/>
  <c r="U560" i="2"/>
  <c r="V560" i="2" s="1"/>
  <c r="W560" i="2" s="1"/>
  <c r="U801" i="2"/>
  <c r="V801" i="2" s="1"/>
  <c r="W801" i="2" s="1"/>
  <c r="U952" i="2"/>
  <c r="V952" i="2" s="1"/>
  <c r="W952" i="2" s="1"/>
  <c r="U300" i="2"/>
  <c r="V300" i="2" s="1"/>
  <c r="W300" i="2" s="1"/>
  <c r="U410" i="2"/>
  <c r="V410" i="2" s="1"/>
  <c r="W410" i="2" s="1"/>
  <c r="U577" i="2"/>
  <c r="V577" i="2" s="1"/>
  <c r="W577" i="2" s="1"/>
  <c r="U504" i="2"/>
  <c r="V504" i="2" s="1"/>
  <c r="W504" i="2" s="1"/>
  <c r="U97" i="2"/>
  <c r="V97" i="2" s="1"/>
  <c r="W97" i="2" s="1"/>
  <c r="U269" i="2"/>
  <c r="V269" i="2" s="1"/>
  <c r="W269" i="2" s="1"/>
  <c r="U133" i="2"/>
  <c r="V133" i="2" s="1"/>
  <c r="W133" i="2" s="1"/>
  <c r="U287" i="2"/>
  <c r="V287" i="2" s="1"/>
  <c r="W287" i="2" s="1"/>
  <c r="U331" i="2"/>
  <c r="V331" i="2" s="1"/>
  <c r="W331" i="2" s="1"/>
  <c r="U430" i="2"/>
  <c r="V430" i="2" s="1"/>
  <c r="W430" i="2" s="1"/>
  <c r="U907" i="2"/>
  <c r="V907" i="2" s="1"/>
  <c r="W907" i="2" s="1"/>
  <c r="U89" i="2"/>
  <c r="V89" i="2" s="1"/>
  <c r="W89" i="2" s="1"/>
  <c r="U372" i="2"/>
  <c r="V372" i="2" s="1"/>
  <c r="W372" i="2" s="1"/>
  <c r="U737" i="2"/>
  <c r="V737" i="2" s="1"/>
  <c r="W737" i="2" s="1"/>
  <c r="U169" i="2"/>
  <c r="V169" i="2" s="1"/>
  <c r="W169" i="2" s="1"/>
  <c r="U113" i="2"/>
  <c r="V113" i="2" s="1"/>
  <c r="W113" i="2" s="1"/>
  <c r="U275" i="2"/>
  <c r="V275" i="2" s="1"/>
  <c r="W275" i="2" s="1"/>
  <c r="U281" i="2"/>
  <c r="V281" i="2" s="1"/>
  <c r="W281" i="2" s="1"/>
  <c r="U891" i="2"/>
  <c r="V891" i="2" s="1"/>
  <c r="W891" i="2" s="1"/>
  <c r="U166" i="2"/>
  <c r="V166" i="2" s="1"/>
  <c r="W166" i="2" s="1"/>
  <c r="U262" i="2"/>
  <c r="V262" i="2" s="1"/>
  <c r="W262" i="2" s="1"/>
  <c r="U363" i="2"/>
  <c r="V363" i="2" s="1"/>
  <c r="W363" i="2" s="1"/>
  <c r="U213" i="2"/>
  <c r="V213" i="2" s="1"/>
  <c r="W213" i="2" s="1"/>
  <c r="U880" i="2"/>
  <c r="V880" i="2" s="1"/>
  <c r="W880" i="2" s="1"/>
  <c r="U645" i="2"/>
  <c r="V645" i="2" s="1"/>
  <c r="W645" i="2" s="1"/>
  <c r="U221" i="2"/>
  <c r="V221" i="2" s="1"/>
  <c r="W221" i="2" s="1"/>
  <c r="U869" i="2"/>
  <c r="V869" i="2" s="1"/>
  <c r="W869" i="2" s="1"/>
  <c r="U373" i="2"/>
  <c r="V373" i="2" s="1"/>
  <c r="W373" i="2" s="1"/>
  <c r="U438" i="2"/>
  <c r="V438" i="2" s="1"/>
  <c r="W438" i="2" s="1"/>
  <c r="U800" i="2"/>
  <c r="V800" i="2" s="1"/>
  <c r="W800" i="2" s="1"/>
  <c r="U914" i="2"/>
  <c r="V914" i="2" s="1"/>
  <c r="W914" i="2" s="1"/>
  <c r="U38" i="2"/>
  <c r="V38" i="2" s="1"/>
  <c r="W38" i="2" s="1"/>
  <c r="U283" i="2"/>
  <c r="V283" i="2" s="1"/>
  <c r="W283" i="2" s="1"/>
  <c r="U582" i="2"/>
  <c r="V582" i="2" s="1"/>
  <c r="W582" i="2" s="1"/>
  <c r="U339" i="2"/>
  <c r="V339" i="2" s="1"/>
  <c r="W339" i="2" s="1"/>
  <c r="U894" i="2"/>
  <c r="V894" i="2" s="1"/>
  <c r="W894" i="2" s="1"/>
  <c r="U326" i="2"/>
  <c r="V326" i="2" s="1"/>
  <c r="W326" i="2" s="1"/>
  <c r="U857" i="2"/>
  <c r="V857" i="2" s="1"/>
  <c r="W857" i="2" s="1"/>
  <c r="U5" i="2"/>
  <c r="V5" i="2" s="1"/>
  <c r="W5" i="2" s="1"/>
  <c r="U463" i="2"/>
  <c r="V463" i="2" s="1"/>
  <c r="W463" i="2" s="1"/>
  <c r="U760" i="2"/>
  <c r="V760" i="2" s="1"/>
  <c r="W760" i="2" s="1"/>
  <c r="U777" i="2"/>
  <c r="V777" i="2" s="1"/>
  <c r="W777" i="2" s="1"/>
  <c r="U928" i="2"/>
  <c r="V928" i="2" s="1"/>
  <c r="W928" i="2" s="1"/>
  <c r="U20" i="2"/>
  <c r="V20" i="2" s="1"/>
  <c r="W20" i="2" s="1"/>
  <c r="U250" i="2"/>
  <c r="V250" i="2" s="1"/>
  <c r="W250" i="2" s="1"/>
  <c r="U436" i="2"/>
  <c r="V436" i="2" s="1"/>
  <c r="W436" i="2" s="1"/>
  <c r="U858" i="2"/>
  <c r="V858" i="2" s="1"/>
  <c r="W858" i="2" s="1"/>
  <c r="U654" i="2"/>
  <c r="V654" i="2" s="1"/>
  <c r="W654" i="2" s="1"/>
  <c r="U559" i="2"/>
  <c r="V559" i="2" s="1"/>
  <c r="W559" i="2" s="1"/>
  <c r="U121" i="2"/>
  <c r="V121" i="2" s="1"/>
  <c r="W121" i="2" s="1"/>
  <c r="U203" i="2"/>
  <c r="V203" i="2" s="1"/>
  <c r="W203" i="2" s="1"/>
  <c r="U454" i="2"/>
  <c r="V454" i="2" s="1"/>
  <c r="W454" i="2" s="1"/>
  <c r="U498" i="2"/>
  <c r="V498" i="2" s="1"/>
  <c r="W498" i="2" s="1"/>
  <c r="U735" i="2"/>
  <c r="V735" i="2" s="1"/>
  <c r="W735" i="2" s="1"/>
  <c r="U108" i="2"/>
  <c r="V108" i="2" s="1"/>
  <c r="W108" i="2" s="1"/>
  <c r="U344" i="2"/>
  <c r="V344" i="2" s="1"/>
  <c r="W344" i="2" s="1"/>
  <c r="U304" i="2"/>
  <c r="V304" i="2" s="1"/>
  <c r="W304" i="2" s="1"/>
  <c r="U158" i="2"/>
  <c r="V158" i="2" s="1"/>
  <c r="W158" i="2" s="1"/>
  <c r="U549" i="2"/>
  <c r="V549" i="2" s="1"/>
  <c r="W549" i="2" s="1"/>
  <c r="U428" i="2"/>
  <c r="V428" i="2" s="1"/>
  <c r="W428" i="2" s="1"/>
  <c r="U440" i="2"/>
  <c r="V440" i="2" s="1"/>
  <c r="W440" i="2" s="1"/>
  <c r="U719" i="2"/>
  <c r="V719" i="2" s="1"/>
  <c r="W719" i="2" s="1"/>
  <c r="U138" i="2"/>
  <c r="V138" i="2" s="1"/>
  <c r="W138" i="2" s="1"/>
  <c r="U235" i="2"/>
  <c r="V235" i="2" s="1"/>
  <c r="W235" i="2" s="1"/>
  <c r="U366" i="2"/>
  <c r="V366" i="2" s="1"/>
  <c r="W366" i="2" s="1"/>
  <c r="U330" i="2"/>
  <c r="V330" i="2" s="1"/>
  <c r="W330" i="2" s="1"/>
  <c r="U773" i="2"/>
  <c r="V773" i="2" s="1"/>
  <c r="W773" i="2" s="1"/>
  <c r="U524" i="2"/>
  <c r="V524" i="2" s="1"/>
  <c r="W524" i="2" s="1"/>
  <c r="U353" i="2"/>
  <c r="V353" i="2" s="1"/>
  <c r="W353" i="2" s="1"/>
  <c r="U28" i="2"/>
  <c r="V28" i="2" s="1"/>
  <c r="W28" i="2" s="1"/>
  <c r="U321" i="2"/>
  <c r="V321" i="2" s="1"/>
  <c r="W321" i="2" s="1"/>
  <c r="U205" i="2"/>
  <c r="V205" i="2" s="1"/>
  <c r="W205" i="2" s="1"/>
  <c r="U346" i="2"/>
  <c r="V346" i="2" s="1"/>
  <c r="W346" i="2" s="1"/>
  <c r="U766" i="2"/>
  <c r="V766" i="2" s="1"/>
  <c r="W766" i="2" s="1"/>
  <c r="U42" i="2"/>
  <c r="V42" i="2" s="1"/>
  <c r="W42" i="2" s="1"/>
  <c r="U217" i="2"/>
  <c r="V217" i="2" s="1"/>
  <c r="W217" i="2" s="1"/>
  <c r="U521" i="2"/>
  <c r="V521" i="2" s="1"/>
  <c r="W521" i="2" s="1"/>
  <c r="U941" i="2"/>
  <c r="V941" i="2" s="1"/>
  <c r="W941" i="2" s="1"/>
  <c r="U109" i="2"/>
  <c r="V109" i="2" s="1"/>
  <c r="W109" i="2" s="1"/>
  <c r="U861" i="2"/>
  <c r="V861" i="2" s="1"/>
  <c r="W861" i="2" s="1"/>
  <c r="U933" i="2"/>
  <c r="V933" i="2" s="1"/>
  <c r="W933" i="2" s="1"/>
  <c r="U142" i="2"/>
  <c r="V142" i="2" s="1"/>
  <c r="W142" i="2" s="1"/>
  <c r="U503" i="2"/>
  <c r="V503" i="2" s="1"/>
  <c r="W503" i="2" s="1"/>
  <c r="U621" i="2"/>
  <c r="V621" i="2" s="1"/>
  <c r="W621" i="2" s="1"/>
  <c r="U488" i="2"/>
  <c r="V488" i="2" s="1"/>
  <c r="W488" i="2" s="1"/>
  <c r="U886" i="2"/>
  <c r="V886" i="2" s="1"/>
  <c r="W886" i="2" s="1"/>
  <c r="U179" i="2"/>
  <c r="V179" i="2" s="1"/>
  <c r="W179" i="2" s="1"/>
  <c r="U819" i="2"/>
  <c r="V819" i="2" s="1"/>
  <c r="W819" i="2" s="1"/>
  <c r="U255" i="2"/>
  <c r="V255" i="2" s="1"/>
  <c r="W255" i="2" s="1"/>
  <c r="U2" i="2"/>
  <c r="V2" i="2" s="1"/>
  <c r="U198" i="2"/>
  <c r="V198" i="2" s="1"/>
  <c r="W198" i="2" s="1"/>
  <c r="U701" i="2"/>
  <c r="V701" i="2" s="1"/>
  <c r="W701" i="2" s="1"/>
  <c r="U546" i="2"/>
  <c r="V546" i="2" s="1"/>
  <c r="W546" i="2" s="1"/>
  <c r="U841" i="2"/>
  <c r="V841" i="2" s="1"/>
  <c r="W841" i="2" s="1"/>
  <c r="U220" i="2"/>
  <c r="V220" i="2" s="1"/>
  <c r="W220" i="2" s="1"/>
  <c r="U277" i="2"/>
  <c r="V277" i="2" s="1"/>
  <c r="W277" i="2" s="1"/>
  <c r="U604" i="2"/>
  <c r="V604" i="2" s="1"/>
  <c r="W604" i="2" s="1"/>
  <c r="U822" i="2"/>
  <c r="V822" i="2" s="1"/>
  <c r="W822" i="2" s="1"/>
  <c r="U68" i="2"/>
  <c r="V68" i="2" s="1"/>
  <c r="W68" i="2" s="1"/>
  <c r="U664" i="2"/>
  <c r="V664" i="2" s="1"/>
  <c r="W664" i="2" s="1"/>
  <c r="U487" i="2"/>
  <c r="V487" i="2" s="1"/>
  <c r="W487" i="2" s="1"/>
  <c r="U602" i="2"/>
  <c r="V602" i="2" s="1"/>
  <c r="W602" i="2" s="1"/>
  <c r="U616" i="2"/>
  <c r="V616" i="2" s="1"/>
  <c r="W616" i="2" s="1"/>
  <c r="U10" i="2"/>
  <c r="V10" i="2" s="1"/>
  <c r="W10" i="2" s="1"/>
  <c r="U141" i="2"/>
  <c r="V141" i="2" s="1"/>
  <c r="W141" i="2" s="1"/>
  <c r="U411" i="2"/>
  <c r="V411" i="2" s="1"/>
  <c r="W411" i="2" s="1"/>
  <c r="U792" i="2"/>
  <c r="V792" i="2" s="1"/>
  <c r="W792" i="2" s="1"/>
  <c r="U595" i="2"/>
  <c r="V595" i="2" s="1"/>
  <c r="W595" i="2" s="1"/>
  <c r="U100" i="2"/>
  <c r="V100" i="2" s="1"/>
  <c r="W100" i="2" s="1"/>
  <c r="U91" i="2"/>
  <c r="V91" i="2" s="1"/>
  <c r="W91" i="2" s="1"/>
  <c r="U165" i="2"/>
  <c r="V165" i="2" s="1"/>
  <c r="W165" i="2" s="1"/>
  <c r="U942" i="2"/>
  <c r="V942" i="2" s="1"/>
  <c r="W942" i="2" s="1"/>
  <c r="U140" i="2"/>
  <c r="V140" i="2" s="1"/>
  <c r="W140" i="2" s="1"/>
  <c r="U679" i="2"/>
  <c r="V679" i="2" s="1"/>
  <c r="W679" i="2" s="1"/>
  <c r="U796" i="2"/>
  <c r="V796" i="2" s="1"/>
  <c r="W796" i="2" s="1"/>
  <c r="U802" i="2"/>
  <c r="V802" i="2" s="1"/>
  <c r="W802" i="2" s="1"/>
  <c r="U9" i="2"/>
  <c r="V9" i="2" s="1"/>
  <c r="W9" i="2" s="1"/>
  <c r="U302" i="2"/>
  <c r="V302" i="2" s="1"/>
  <c r="W302" i="2" s="1"/>
  <c r="U943" i="2"/>
  <c r="V943" i="2" s="1"/>
  <c r="W943" i="2" s="1"/>
  <c r="U652" i="2"/>
  <c r="V652" i="2" s="1"/>
  <c r="W652" i="2" s="1"/>
  <c r="U196" i="2"/>
  <c r="V196" i="2" s="1"/>
  <c r="W196" i="2" s="1"/>
  <c r="U509" i="2"/>
  <c r="V509" i="2" s="1"/>
  <c r="W509" i="2" s="1"/>
  <c r="U628" i="2"/>
  <c r="V628" i="2" s="1"/>
  <c r="W628" i="2" s="1"/>
  <c r="U951" i="2"/>
  <c r="V951" i="2" s="1"/>
  <c r="W951" i="2" s="1"/>
  <c r="U90" i="2"/>
  <c r="V90" i="2" s="1"/>
  <c r="W90" i="2" s="1"/>
  <c r="U214" i="2"/>
  <c r="V214" i="2" s="1"/>
  <c r="W214" i="2" s="1"/>
  <c r="U354" i="2"/>
  <c r="V354" i="2" s="1"/>
  <c r="W354" i="2" s="1"/>
  <c r="U813" i="2"/>
  <c r="V813" i="2" s="1"/>
  <c r="W813" i="2" s="1"/>
  <c r="U267" i="2"/>
  <c r="V267" i="2" s="1"/>
  <c r="W267" i="2" s="1"/>
  <c r="U814" i="2"/>
  <c r="V814" i="2" s="1"/>
  <c r="W814" i="2" s="1"/>
  <c r="U290" i="2"/>
  <c r="V290" i="2" s="1"/>
  <c r="W290" i="2" s="1"/>
  <c r="U239" i="2"/>
  <c r="V239" i="2" s="1"/>
  <c r="W239" i="2" s="1"/>
  <c r="U540" i="2"/>
  <c r="V540" i="2" s="1"/>
  <c r="W540" i="2" s="1"/>
  <c r="U545" i="2"/>
  <c r="V545" i="2" s="1"/>
  <c r="W545" i="2" s="1"/>
  <c r="U881" i="2"/>
  <c r="V881" i="2" s="1"/>
  <c r="W881" i="2" s="1"/>
  <c r="U29" i="2"/>
  <c r="V29" i="2" s="1"/>
  <c r="W29" i="2" s="1"/>
  <c r="U361" i="2"/>
  <c r="V361" i="2" s="1"/>
  <c r="W361" i="2" s="1"/>
  <c r="U684" i="2"/>
  <c r="V684" i="2" s="1"/>
  <c r="W684" i="2" s="1"/>
  <c r="U453" i="2"/>
  <c r="V453" i="2" s="1"/>
  <c r="W453" i="2" s="1"/>
  <c r="U561" i="2"/>
  <c r="V561" i="2" s="1"/>
  <c r="W561" i="2" s="1"/>
  <c r="U467" i="2"/>
  <c r="V467" i="2" s="1"/>
  <c r="W467" i="2" s="1"/>
  <c r="U707" i="2"/>
  <c r="V707" i="2" s="1"/>
  <c r="W707" i="2" s="1"/>
  <c r="U173" i="2"/>
  <c r="V173" i="2" s="1"/>
  <c r="W173" i="2" s="1"/>
  <c r="U443" i="2"/>
  <c r="V443" i="2" s="1"/>
  <c r="W443" i="2" s="1"/>
  <c r="U709" i="2"/>
  <c r="V709" i="2" s="1"/>
  <c r="W709" i="2" s="1"/>
  <c r="U731" i="2"/>
  <c r="V731" i="2" s="1"/>
  <c r="W731" i="2" s="1"/>
  <c r="U868" i="2"/>
  <c r="V868" i="2" s="1"/>
  <c r="W868" i="2" s="1"/>
  <c r="U126" i="2"/>
  <c r="V126" i="2" s="1"/>
  <c r="W126" i="2" s="1"/>
  <c r="U535" i="2"/>
  <c r="V535" i="2" s="1"/>
  <c r="W535" i="2" s="1"/>
  <c r="U685" i="2"/>
  <c r="V685" i="2" s="1"/>
  <c r="W685" i="2" s="1"/>
  <c r="U350" i="2"/>
  <c r="V350" i="2" s="1"/>
  <c r="W350" i="2" s="1"/>
  <c r="U483" i="2"/>
  <c r="V483" i="2" s="1"/>
  <c r="W483" i="2" s="1"/>
  <c r="U99" i="2"/>
  <c r="V99" i="2" s="1"/>
  <c r="W99" i="2" s="1"/>
  <c r="U698" i="2"/>
  <c r="V698" i="2" s="1"/>
  <c r="W698" i="2" s="1"/>
  <c r="U852" i="2"/>
  <c r="V852" i="2" s="1"/>
  <c r="W852" i="2" s="1"/>
  <c r="U296" i="2"/>
  <c r="V296" i="2" s="1"/>
  <c r="W296" i="2" s="1"/>
  <c r="U619" i="2"/>
  <c r="V619" i="2" s="1"/>
  <c r="W619" i="2" s="1"/>
  <c r="U733" i="2"/>
  <c r="V733" i="2" s="1"/>
  <c r="W733" i="2" s="1"/>
  <c r="U529" i="2"/>
  <c r="V529" i="2" s="1"/>
  <c r="W529" i="2" s="1"/>
  <c r="U31" i="2"/>
  <c r="V31" i="2" s="1"/>
  <c r="W31" i="2" s="1"/>
  <c r="U95" i="2"/>
  <c r="V95" i="2" s="1"/>
  <c r="W95" i="2" s="1"/>
  <c r="U674" i="2"/>
  <c r="V674" i="2" s="1"/>
  <c r="W674" i="2" s="1"/>
  <c r="U187" i="2"/>
  <c r="V187" i="2" s="1"/>
  <c r="W187" i="2" s="1"/>
  <c r="U294" i="2"/>
  <c r="V294" i="2" s="1"/>
  <c r="W294" i="2" s="1"/>
  <c r="U429" i="2"/>
  <c r="V429" i="2" s="1"/>
  <c r="W429" i="2" s="1"/>
  <c r="U190" i="2"/>
  <c r="V190" i="2" s="1"/>
  <c r="W190" i="2" s="1"/>
  <c r="U904" i="2"/>
  <c r="V904" i="2" s="1"/>
  <c r="W904" i="2" s="1"/>
  <c r="U103" i="2"/>
  <c r="V103" i="2" s="1"/>
  <c r="W103" i="2" s="1"/>
  <c r="U392" i="2"/>
  <c r="V392" i="2" s="1"/>
  <c r="W392" i="2" s="1"/>
  <c r="U592" i="2"/>
  <c r="V592" i="2" s="1"/>
  <c r="W592" i="2" s="1"/>
  <c r="U289" i="2"/>
  <c r="V289" i="2" s="1"/>
  <c r="W289" i="2" s="1"/>
  <c r="U900" i="2"/>
  <c r="V900" i="2" s="1"/>
  <c r="W900" i="2" s="1"/>
  <c r="U420" i="2"/>
  <c r="V420" i="2" s="1"/>
  <c r="W420" i="2" s="1"/>
  <c r="U39" i="2"/>
  <c r="V39" i="2" s="1"/>
  <c r="W39" i="2" s="1"/>
  <c r="U193" i="2"/>
  <c r="V193" i="2" s="1"/>
  <c r="W193" i="2" s="1"/>
  <c r="U374" i="2"/>
  <c r="V374" i="2" s="1"/>
  <c r="W374" i="2" s="1"/>
  <c r="U565" i="2"/>
  <c r="V565" i="2" s="1"/>
  <c r="W565" i="2" s="1"/>
  <c r="U843" i="2"/>
  <c r="V843" i="2" s="1"/>
  <c r="W843" i="2" s="1"/>
  <c r="U32" i="2"/>
  <c r="V32" i="2" s="1"/>
  <c r="W32" i="2" s="1"/>
  <c r="U303" i="2"/>
  <c r="V303" i="2" s="1"/>
  <c r="W303" i="2" s="1"/>
  <c r="U630" i="2"/>
  <c r="V630" i="2" s="1"/>
  <c r="W630" i="2" s="1"/>
  <c r="U129" i="2"/>
  <c r="V129" i="2" s="1"/>
  <c r="W129" i="2" s="1"/>
  <c r="U681" i="2"/>
  <c r="V681" i="2" s="1"/>
  <c r="W681" i="2" s="1"/>
  <c r="U878" i="2"/>
  <c r="V878" i="2" s="1"/>
  <c r="W878" i="2" s="1"/>
  <c r="U531" i="2"/>
  <c r="V531" i="2" s="1"/>
  <c r="W531" i="2" s="1"/>
  <c r="U782" i="2"/>
  <c r="V782" i="2" s="1"/>
  <c r="W782" i="2" s="1"/>
  <c r="U955" i="2"/>
  <c r="V955" i="2" s="1"/>
  <c r="W955" i="2" s="1"/>
  <c r="U299" i="2"/>
  <c r="V299" i="2" s="1"/>
  <c r="W299" i="2" s="1"/>
  <c r="U246" i="2"/>
  <c r="V246" i="2" s="1"/>
  <c r="W246" i="2" s="1"/>
  <c r="U656" i="2"/>
  <c r="V656" i="2" s="1"/>
  <c r="W656" i="2" s="1"/>
  <c r="U826" i="2"/>
  <c r="V826" i="2" s="1"/>
  <c r="W826" i="2" s="1"/>
  <c r="U80" i="2"/>
  <c r="V80" i="2" s="1"/>
  <c r="W80" i="2" s="1"/>
  <c r="U291" i="2"/>
  <c r="V291" i="2" s="1"/>
  <c r="W291" i="2" s="1"/>
  <c r="U279" i="2"/>
  <c r="V279" i="2" s="1"/>
  <c r="W279" i="2" s="1"/>
  <c r="T962" i="4"/>
  <c r="U135" i="4" s="1"/>
  <c r="V135" i="4" s="1"/>
  <c r="W135" i="4" s="1"/>
  <c r="U264" i="4"/>
  <c r="V264" i="4" s="1"/>
  <c r="W264" i="4" s="1"/>
  <c r="U688" i="4"/>
  <c r="V688" i="4" s="1"/>
  <c r="W688" i="4" s="1"/>
  <c r="U217" i="4"/>
  <c r="V217" i="4" s="1"/>
  <c r="W217" i="4" s="1"/>
  <c r="U157" i="4"/>
  <c r="V157" i="4" s="1"/>
  <c r="W157" i="4" s="1"/>
  <c r="U738" i="4"/>
  <c r="V738" i="4" s="1"/>
  <c r="W738" i="4" s="1"/>
  <c r="U837" i="4"/>
  <c r="V837" i="4" s="1"/>
  <c r="W837" i="4" s="1"/>
  <c r="U593" i="4"/>
  <c r="V593" i="4" s="1"/>
  <c r="W593" i="4" s="1"/>
  <c r="U389" i="4"/>
  <c r="V389" i="4" s="1"/>
  <c r="W389" i="4" s="1"/>
  <c r="U211" i="4"/>
  <c r="V211" i="4" s="1"/>
  <c r="W211" i="4" s="1"/>
  <c r="U267" i="4"/>
  <c r="V267" i="4" s="1"/>
  <c r="W267" i="4" s="1"/>
  <c r="U424" i="4"/>
  <c r="V424" i="4" s="1"/>
  <c r="W424" i="4" s="1"/>
  <c r="U559" i="4"/>
  <c r="V559" i="4" s="1"/>
  <c r="W559" i="4" s="1"/>
  <c r="U134" i="4"/>
  <c r="V134" i="4" s="1"/>
  <c r="W134" i="4" s="1"/>
  <c r="U371" i="4"/>
  <c r="V371" i="4" s="1"/>
  <c r="W371" i="4" s="1"/>
  <c r="U630" i="4"/>
  <c r="V630" i="4" s="1"/>
  <c r="W630" i="4" s="1"/>
  <c r="U21" i="4"/>
  <c r="V21" i="4" s="1"/>
  <c r="W21" i="4" s="1"/>
  <c r="U339" i="4"/>
  <c r="V339" i="4" s="1"/>
  <c r="W339" i="4" s="1"/>
  <c r="U586" i="4"/>
  <c r="V586" i="4" s="1"/>
  <c r="W586" i="4" s="1"/>
  <c r="U190" i="4"/>
  <c r="V190" i="4" s="1"/>
  <c r="W190" i="4" s="1"/>
  <c r="U307" i="4"/>
  <c r="V307" i="4" s="1"/>
  <c r="W307" i="4" s="1"/>
  <c r="U562" i="4"/>
  <c r="V562" i="4" s="1"/>
  <c r="W562" i="4" s="1"/>
  <c r="U794" i="4"/>
  <c r="V794" i="4" s="1"/>
  <c r="W794" i="4" s="1"/>
  <c r="U743" i="4"/>
  <c r="V743" i="4" s="1"/>
  <c r="W743" i="4" s="1"/>
  <c r="U653" i="4"/>
  <c r="V653" i="4" s="1"/>
  <c r="W653" i="4" s="1"/>
  <c r="U405" i="4"/>
  <c r="V405" i="4" s="1"/>
  <c r="W405" i="4" s="1"/>
  <c r="U284" i="4"/>
  <c r="V284" i="4" s="1"/>
  <c r="W284" i="4" s="1"/>
  <c r="U324" i="4"/>
  <c r="V324" i="4" s="1"/>
  <c r="W324" i="4" s="1"/>
  <c r="U138" i="4"/>
  <c r="V138" i="4" s="1"/>
  <c r="W138" i="4" s="1"/>
  <c r="U432" i="4"/>
  <c r="V432" i="4" s="1"/>
  <c r="W432" i="4" s="1"/>
  <c r="U471" i="4"/>
  <c r="V471" i="4" s="1"/>
  <c r="W471" i="4" s="1"/>
  <c r="U79" i="4"/>
  <c r="V79" i="4" s="1"/>
  <c r="W79" i="4" s="1"/>
  <c r="U318" i="4"/>
  <c r="V318" i="4" s="1"/>
  <c r="W318" i="4" s="1"/>
  <c r="U520" i="4"/>
  <c r="V520" i="4" s="1"/>
  <c r="W520" i="4" s="1"/>
  <c r="U140" i="4"/>
  <c r="V140" i="4" s="1"/>
  <c r="W140" i="4" s="1"/>
  <c r="U278" i="4"/>
  <c r="V278" i="4" s="1"/>
  <c r="W278" i="4" s="1"/>
  <c r="U482" i="4"/>
  <c r="V482" i="4" s="1"/>
  <c r="W482" i="4" s="1"/>
  <c r="U92" i="4"/>
  <c r="V92" i="4" s="1"/>
  <c r="W92" i="4" s="1"/>
  <c r="U229" i="4"/>
  <c r="V229" i="4" s="1"/>
  <c r="W229" i="4" s="1"/>
  <c r="U443" i="4"/>
  <c r="V443" i="4" s="1"/>
  <c r="W443" i="4" s="1"/>
  <c r="U778" i="4"/>
  <c r="V778" i="4" s="1"/>
  <c r="W778" i="4" s="1"/>
  <c r="U942" i="4"/>
  <c r="V942" i="4" s="1"/>
  <c r="W942" i="4" s="1"/>
  <c r="U208" i="4"/>
  <c r="V208" i="4" s="1"/>
  <c r="W208" i="4" s="1"/>
  <c r="U789" i="4"/>
  <c r="V789" i="4" s="1"/>
  <c r="W789" i="4" s="1"/>
  <c r="U918" i="4"/>
  <c r="V918" i="4" s="1"/>
  <c r="W918" i="4" s="1"/>
  <c r="U790" i="4"/>
  <c r="V790" i="4" s="1"/>
  <c r="W790" i="4" s="1"/>
  <c r="U884" i="4"/>
  <c r="V884" i="4" s="1"/>
  <c r="W884" i="4" s="1"/>
  <c r="U715" i="4"/>
  <c r="V715" i="4" s="1"/>
  <c r="W715" i="4" s="1"/>
  <c r="U581" i="4"/>
  <c r="V581" i="4" s="1"/>
  <c r="W581" i="4" s="1"/>
  <c r="U254" i="4"/>
  <c r="V254" i="4" s="1"/>
  <c r="W254" i="4" s="1"/>
  <c r="U380" i="4"/>
  <c r="V380" i="4" s="1"/>
  <c r="W380" i="4" s="1"/>
  <c r="U175" i="4"/>
  <c r="V175" i="4" s="1"/>
  <c r="W175" i="4" s="1"/>
  <c r="U185" i="4"/>
  <c r="V185" i="4" s="1"/>
  <c r="W185" i="4" s="1"/>
  <c r="U525" i="4"/>
  <c r="V525" i="4" s="1"/>
  <c r="W525" i="4" s="1"/>
  <c r="U628" i="4"/>
  <c r="V628" i="4" s="1"/>
  <c r="W628" i="4" s="1"/>
  <c r="U270" i="4"/>
  <c r="V270" i="4" s="1"/>
  <c r="W270" i="4" s="1"/>
  <c r="U428" i="4"/>
  <c r="V428" i="4" s="1"/>
  <c r="W428" i="4" s="1"/>
  <c r="U567" i="4"/>
  <c r="V567" i="4" s="1"/>
  <c r="W567" i="4" s="1"/>
  <c r="U228" i="4"/>
  <c r="V228" i="4" s="1"/>
  <c r="W228" i="4" s="1"/>
  <c r="U422" i="4"/>
  <c r="V422" i="4" s="1"/>
  <c r="W422" i="4" s="1"/>
  <c r="U709" i="4"/>
  <c r="V709" i="4" s="1"/>
  <c r="W709" i="4" s="1"/>
  <c r="U72" i="4"/>
  <c r="V72" i="4" s="1"/>
  <c r="W72" i="4" s="1"/>
  <c r="U362" i="4"/>
  <c r="V362" i="4" s="1"/>
  <c r="W362" i="4" s="1"/>
  <c r="U614" i="4"/>
  <c r="V614" i="4" s="1"/>
  <c r="W614" i="4" s="1"/>
  <c r="U947" i="4"/>
  <c r="V947" i="4" s="1"/>
  <c r="W947" i="4" s="1"/>
  <c r="U882" i="4"/>
  <c r="V882" i="4" s="1"/>
  <c r="W882" i="4" s="1"/>
  <c r="U719" i="4"/>
  <c r="V719" i="4" s="1"/>
  <c r="W719" i="4" s="1"/>
  <c r="U576" i="4"/>
  <c r="V576" i="4" s="1"/>
  <c r="W576" i="4" s="1"/>
  <c r="U369" i="4"/>
  <c r="V369" i="4" s="1"/>
  <c r="W369" i="4" s="1"/>
  <c r="U268" i="4"/>
  <c r="V268" i="4" s="1"/>
  <c r="W268" i="4" s="1"/>
  <c r="U123" i="4"/>
  <c r="V123" i="4" s="1"/>
  <c r="W123" i="4" s="1"/>
  <c r="U8" i="4"/>
  <c r="V8" i="4" s="1"/>
  <c r="W8" i="4" s="1"/>
  <c r="U282" i="4"/>
  <c r="V282" i="4" s="1"/>
  <c r="W282" i="4" s="1"/>
  <c r="U766" i="4"/>
  <c r="V766" i="4" s="1"/>
  <c r="W766" i="4" s="1"/>
  <c r="U146" i="4"/>
  <c r="V146" i="4" s="1"/>
  <c r="W146" i="4" s="1"/>
  <c r="U440" i="4"/>
  <c r="V440" i="4" s="1"/>
  <c r="W440" i="4" s="1"/>
  <c r="U662" i="4"/>
  <c r="V662" i="4" s="1"/>
  <c r="W662" i="4" s="1"/>
  <c r="U82" i="4"/>
  <c r="V82" i="4" s="1"/>
  <c r="W82" i="4" s="1"/>
  <c r="U366" i="4"/>
  <c r="V366" i="4" s="1"/>
  <c r="W366" i="4" s="1"/>
  <c r="U796" i="4"/>
  <c r="V796" i="4" s="1"/>
  <c r="W796" i="4" s="1"/>
  <c r="U221" i="4"/>
  <c r="V221" i="4" s="1"/>
  <c r="W221" i="4" s="1"/>
  <c r="U302" i="4"/>
  <c r="V302" i="4" s="1"/>
  <c r="W302" i="4" s="1"/>
  <c r="U706" i="4"/>
  <c r="V706" i="4" s="1"/>
  <c r="W706" i="4" s="1"/>
  <c r="U905" i="4"/>
  <c r="V905" i="4" s="1"/>
  <c r="W905" i="4" s="1"/>
  <c r="U885" i="4"/>
  <c r="V885" i="4" s="1"/>
  <c r="W885" i="4" s="1"/>
  <c r="U561" i="4"/>
  <c r="V561" i="4" s="1"/>
  <c r="W561" i="4" s="1"/>
  <c r="U521" i="4"/>
  <c r="V521" i="4" s="1"/>
  <c r="W521" i="4" s="1"/>
  <c r="U399" i="4"/>
  <c r="V399" i="4" s="1"/>
  <c r="W399" i="4" s="1"/>
  <c r="U143" i="4"/>
  <c r="V143" i="4" s="1"/>
  <c r="W143" i="4" s="1"/>
  <c r="U226" i="4"/>
  <c r="V226" i="4" s="1"/>
  <c r="W226" i="4" s="1"/>
  <c r="U248" i="4"/>
  <c r="V248" i="4" s="1"/>
  <c r="W248" i="4" s="1"/>
  <c r="U644" i="4"/>
  <c r="V644" i="4" s="1"/>
  <c r="W644" i="4" s="1"/>
  <c r="U126" i="4"/>
  <c r="V126" i="4" s="1"/>
  <c r="W126" i="4" s="1"/>
  <c r="U153" i="4"/>
  <c r="V153" i="4" s="1"/>
  <c r="W153" i="4" s="1"/>
  <c r="U618" i="4"/>
  <c r="V618" i="4" s="1"/>
  <c r="W618" i="4" s="1"/>
  <c r="U67" i="4"/>
  <c r="V67" i="4" s="1"/>
  <c r="W67" i="4" s="1"/>
  <c r="U286" i="4"/>
  <c r="V286" i="4" s="1"/>
  <c r="W286" i="4" s="1"/>
  <c r="U575" i="4"/>
  <c r="V575" i="4" s="1"/>
  <c r="W575" i="4" s="1"/>
  <c r="U35" i="4"/>
  <c r="V35" i="4" s="1"/>
  <c r="W35" i="4" s="1"/>
  <c r="U232" i="4"/>
  <c r="V232" i="4" s="1"/>
  <c r="W232" i="4" s="1"/>
  <c r="U530" i="4"/>
  <c r="V530" i="4" s="1"/>
  <c r="W530" i="4" s="1"/>
  <c r="U716" i="4"/>
  <c r="V716" i="4" s="1"/>
  <c r="W716" i="4" s="1"/>
  <c r="U929" i="4"/>
  <c r="V929" i="4" s="1"/>
  <c r="W929" i="4" s="1"/>
  <c r="U875" i="4"/>
  <c r="V875" i="4" s="1"/>
  <c r="W875" i="4" s="1"/>
  <c r="U887" i="4"/>
  <c r="V887" i="4" s="1"/>
  <c r="W887" i="4" s="1"/>
  <c r="U253" i="4"/>
  <c r="V253" i="4" s="1"/>
  <c r="W253" i="4" s="1"/>
  <c r="U908" i="4"/>
  <c r="V908" i="4" s="1"/>
  <c r="W908" i="4" s="1"/>
  <c r="U798" i="4"/>
  <c r="V798" i="4" s="1"/>
  <c r="W798" i="4" s="1"/>
  <c r="U865" i="4"/>
  <c r="V865" i="4" s="1"/>
  <c r="W865" i="4" s="1"/>
  <c r="U920" i="4"/>
  <c r="V920" i="4" s="1"/>
  <c r="W920" i="4" s="1"/>
  <c r="U139" i="4"/>
  <c r="V139" i="4" s="1"/>
  <c r="W139" i="4" s="1"/>
  <c r="U118" i="4"/>
  <c r="V118" i="4" s="1"/>
  <c r="W118" i="4" s="1"/>
  <c r="U145" i="4"/>
  <c r="V145" i="4" s="1"/>
  <c r="W145" i="4" s="1"/>
  <c r="U406" i="4"/>
  <c r="V406" i="4" s="1"/>
  <c r="W406" i="4" s="1"/>
  <c r="U455" i="4"/>
  <c r="V455" i="4" s="1"/>
  <c r="W455" i="4" s="1"/>
  <c r="U612" i="4"/>
  <c r="V612" i="4" s="1"/>
  <c r="W612" i="4" s="1"/>
  <c r="U718" i="4"/>
  <c r="V718" i="4" s="1"/>
  <c r="W718" i="4" s="1"/>
  <c r="U62" i="4"/>
  <c r="V62" i="4" s="1"/>
  <c r="W62" i="4" s="1"/>
  <c r="U241" i="4"/>
  <c r="V241" i="4" s="1"/>
  <c r="W241" i="4" s="1"/>
  <c r="U350" i="4"/>
  <c r="V350" i="4" s="1"/>
  <c r="W350" i="4" s="1"/>
  <c r="U412" i="4"/>
  <c r="V412" i="4" s="1"/>
  <c r="W412" i="4" s="1"/>
  <c r="U781" i="4"/>
  <c r="V781" i="4" s="1"/>
  <c r="W781" i="4" s="1"/>
  <c r="U777" i="4"/>
  <c r="V777" i="4" s="1"/>
  <c r="W777" i="4" s="1"/>
  <c r="U6" i="4"/>
  <c r="V6" i="4" s="1"/>
  <c r="W6" i="4" s="1"/>
  <c r="U19" i="4"/>
  <c r="V19" i="4" s="1"/>
  <c r="W19" i="4" s="1"/>
  <c r="U294" i="4"/>
  <c r="V294" i="4" s="1"/>
  <c r="W294" i="4" s="1"/>
  <c r="U378" i="4"/>
  <c r="V378" i="4" s="1"/>
  <c r="W378" i="4" s="1"/>
  <c r="U639" i="4"/>
  <c r="V639" i="4" s="1"/>
  <c r="W639" i="4" s="1"/>
  <c r="U702" i="4"/>
  <c r="V702" i="4" s="1"/>
  <c r="W702" i="4" s="1"/>
  <c r="U66" i="4"/>
  <c r="V66" i="4" s="1"/>
  <c r="W66" i="4" s="1"/>
  <c r="U256" i="4"/>
  <c r="V256" i="4" s="1"/>
  <c r="W256" i="4" s="1"/>
  <c r="U420" i="4"/>
  <c r="V420" i="4" s="1"/>
  <c r="W420" i="4" s="1"/>
  <c r="U551" i="4"/>
  <c r="V551" i="4" s="1"/>
  <c r="W551" i="4" s="1"/>
  <c r="U944" i="4"/>
  <c r="V944" i="4" s="1"/>
  <c r="W944" i="4" s="1"/>
  <c r="U782" i="4"/>
  <c r="V782" i="4" s="1"/>
  <c r="W782" i="4" s="1"/>
  <c r="U851" i="4"/>
  <c r="V851" i="4" s="1"/>
  <c r="W851" i="4" s="1"/>
  <c r="U956" i="4"/>
  <c r="V956" i="4" s="1"/>
  <c r="W956" i="4" s="1"/>
  <c r="U913" i="4"/>
  <c r="V913" i="4" s="1"/>
  <c r="W913" i="4" s="1"/>
  <c r="U785" i="4"/>
  <c r="V785" i="4" s="1"/>
  <c r="W785" i="4" s="1"/>
  <c r="U605" i="4"/>
  <c r="V605" i="4" s="1"/>
  <c r="W605" i="4" s="1"/>
  <c r="U747" i="4"/>
  <c r="V747" i="4" s="1"/>
  <c r="W747" i="4" s="1"/>
  <c r="U545" i="4"/>
  <c r="V545" i="4" s="1"/>
  <c r="W545" i="4" s="1"/>
  <c r="U345" i="4"/>
  <c r="V345" i="4" s="1"/>
  <c r="W345" i="4" s="1"/>
  <c r="U367" i="4"/>
  <c r="V367" i="4" s="1"/>
  <c r="W367" i="4" s="1"/>
  <c r="U255" i="4"/>
  <c r="V255" i="4" s="1"/>
  <c r="W255" i="4" s="1"/>
  <c r="U293" i="4"/>
  <c r="V293" i="4" s="1"/>
  <c r="W293" i="4" s="1"/>
  <c r="U111" i="4"/>
  <c r="V111" i="4" s="1"/>
  <c r="W111" i="4" s="1"/>
  <c r="U215" i="4"/>
  <c r="V215" i="4" s="1"/>
  <c r="W215" i="4" s="1"/>
  <c r="U128" i="4"/>
  <c r="V128" i="4" s="1"/>
  <c r="W128" i="4" s="1"/>
  <c r="U245" i="4"/>
  <c r="V245" i="4" s="1"/>
  <c r="W245" i="4" s="1"/>
  <c r="U376" i="4"/>
  <c r="V376" i="4" s="1"/>
  <c r="W376" i="4" s="1"/>
  <c r="U496" i="4"/>
  <c r="V496" i="4" s="1"/>
  <c r="W496" i="4" s="1"/>
  <c r="U725" i="4"/>
  <c r="V725" i="4" s="1"/>
  <c r="W725" i="4" s="1"/>
  <c r="U812" i="4"/>
  <c r="V812" i="4" s="1"/>
  <c r="W812" i="4" s="1"/>
  <c r="U13" i="4"/>
  <c r="V13" i="4" s="1"/>
  <c r="W13" i="4" s="1"/>
  <c r="U224" i="4"/>
  <c r="V224" i="4" s="1"/>
  <c r="W224" i="4" s="1"/>
  <c r="U288" i="4"/>
  <c r="V288" i="4" s="1"/>
  <c r="W288" i="4" s="1"/>
  <c r="U563" i="4"/>
  <c r="V563" i="4" s="1"/>
  <c r="W563" i="4" s="1"/>
  <c r="U733" i="4"/>
  <c r="V733" i="4" s="1"/>
  <c r="W733" i="4" s="1"/>
  <c r="U768" i="4"/>
  <c r="V768" i="4" s="1"/>
  <c r="W768" i="4" s="1"/>
  <c r="U156" i="4"/>
  <c r="V156" i="4" s="1"/>
  <c r="W156" i="4" s="1"/>
  <c r="U161" i="4"/>
  <c r="V161" i="4" s="1"/>
  <c r="W161" i="4" s="1"/>
  <c r="U430" i="4"/>
  <c r="V430" i="4" s="1"/>
  <c r="W430" i="4" s="1"/>
  <c r="U516" i="4"/>
  <c r="V516" i="4" s="1"/>
  <c r="W516" i="4" s="1"/>
  <c r="U620" i="4"/>
  <c r="V620" i="4" s="1"/>
  <c r="W620" i="4" s="1"/>
  <c r="U734" i="4"/>
  <c r="V734" i="4" s="1"/>
  <c r="W734" i="4" s="1"/>
  <c r="U103" i="4"/>
  <c r="V103" i="4" s="1"/>
  <c r="W103" i="4" s="1"/>
  <c r="U390" i="4"/>
  <c r="V390" i="4" s="1"/>
  <c r="W390" i="4" s="1"/>
  <c r="U426" i="4"/>
  <c r="V426" i="4" s="1"/>
  <c r="W426" i="4" s="1"/>
  <c r="U468" i="4"/>
  <c r="V468" i="4" s="1"/>
  <c r="W468" i="4" s="1"/>
  <c r="U582" i="4"/>
  <c r="V582" i="4" s="1"/>
  <c r="W582" i="4" s="1"/>
  <c r="U638" i="4"/>
  <c r="V638" i="4" s="1"/>
  <c r="W638" i="4" s="1"/>
  <c r="U936" i="4"/>
  <c r="V936" i="4" s="1"/>
  <c r="W936" i="4" s="1"/>
  <c r="U886" i="4"/>
  <c r="V886" i="4" s="1"/>
  <c r="W886" i="4" s="1"/>
  <c r="U827" i="4"/>
  <c r="V827" i="4" s="1"/>
  <c r="W827" i="4" s="1"/>
  <c r="U847" i="4"/>
  <c r="V847" i="4" s="1"/>
  <c r="W847" i="4" s="1"/>
  <c r="U683" i="4"/>
  <c r="V683" i="4" s="1"/>
  <c r="W683" i="4" s="1"/>
  <c r="U695" i="4"/>
  <c r="V695" i="4" s="1"/>
  <c r="W695" i="4" s="1"/>
  <c r="U711" i="4"/>
  <c r="V711" i="4" s="1"/>
  <c r="W711" i="4" s="1"/>
  <c r="U529" i="4"/>
  <c r="V529" i="4" s="1"/>
  <c r="W529" i="4" s="1"/>
  <c r="U473" i="4"/>
  <c r="V473" i="4" s="1"/>
  <c r="W473" i="4" s="1"/>
  <c r="U359" i="4"/>
  <c r="V359" i="4" s="1"/>
  <c r="W359" i="4" s="1"/>
  <c r="U251" i="4"/>
  <c r="V251" i="4" s="1"/>
  <c r="W251" i="4" s="1"/>
  <c r="U357" i="4"/>
  <c r="V357" i="4" s="1"/>
  <c r="W357" i="4" s="1"/>
  <c r="U207" i="4"/>
  <c r="V207" i="4" s="1"/>
  <c r="W207" i="4" s="1"/>
  <c r="U127" i="4"/>
  <c r="V127" i="4" s="1"/>
  <c r="W127" i="4" s="1"/>
  <c r="U65" i="4"/>
  <c r="V65" i="4" s="1"/>
  <c r="W65" i="4" s="1"/>
  <c r="U125" i="4"/>
  <c r="V125" i="4" s="1"/>
  <c r="W125" i="4" s="1"/>
  <c r="U436" i="4"/>
  <c r="V436" i="4" s="1"/>
  <c r="W436" i="4" s="1"/>
  <c r="U524" i="4"/>
  <c r="V524" i="4" s="1"/>
  <c r="W524" i="4" s="1"/>
  <c r="U724" i="4"/>
  <c r="V724" i="4" s="1"/>
  <c r="W724" i="4" s="1"/>
  <c r="U860" i="4"/>
  <c r="V860" i="4" s="1"/>
  <c r="W860" i="4" s="1"/>
  <c r="U9" i="4"/>
  <c r="V9" i="4" s="1"/>
  <c r="W9" i="4" s="1"/>
  <c r="U252" i="4"/>
  <c r="V252" i="4" s="1"/>
  <c r="W252" i="4" s="1"/>
  <c r="U320" i="4"/>
  <c r="V320" i="4" s="1"/>
  <c r="W320" i="4" s="1"/>
  <c r="U454" i="4"/>
  <c r="V454" i="4" s="1"/>
  <c r="W454" i="4" s="1"/>
  <c r="U647" i="4"/>
  <c r="V647" i="4" s="1"/>
  <c r="W647" i="4" s="1"/>
  <c r="U823" i="4"/>
  <c r="V823" i="4" s="1"/>
  <c r="W823" i="4" s="1"/>
  <c r="U150" i="4"/>
  <c r="V150" i="4" s="1"/>
  <c r="W150" i="4" s="1"/>
  <c r="U201" i="4"/>
  <c r="V201" i="4" s="1"/>
  <c r="W201" i="4" s="1"/>
  <c r="U266" i="4"/>
  <c r="V266" i="4" s="1"/>
  <c r="W266" i="4" s="1"/>
  <c r="U448" i="4"/>
  <c r="V448" i="4" s="1"/>
  <c r="W448" i="4" s="1"/>
  <c r="U663" i="4"/>
  <c r="V663" i="4" s="1"/>
  <c r="W663" i="4" s="1"/>
  <c r="U752" i="4"/>
  <c r="V752" i="4" s="1"/>
  <c r="W752" i="4" s="1"/>
  <c r="U91" i="4"/>
  <c r="V91" i="4" s="1"/>
  <c r="W91" i="4" s="1"/>
  <c r="U137" i="4"/>
  <c r="V137" i="4" s="1"/>
  <c r="W137" i="4" s="1"/>
  <c r="U388" i="4"/>
  <c r="V388" i="4" s="1"/>
  <c r="W388" i="4" s="1"/>
  <c r="U453" i="4"/>
  <c r="V453" i="4" s="1"/>
  <c r="W453" i="4" s="1"/>
  <c r="U604" i="4"/>
  <c r="V604" i="4" s="1"/>
  <c r="W604" i="4" s="1"/>
  <c r="U678" i="4"/>
  <c r="V678" i="4" s="1"/>
  <c r="W678" i="4" s="1"/>
  <c r="U848" i="4"/>
  <c r="V848" i="4" s="1"/>
  <c r="W848" i="4" s="1"/>
  <c r="U862" i="4"/>
  <c r="V862" i="4" s="1"/>
  <c r="W862" i="4" s="1"/>
  <c r="U835" i="4"/>
  <c r="V835" i="4" s="1"/>
  <c r="W835" i="4" s="1"/>
  <c r="U675" i="4"/>
  <c r="V675" i="4" s="1"/>
  <c r="W675" i="4" s="1"/>
  <c r="U731" i="4"/>
  <c r="V731" i="4" s="1"/>
  <c r="W731" i="4" s="1"/>
  <c r="U673" i="4"/>
  <c r="V673" i="4" s="1"/>
  <c r="W673" i="4" s="1"/>
  <c r="U513" i="4"/>
  <c r="V513" i="4" s="1"/>
  <c r="W513" i="4" s="1"/>
  <c r="U329" i="4"/>
  <c r="V329" i="4" s="1"/>
  <c r="W329" i="4" s="1"/>
  <c r="U351" i="4"/>
  <c r="V351" i="4" s="1"/>
  <c r="W351" i="4" s="1"/>
  <c r="U243" i="4"/>
  <c r="V243" i="4" s="1"/>
  <c r="W243" i="4" s="1"/>
  <c r="U273" i="4"/>
  <c r="V273" i="4" s="1"/>
  <c r="W273" i="4" s="1"/>
  <c r="U222" i="4"/>
  <c r="V222" i="4" s="1"/>
  <c r="W222" i="4" s="1"/>
  <c r="U119" i="4"/>
  <c r="V119" i="4" s="1"/>
  <c r="W119" i="4" s="1"/>
  <c r="U198" i="4"/>
  <c r="V198" i="4" s="1"/>
  <c r="W198" i="4" s="1"/>
  <c r="U165" i="4"/>
  <c r="V165" i="4" s="1"/>
  <c r="W165" i="4" s="1"/>
  <c r="U298" i="4"/>
  <c r="V298" i="4" s="1"/>
  <c r="W298" i="4" s="1"/>
  <c r="U544" i="4"/>
  <c r="V544" i="4" s="1"/>
  <c r="W544" i="4" s="1"/>
  <c r="U740" i="4"/>
  <c r="V740" i="4" s="1"/>
  <c r="W740" i="4" s="1"/>
  <c r="U833" i="4"/>
  <c r="V833" i="4" s="1"/>
  <c r="W833" i="4" s="1"/>
  <c r="U109" i="4"/>
  <c r="V109" i="4" s="1"/>
  <c r="W109" i="4" s="1"/>
  <c r="U417" i="4"/>
  <c r="V417" i="4" s="1"/>
  <c r="W417" i="4" s="1"/>
  <c r="U352" i="4"/>
  <c r="V352" i="4" s="1"/>
  <c r="W352" i="4" s="1"/>
  <c r="U480" i="4"/>
  <c r="V480" i="4" s="1"/>
  <c r="W480" i="4" s="1"/>
  <c r="U708" i="4"/>
  <c r="V708" i="4" s="1"/>
  <c r="W708" i="4" s="1"/>
  <c r="U906" i="4"/>
  <c r="V906" i="4" s="1"/>
  <c r="W906" i="4" s="1"/>
  <c r="U39" i="4"/>
  <c r="V39" i="4" s="1"/>
  <c r="W39" i="4" s="1"/>
  <c r="U225" i="4"/>
  <c r="V225" i="4" s="1"/>
  <c r="W225" i="4" s="1"/>
  <c r="U296" i="4"/>
  <c r="V296" i="4" s="1"/>
  <c r="W296" i="4" s="1"/>
  <c r="U570" i="4"/>
  <c r="V570" i="4" s="1"/>
  <c r="W570" i="4" s="1"/>
  <c r="U809" i="4"/>
  <c r="V809" i="4" s="1"/>
  <c r="W809" i="4" s="1"/>
  <c r="U801" i="4"/>
  <c r="V801" i="4" s="1"/>
  <c r="W801" i="4" s="1"/>
  <c r="U164" i="4"/>
  <c r="V164" i="4" s="1"/>
  <c r="W164" i="4" s="1"/>
  <c r="U169" i="4"/>
  <c r="V169" i="4" s="1"/>
  <c r="W169" i="4" s="1"/>
  <c r="U433" i="4"/>
  <c r="V433" i="4" s="1"/>
  <c r="W433" i="4" s="1"/>
  <c r="U519" i="4"/>
  <c r="V519" i="4" s="1"/>
  <c r="W519" i="4" s="1"/>
  <c r="U626" i="4"/>
  <c r="V626" i="4" s="1"/>
  <c r="W626" i="4" s="1"/>
  <c r="U736" i="4"/>
  <c r="V736" i="4" s="1"/>
  <c r="W736" i="4" s="1"/>
  <c r="U933" i="4"/>
  <c r="V933" i="4" s="1"/>
  <c r="W933" i="4" s="1"/>
  <c r="U910" i="4"/>
  <c r="V910" i="4" s="1"/>
  <c r="W910" i="4" s="1"/>
  <c r="U878" i="4"/>
  <c r="V878" i="4" s="1"/>
  <c r="W878" i="4" s="1"/>
  <c r="U431" i="4"/>
  <c r="V431" i="4" s="1"/>
  <c r="W431" i="4" s="1"/>
  <c r="U542" i="4"/>
  <c r="V542" i="4" s="1"/>
  <c r="W542" i="4" s="1"/>
  <c r="U760" i="4"/>
  <c r="V760" i="4" s="1"/>
  <c r="W760" i="4" s="1"/>
  <c r="U949" i="4"/>
  <c r="V949" i="4" s="1"/>
  <c r="W949" i="4" s="1"/>
  <c r="U899" i="4"/>
  <c r="V899" i="4" s="1"/>
  <c r="W899" i="4" s="1"/>
  <c r="U868" i="4"/>
  <c r="V868" i="4" s="1"/>
  <c r="W868" i="4" s="1"/>
  <c r="U826" i="4"/>
  <c r="V826" i="4" s="1"/>
  <c r="W826" i="4" s="1"/>
  <c r="U855" i="4" l="1"/>
  <c r="V855" i="4" s="1"/>
  <c r="W855" i="4" s="1"/>
  <c r="U921" i="4"/>
  <c r="V921" i="4" s="1"/>
  <c r="W921" i="4" s="1"/>
  <c r="U948" i="4"/>
  <c r="V948" i="4" s="1"/>
  <c r="W948" i="4" s="1"/>
  <c r="U509" i="4"/>
  <c r="V509" i="4" s="1"/>
  <c r="W509" i="4" s="1"/>
  <c r="U110" i="4"/>
  <c r="V110" i="4" s="1"/>
  <c r="W110" i="4" s="1"/>
  <c r="U560" i="4"/>
  <c r="V560" i="4" s="1"/>
  <c r="W560" i="4" s="1"/>
  <c r="U178" i="4"/>
  <c r="V178" i="4" s="1"/>
  <c r="W178" i="4" s="1"/>
  <c r="U486" i="4"/>
  <c r="V486" i="4" s="1"/>
  <c r="W486" i="4" s="1"/>
  <c r="U33" i="4"/>
  <c r="V33" i="4" s="1"/>
  <c r="W33" i="4" s="1"/>
  <c r="U554" i="4"/>
  <c r="V554" i="4" s="1"/>
  <c r="W554" i="4" s="1"/>
  <c r="U81" i="4"/>
  <c r="V81" i="4" s="1"/>
  <c r="W81" i="4" s="1"/>
  <c r="U356" i="4"/>
  <c r="V356" i="4" s="1"/>
  <c r="W356" i="4" s="1"/>
  <c r="U427" i="4"/>
  <c r="V427" i="4" s="1"/>
  <c r="W427" i="4" s="1"/>
  <c r="U693" i="4"/>
  <c r="V693" i="4" s="1"/>
  <c r="W693" i="4" s="1"/>
  <c r="U946" i="4"/>
  <c r="V946" i="4" s="1"/>
  <c r="W946" i="4" s="1"/>
  <c r="U500" i="4"/>
  <c r="V500" i="4" s="1"/>
  <c r="W500" i="4" s="1"/>
  <c r="U130" i="4"/>
  <c r="V130" i="4" s="1"/>
  <c r="W130" i="4" s="1"/>
  <c r="U535" i="4"/>
  <c r="V535" i="4" s="1"/>
  <c r="W535" i="4" s="1"/>
  <c r="U202" i="4"/>
  <c r="V202" i="4" s="1"/>
  <c r="W202" i="4" s="1"/>
  <c r="U679" i="4"/>
  <c r="V679" i="4" s="1"/>
  <c r="W679" i="4" s="1"/>
  <c r="U77" i="4"/>
  <c r="V77" i="4" s="1"/>
  <c r="W77" i="4" s="1"/>
  <c r="U515" i="4"/>
  <c r="V515" i="4" s="1"/>
  <c r="W515" i="4" s="1"/>
  <c r="U162" i="4"/>
  <c r="V162" i="4" s="1"/>
  <c r="W162" i="4" s="1"/>
  <c r="U292" i="4"/>
  <c r="V292" i="4" s="1"/>
  <c r="W292" i="4" s="1"/>
  <c r="U337" i="4"/>
  <c r="V337" i="4" s="1"/>
  <c r="W337" i="4" s="1"/>
  <c r="U597" i="4"/>
  <c r="V597" i="4" s="1"/>
  <c r="W597" i="4" s="1"/>
  <c r="U939" i="4"/>
  <c r="V939" i="4" s="1"/>
  <c r="W939" i="4" s="1"/>
  <c r="U770" i="4"/>
  <c r="V770" i="4" s="1"/>
  <c r="W770" i="4" s="1"/>
  <c r="U477" i="4"/>
  <c r="V477" i="4" s="1"/>
  <c r="W477" i="4" s="1"/>
  <c r="U70" i="4"/>
  <c r="V70" i="4" s="1"/>
  <c r="W70" i="4" s="1"/>
  <c r="U501" i="4"/>
  <c r="V501" i="4" s="1"/>
  <c r="W501" i="4" s="1"/>
  <c r="U107" i="4"/>
  <c r="V107" i="4" s="1"/>
  <c r="W107" i="4" s="1"/>
  <c r="U549" i="4"/>
  <c r="V549" i="4" s="1"/>
  <c r="W549" i="4" s="1"/>
  <c r="U196" i="4"/>
  <c r="V196" i="4" s="1"/>
  <c r="W196" i="4" s="1"/>
  <c r="U502" i="4"/>
  <c r="V502" i="4" s="1"/>
  <c r="W502" i="4" s="1"/>
  <c r="U44" i="4"/>
  <c r="V44" i="4" s="1"/>
  <c r="W44" i="4" s="1"/>
  <c r="U364" i="4"/>
  <c r="V364" i="4" s="1"/>
  <c r="W364" i="4" s="1"/>
  <c r="U489" i="4"/>
  <c r="V489" i="4" s="1"/>
  <c r="W489" i="4" s="1"/>
  <c r="U697" i="4"/>
  <c r="V697" i="4" s="1"/>
  <c r="W697" i="4" s="1"/>
  <c r="U834" i="4"/>
  <c r="V834" i="4" s="1"/>
  <c r="W834" i="4" s="1"/>
  <c r="U891" i="4"/>
  <c r="V891" i="4" s="1"/>
  <c r="W891" i="4" s="1"/>
  <c r="U108" i="4"/>
  <c r="V108" i="4" s="1"/>
  <c r="W108" i="4" s="1"/>
  <c r="U504" i="4"/>
  <c r="V504" i="4" s="1"/>
  <c r="W504" i="4" s="1"/>
  <c r="U218" i="4"/>
  <c r="V218" i="4" s="1"/>
  <c r="W218" i="4" s="1"/>
  <c r="U539" i="4"/>
  <c r="V539" i="4" s="1"/>
  <c r="W539" i="4" s="1"/>
  <c r="U95" i="4"/>
  <c r="V95" i="4" s="1"/>
  <c r="W95" i="4" s="1"/>
  <c r="U503" i="4"/>
  <c r="V503" i="4" s="1"/>
  <c r="W503" i="4" s="1"/>
  <c r="U174" i="4"/>
  <c r="V174" i="4" s="1"/>
  <c r="W174" i="4" s="1"/>
  <c r="U808" i="4"/>
  <c r="V808" i="4" s="1"/>
  <c r="W808" i="4" s="1"/>
  <c r="U466" i="4"/>
  <c r="V466" i="4" s="1"/>
  <c r="W466" i="4" s="1"/>
  <c r="U912" i="4"/>
  <c r="V912" i="4" s="1"/>
  <c r="W912" i="4" s="1"/>
  <c r="U434" i="4"/>
  <c r="V434" i="4" s="1"/>
  <c r="W434" i="4" s="1"/>
  <c r="U469" i="4"/>
  <c r="V469" i="4" s="1"/>
  <c r="W469" i="4" s="1"/>
  <c r="U457" i="4"/>
  <c r="V457" i="4" s="1"/>
  <c r="W457" i="4" s="1"/>
  <c r="U461" i="4"/>
  <c r="V461" i="4" s="1"/>
  <c r="W461" i="4" s="1"/>
  <c r="U372" i="4"/>
  <c r="V372" i="4" s="1"/>
  <c r="W372" i="4" s="1"/>
  <c r="U703" i="4"/>
  <c r="V703" i="4" s="1"/>
  <c r="W703" i="4" s="1"/>
  <c r="U507" i="4"/>
  <c r="V507" i="4" s="1"/>
  <c r="W507" i="4" s="1"/>
  <c r="U546" i="4"/>
  <c r="V546" i="4" s="1"/>
  <c r="W546" i="4" s="1"/>
  <c r="U484" i="4"/>
  <c r="V484" i="4" s="1"/>
  <c r="W484" i="4" s="1"/>
  <c r="U550" i="4"/>
  <c r="V550" i="4" s="1"/>
  <c r="W550" i="4" s="1"/>
  <c r="U308" i="4"/>
  <c r="V308" i="4" s="1"/>
  <c r="W308" i="4" s="1"/>
  <c r="U629" i="4"/>
  <c r="V629" i="4" s="1"/>
  <c r="W629" i="4" s="1"/>
  <c r="U843" i="4"/>
  <c r="V843" i="4" s="1"/>
  <c r="W843" i="4" s="1"/>
  <c r="U48" i="4"/>
  <c r="V48" i="4" s="1"/>
  <c r="W48" i="4" s="1"/>
  <c r="U30" i="4"/>
  <c r="V30" i="4" s="1"/>
  <c r="W30" i="4" s="1"/>
  <c r="U83" i="4"/>
  <c r="V83" i="4" s="1"/>
  <c r="W83" i="4" s="1"/>
  <c r="U160" i="4"/>
  <c r="V160" i="4" s="1"/>
  <c r="W160" i="4" s="1"/>
  <c r="U552" i="4"/>
  <c r="V552" i="4" s="1"/>
  <c r="W552" i="4" s="1"/>
  <c r="U922" i="4"/>
  <c r="V922" i="4" s="1"/>
  <c r="W922" i="4" s="1"/>
  <c r="U674" i="4"/>
  <c r="V674" i="4" s="1"/>
  <c r="W674" i="4" s="1"/>
  <c r="U771" i="4"/>
  <c r="V771" i="4" s="1"/>
  <c r="W771" i="4" s="1"/>
  <c r="U692" i="4"/>
  <c r="V692" i="4" s="1"/>
  <c r="W692" i="4" s="1"/>
  <c r="U729" i="4"/>
  <c r="V729" i="4" s="1"/>
  <c r="W729" i="4" s="1"/>
  <c r="U654" i="4"/>
  <c r="V654" i="4" s="1"/>
  <c r="W654" i="4" s="1"/>
  <c r="U147" i="4"/>
  <c r="V147" i="4" s="1"/>
  <c r="W147" i="4" s="1"/>
  <c r="U565" i="4"/>
  <c r="V565" i="4" s="1"/>
  <c r="W565" i="4" s="1"/>
  <c r="U861" i="4"/>
  <c r="V861" i="4" s="1"/>
  <c r="W861" i="4" s="1"/>
  <c r="U901" i="4"/>
  <c r="V901" i="4" s="1"/>
  <c r="W901" i="4" s="1"/>
  <c r="U42" i="4"/>
  <c r="V42" i="4" s="1"/>
  <c r="W42" i="4" s="1"/>
  <c r="U27" i="4"/>
  <c r="V27" i="4" s="1"/>
  <c r="W27" i="4" s="1"/>
  <c r="U78" i="4"/>
  <c r="V78" i="4" s="1"/>
  <c r="W78" i="4" s="1"/>
  <c r="U643" i="4"/>
  <c r="V643" i="4" s="1"/>
  <c r="W643" i="4" s="1"/>
  <c r="U764" i="4"/>
  <c r="V764" i="4" s="1"/>
  <c r="W764" i="4" s="1"/>
  <c r="U753" i="4"/>
  <c r="V753" i="4" s="1"/>
  <c r="W753" i="4" s="1"/>
  <c r="W2" i="2"/>
  <c r="V962" i="2"/>
  <c r="V963" i="2" s="1"/>
  <c r="U858" i="4"/>
  <c r="V858" i="4" s="1"/>
  <c r="W858" i="4" s="1"/>
  <c r="U821" i="4"/>
  <c r="V821" i="4" s="1"/>
  <c r="W821" i="4" s="1"/>
  <c r="U745" i="4"/>
  <c r="V745" i="4" s="1"/>
  <c r="W745" i="4" s="1"/>
  <c r="U334" i="4"/>
  <c r="V334" i="4" s="1"/>
  <c r="W334" i="4" s="1"/>
  <c r="U877" i="4"/>
  <c r="V877" i="4" s="1"/>
  <c r="W877" i="4" s="1"/>
  <c r="U410" i="4"/>
  <c r="V410" i="4" s="1"/>
  <c r="W410" i="4" s="1"/>
  <c r="U720" i="4"/>
  <c r="V720" i="4" s="1"/>
  <c r="W720" i="4" s="1"/>
  <c r="U414" i="4"/>
  <c r="V414" i="4" s="1"/>
  <c r="W414" i="4" s="1"/>
  <c r="U820" i="4"/>
  <c r="V820" i="4" s="1"/>
  <c r="W820" i="4" s="1"/>
  <c r="U312" i="4"/>
  <c r="V312" i="4" s="1"/>
  <c r="W312" i="4" s="1"/>
  <c r="U115" i="4"/>
  <c r="V115" i="4" s="1"/>
  <c r="W115" i="4" s="1"/>
  <c r="U263" i="4"/>
  <c r="V263" i="4" s="1"/>
  <c r="W263" i="4" s="1"/>
  <c r="U573" i="4"/>
  <c r="V573" i="4" s="1"/>
  <c r="W573" i="4" s="1"/>
  <c r="U841" i="4"/>
  <c r="V841" i="4" s="1"/>
  <c r="W841" i="4" s="1"/>
  <c r="U952" i="4"/>
  <c r="V952" i="4" s="1"/>
  <c r="W952" i="4" s="1"/>
  <c r="U379" i="4"/>
  <c r="V379" i="4" s="1"/>
  <c r="W379" i="4" s="1"/>
  <c r="U14" i="4"/>
  <c r="V14" i="4" s="1"/>
  <c r="W14" i="4" s="1"/>
  <c r="U416" i="4"/>
  <c r="V416" i="4" s="1"/>
  <c r="W416" i="4" s="1"/>
  <c r="U51" i="4"/>
  <c r="V51" i="4" s="1"/>
  <c r="W51" i="4" s="1"/>
  <c r="U493" i="4"/>
  <c r="V493" i="4" s="1"/>
  <c r="W493" i="4" s="1"/>
  <c r="U102" i="4"/>
  <c r="V102" i="4" s="1"/>
  <c r="W102" i="4" s="1"/>
  <c r="U541" i="4"/>
  <c r="V541" i="4" s="1"/>
  <c r="W541" i="4" s="1"/>
  <c r="U188" i="4"/>
  <c r="V188" i="4" s="1"/>
  <c r="W188" i="4" s="1"/>
  <c r="U373" i="4"/>
  <c r="V373" i="4" s="1"/>
  <c r="W373" i="4" s="1"/>
  <c r="U537" i="4"/>
  <c r="V537" i="4" s="1"/>
  <c r="W537" i="4" s="1"/>
  <c r="U707" i="4"/>
  <c r="V707" i="4" s="1"/>
  <c r="W707" i="4" s="1"/>
  <c r="U937" i="4"/>
  <c r="V937" i="4" s="1"/>
  <c r="W937" i="4" s="1"/>
  <c r="U694" i="4"/>
  <c r="V694" i="4" s="1"/>
  <c r="W694" i="4" s="1"/>
  <c r="U280" i="4"/>
  <c r="V280" i="4" s="1"/>
  <c r="W280" i="4" s="1"/>
  <c r="U737" i="4"/>
  <c r="V737" i="4" s="1"/>
  <c r="W737" i="4" s="1"/>
  <c r="U326" i="4"/>
  <c r="V326" i="4" s="1"/>
  <c r="W326" i="4" s="1"/>
  <c r="U854" i="4"/>
  <c r="V854" i="4" s="1"/>
  <c r="W854" i="4" s="1"/>
  <c r="U394" i="4"/>
  <c r="V394" i="4" s="1"/>
  <c r="W394" i="4" s="1"/>
  <c r="U742" i="4"/>
  <c r="V742" i="4" s="1"/>
  <c r="W742" i="4" s="1"/>
  <c r="U438" i="4"/>
  <c r="V438" i="4" s="1"/>
  <c r="W438" i="4" s="1"/>
  <c r="U131" i="4"/>
  <c r="V131" i="4" s="1"/>
  <c r="W131" i="4" s="1"/>
  <c r="U276" i="4"/>
  <c r="V276" i="4" s="1"/>
  <c r="W276" i="4" s="1"/>
  <c r="U584" i="4"/>
  <c r="V584" i="4" s="1"/>
  <c r="W584" i="4" s="1"/>
  <c r="U727" i="4"/>
  <c r="V727" i="4" s="1"/>
  <c r="W727" i="4" s="1"/>
  <c r="U935" i="4"/>
  <c r="V935" i="4" s="1"/>
  <c r="W935" i="4" s="1"/>
  <c r="U859" i="4"/>
  <c r="V859" i="4" s="1"/>
  <c r="W859" i="4" s="1"/>
  <c r="U533" i="4"/>
  <c r="V533" i="4" s="1"/>
  <c r="W533" i="4" s="1"/>
  <c r="U806" i="4"/>
  <c r="V806" i="4" s="1"/>
  <c r="W806" i="4" s="1"/>
  <c r="U772" i="4"/>
  <c r="V772" i="4" s="1"/>
  <c r="W772" i="4" s="1"/>
  <c r="U34" i="4"/>
  <c r="V34" i="4" s="1"/>
  <c r="W34" i="4" s="1"/>
  <c r="U606" i="4"/>
  <c r="V606" i="4" s="1"/>
  <c r="W606" i="4" s="1"/>
  <c r="U61" i="4"/>
  <c r="V61" i="4" s="1"/>
  <c r="W61" i="4" s="1"/>
  <c r="U666" i="4"/>
  <c r="V666" i="4" s="1"/>
  <c r="W666" i="4" s="1"/>
  <c r="U220" i="4"/>
  <c r="V220" i="4" s="1"/>
  <c r="W220" i="4" s="1"/>
  <c r="U594" i="4"/>
  <c r="V594" i="4" s="1"/>
  <c r="W594" i="4" s="1"/>
  <c r="U113" i="4"/>
  <c r="V113" i="4" s="1"/>
  <c r="W113" i="4" s="1"/>
  <c r="U191" i="4"/>
  <c r="V191" i="4" s="1"/>
  <c r="W191" i="4" s="1"/>
  <c r="U262" i="4"/>
  <c r="V262" i="4" s="1"/>
  <c r="W262" i="4" s="1"/>
  <c r="U649" i="4"/>
  <c r="V649" i="4" s="1"/>
  <c r="W649" i="4" s="1"/>
  <c r="U928" i="4"/>
  <c r="V928" i="4" s="1"/>
  <c r="W928" i="4" s="1"/>
  <c r="U754" i="4"/>
  <c r="V754" i="4" s="1"/>
  <c r="W754" i="4" s="1"/>
  <c r="U189" i="4"/>
  <c r="V189" i="4" s="1"/>
  <c r="W189" i="4" s="1"/>
  <c r="U839" i="4"/>
  <c r="V839" i="4" s="1"/>
  <c r="W839" i="4" s="1"/>
  <c r="U249" i="4"/>
  <c r="V249" i="4" s="1"/>
  <c r="W249" i="4" s="1"/>
  <c r="U700" i="4"/>
  <c r="V700" i="4" s="1"/>
  <c r="W700" i="4" s="1"/>
  <c r="U401" i="4"/>
  <c r="V401" i="4" s="1"/>
  <c r="W401" i="4" s="1"/>
  <c r="U831" i="4"/>
  <c r="V831" i="4" s="1"/>
  <c r="W831" i="4" s="1"/>
  <c r="U386" i="4"/>
  <c r="V386" i="4" s="1"/>
  <c r="W386" i="4" s="1"/>
  <c r="U155" i="4"/>
  <c r="V155" i="4" s="1"/>
  <c r="W155" i="4" s="1"/>
  <c r="U287" i="4"/>
  <c r="V287" i="4" s="1"/>
  <c r="W287" i="4" s="1"/>
  <c r="U601" i="4"/>
  <c r="V601" i="4" s="1"/>
  <c r="W601" i="4" s="1"/>
  <c r="U751" i="4"/>
  <c r="V751" i="4" s="1"/>
  <c r="W751" i="4" s="1"/>
  <c r="U953" i="4"/>
  <c r="V953" i="4" s="1"/>
  <c r="W953" i="4" s="1"/>
  <c r="U538" i="4"/>
  <c r="V538" i="4" s="1"/>
  <c r="W538" i="4" s="1"/>
  <c r="U154" i="4"/>
  <c r="V154" i="4" s="1"/>
  <c r="W154" i="4" s="1"/>
  <c r="U623" i="4"/>
  <c r="V623" i="4" s="1"/>
  <c r="W623" i="4" s="1"/>
  <c r="U18" i="4"/>
  <c r="V18" i="4" s="1"/>
  <c r="W18" i="4" s="1"/>
  <c r="U598" i="4"/>
  <c r="V598" i="4" s="1"/>
  <c r="W598" i="4" s="1"/>
  <c r="U11" i="4"/>
  <c r="V11" i="4" s="1"/>
  <c r="W11" i="4" s="1"/>
  <c r="U741" i="4"/>
  <c r="V741" i="4" s="1"/>
  <c r="W741" i="4" s="1"/>
  <c r="U876" i="4"/>
  <c r="V876" i="4" s="1"/>
  <c r="W876" i="4" s="1"/>
  <c r="U856" i="4"/>
  <c r="V856" i="4" s="1"/>
  <c r="W856" i="4" s="1"/>
  <c r="U895" i="4"/>
  <c r="V895" i="4" s="1"/>
  <c r="W895" i="4" s="1"/>
  <c r="U804" i="4"/>
  <c r="V804" i="4" s="1"/>
  <c r="W804" i="4" s="1"/>
  <c r="U368" i="4"/>
  <c r="V368" i="4" s="1"/>
  <c r="W368" i="4" s="1"/>
  <c r="U880" i="4"/>
  <c r="V880" i="4" s="1"/>
  <c r="W880" i="4" s="1"/>
  <c r="U290" i="4"/>
  <c r="V290" i="4" s="1"/>
  <c r="W290" i="4" s="1"/>
  <c r="U909" i="4"/>
  <c r="V909" i="4" s="1"/>
  <c r="W909" i="4" s="1"/>
  <c r="U322" i="4"/>
  <c r="V322" i="4" s="1"/>
  <c r="W322" i="4" s="1"/>
  <c r="U23" i="4"/>
  <c r="V23" i="4" s="1"/>
  <c r="W23" i="4" s="1"/>
  <c r="U370" i="4"/>
  <c r="V370" i="4" s="1"/>
  <c r="W370" i="4" s="1"/>
  <c r="U22" i="4"/>
  <c r="V22" i="4" s="1"/>
  <c r="W22" i="4" s="1"/>
  <c r="U421" i="4"/>
  <c r="V421" i="4" s="1"/>
  <c r="W421" i="4" s="1"/>
  <c r="U665" i="4"/>
  <c r="V665" i="4" s="1"/>
  <c r="W665" i="4" s="1"/>
  <c r="U659" i="4"/>
  <c r="V659" i="4" s="1"/>
  <c r="W659" i="4" s="1"/>
  <c r="U795" i="4"/>
  <c r="V795" i="4" s="1"/>
  <c r="W795" i="4" s="1"/>
  <c r="U463" i="4"/>
  <c r="V463" i="4" s="1"/>
  <c r="W463" i="4" s="1"/>
  <c r="U213" i="4"/>
  <c r="V213" i="4" s="1"/>
  <c r="W213" i="4" s="1"/>
  <c r="U511" i="4"/>
  <c r="V511" i="4" s="1"/>
  <c r="W511" i="4" s="1"/>
  <c r="U36" i="4"/>
  <c r="V36" i="4" s="1"/>
  <c r="W36" i="4" s="1"/>
  <c r="U556" i="4"/>
  <c r="V556" i="4" s="1"/>
  <c r="W556" i="4" s="1"/>
  <c r="U84" i="4"/>
  <c r="V84" i="4" s="1"/>
  <c r="W84" i="4" s="1"/>
  <c r="U472" i="4"/>
  <c r="V472" i="4" s="1"/>
  <c r="W472" i="4" s="1"/>
  <c r="U168" i="4"/>
  <c r="V168" i="4" s="1"/>
  <c r="W168" i="4" s="1"/>
  <c r="U341" i="4"/>
  <c r="V341" i="4" s="1"/>
  <c r="W341" i="4" s="1"/>
  <c r="U415" i="4"/>
  <c r="V415" i="4" s="1"/>
  <c r="W415" i="4" s="1"/>
  <c r="U687" i="4"/>
  <c r="V687" i="4" s="1"/>
  <c r="W687" i="4" s="1"/>
  <c r="U894" i="4"/>
  <c r="V894" i="4" s="1"/>
  <c r="W894" i="4" s="1"/>
  <c r="U828" i="4"/>
  <c r="V828" i="4" s="1"/>
  <c r="W828" i="4" s="1"/>
  <c r="U304" i="4"/>
  <c r="V304" i="4" s="1"/>
  <c r="W304" i="4" s="1"/>
  <c r="U951" i="4"/>
  <c r="V951" i="4" s="1"/>
  <c r="W951" i="4" s="1"/>
  <c r="U360" i="4"/>
  <c r="V360" i="4" s="1"/>
  <c r="W360" i="4" s="1"/>
  <c r="U864" i="4"/>
  <c r="V864" i="4" s="1"/>
  <c r="W864" i="4" s="1"/>
  <c r="U439" i="4"/>
  <c r="V439" i="4" s="1"/>
  <c r="W439" i="4" s="1"/>
  <c r="U893" i="4"/>
  <c r="V893" i="4" s="1"/>
  <c r="W893" i="4" s="1"/>
  <c r="U331" i="4"/>
  <c r="V331" i="4" s="1"/>
  <c r="W331" i="4" s="1"/>
  <c r="U5" i="4"/>
  <c r="V5" i="4" s="1"/>
  <c r="W5" i="4" s="1"/>
  <c r="U231" i="4"/>
  <c r="V231" i="4" s="1"/>
  <c r="W231" i="4" s="1"/>
  <c r="U465" i="4"/>
  <c r="V465" i="4" s="1"/>
  <c r="W465" i="4" s="1"/>
  <c r="U667" i="4"/>
  <c r="V667" i="4" s="1"/>
  <c r="W667" i="4" s="1"/>
  <c r="U958" i="4"/>
  <c r="V958" i="4" s="1"/>
  <c r="W958" i="4" s="1"/>
  <c r="U722" i="4"/>
  <c r="V722" i="4" s="1"/>
  <c r="W722" i="4" s="1"/>
  <c r="U54" i="4"/>
  <c r="V54" i="4" s="1"/>
  <c r="W54" i="4" s="1"/>
  <c r="U451" i="4"/>
  <c r="V451" i="4" s="1"/>
  <c r="W451" i="4" s="1"/>
  <c r="U86" i="4"/>
  <c r="V86" i="4" s="1"/>
  <c r="W86" i="4" s="1"/>
  <c r="U446" i="4"/>
  <c r="V446" i="4" s="1"/>
  <c r="W446" i="4" s="1"/>
  <c r="U170" i="4"/>
  <c r="V170" i="4" s="1"/>
  <c r="W170" i="4" s="1"/>
  <c r="U479" i="4"/>
  <c r="V479" i="4" s="1"/>
  <c r="W479" i="4" s="1"/>
  <c r="U28" i="4"/>
  <c r="V28" i="4" s="1"/>
  <c r="W28" i="4" s="1"/>
  <c r="U269" i="4"/>
  <c r="V269" i="4" s="1"/>
  <c r="W269" i="4" s="1"/>
  <c r="U739" i="4"/>
  <c r="V739" i="4" s="1"/>
  <c r="W739" i="4" s="1"/>
  <c r="U931" i="4"/>
  <c r="V931" i="4" s="1"/>
  <c r="W931" i="4" s="1"/>
  <c r="U814" i="4"/>
  <c r="V814" i="4" s="1"/>
  <c r="W814" i="4" s="1"/>
  <c r="U540" i="4"/>
  <c r="V540" i="4" s="1"/>
  <c r="W540" i="4" s="1"/>
  <c r="U57" i="4"/>
  <c r="V57" i="4" s="1"/>
  <c r="W57" i="4" s="1"/>
  <c r="U873" i="4"/>
  <c r="V873" i="4" s="1"/>
  <c r="W873" i="4" s="1"/>
  <c r="U89" i="4"/>
  <c r="V89" i="4" s="1"/>
  <c r="W89" i="4" s="1"/>
  <c r="U475" i="4"/>
  <c r="V475" i="4" s="1"/>
  <c r="W475" i="4" s="1"/>
  <c r="U184" i="4"/>
  <c r="V184" i="4" s="1"/>
  <c r="W184" i="4" s="1"/>
  <c r="U536" i="4"/>
  <c r="V536" i="4" s="1"/>
  <c r="W536" i="4" s="1"/>
  <c r="U849" i="4"/>
  <c r="V849" i="4" s="1"/>
  <c r="W849" i="4" s="1"/>
  <c r="U588" i="4"/>
  <c r="V588" i="4" s="1"/>
  <c r="W588" i="4" s="1"/>
  <c r="U838" i="4"/>
  <c r="V838" i="4" s="1"/>
  <c r="W838" i="4" s="1"/>
  <c r="U717" i="4"/>
  <c r="V717" i="4" s="1"/>
  <c r="W717" i="4" s="1"/>
  <c r="U212" i="4"/>
  <c r="V212" i="4" s="1"/>
  <c r="W212" i="4" s="1"/>
  <c r="U732" i="4"/>
  <c r="V732" i="4" s="1"/>
  <c r="W732" i="4" s="1"/>
  <c r="U149" i="4"/>
  <c r="V149" i="4" s="1"/>
  <c r="W149" i="4" s="1"/>
  <c r="U762" i="4"/>
  <c r="V762" i="4" s="1"/>
  <c r="W762" i="4" s="1"/>
  <c r="U216" i="4"/>
  <c r="V216" i="4" s="1"/>
  <c r="W216" i="4" s="1"/>
  <c r="U698" i="4"/>
  <c r="V698" i="4" s="1"/>
  <c r="W698" i="4" s="1"/>
  <c r="U283" i="4"/>
  <c r="V283" i="4" s="1"/>
  <c r="W283" i="4" s="1"/>
  <c r="U179" i="4"/>
  <c r="V179" i="4" s="1"/>
  <c r="W179" i="4" s="1"/>
  <c r="U319" i="4"/>
  <c r="V319" i="4" s="1"/>
  <c r="W319" i="4" s="1"/>
  <c r="U608" i="4"/>
  <c r="V608" i="4" s="1"/>
  <c r="W608" i="4" s="1"/>
  <c r="U817" i="4"/>
  <c r="V817" i="4" s="1"/>
  <c r="W817" i="4" s="1"/>
  <c r="U866" i="4"/>
  <c r="V866" i="4" s="1"/>
  <c r="W866" i="4" s="1"/>
  <c r="U336" i="4"/>
  <c r="V336" i="4" s="1"/>
  <c r="W336" i="4" s="1"/>
  <c r="U816" i="4"/>
  <c r="V816" i="4" s="1"/>
  <c r="W816" i="4" s="1"/>
  <c r="U418" i="4"/>
  <c r="V418" i="4" s="1"/>
  <c r="W418" i="4" s="1"/>
  <c r="U853" i="4"/>
  <c r="V853" i="4" s="1"/>
  <c r="W853" i="4" s="1"/>
  <c r="U299" i="4"/>
  <c r="V299" i="4" s="1"/>
  <c r="W299" i="4" s="1"/>
  <c r="U930" i="4"/>
  <c r="V930" i="4" s="1"/>
  <c r="W930" i="4" s="1"/>
  <c r="U347" i="4"/>
  <c r="V347" i="4" s="1"/>
  <c r="W347" i="4" s="1"/>
  <c r="U80" i="4"/>
  <c r="V80" i="4" s="1"/>
  <c r="W80" i="4" s="1"/>
  <c r="U227" i="4"/>
  <c r="V227" i="4" s="1"/>
  <c r="W227" i="4" s="1"/>
  <c r="U723" i="4"/>
  <c r="V723" i="4" s="1"/>
  <c r="W723" i="4" s="1"/>
  <c r="U664" i="4"/>
  <c r="V664" i="4" s="1"/>
  <c r="W664" i="4" s="1"/>
  <c r="U911" i="4"/>
  <c r="V911" i="4" s="1"/>
  <c r="W911" i="4" s="1"/>
  <c r="U578" i="4"/>
  <c r="V578" i="4" s="1"/>
  <c r="W578" i="4" s="1"/>
  <c r="U240" i="4"/>
  <c r="V240" i="4" s="1"/>
  <c r="W240" i="4" s="1"/>
  <c r="U710" i="4"/>
  <c r="V710" i="4" s="1"/>
  <c r="W710" i="4" s="1"/>
  <c r="U425" i="4"/>
  <c r="V425" i="4" s="1"/>
  <c r="W425" i="4" s="1"/>
  <c r="U730" i="4"/>
  <c r="V730" i="4" s="1"/>
  <c r="W730" i="4" s="1"/>
  <c r="U141" i="4"/>
  <c r="V141" i="4" s="1"/>
  <c r="W141" i="4" s="1"/>
  <c r="U784" i="4"/>
  <c r="V784" i="4" s="1"/>
  <c r="W784" i="4" s="1"/>
  <c r="U233" i="4"/>
  <c r="V233" i="4" s="1"/>
  <c r="W233" i="4" s="1"/>
  <c r="U203" i="4"/>
  <c r="V203" i="4" s="1"/>
  <c r="W203" i="4" s="1"/>
  <c r="U335" i="4"/>
  <c r="V335" i="4" s="1"/>
  <c r="W335" i="4" s="1"/>
  <c r="U624" i="4"/>
  <c r="V624" i="4" s="1"/>
  <c r="W624" i="4" s="1"/>
  <c r="U874" i="4"/>
  <c r="V874" i="4" s="1"/>
  <c r="W874" i="4" s="1"/>
  <c r="U927" i="4"/>
  <c r="V927" i="4" s="1"/>
  <c r="W927" i="4" s="1"/>
  <c r="U518" i="4"/>
  <c r="V518" i="4" s="1"/>
  <c r="W518" i="4" s="1"/>
  <c r="U670" i="4"/>
  <c r="V670" i="4" s="1"/>
  <c r="W670" i="4" s="1"/>
  <c r="U385" i="4"/>
  <c r="V385" i="4" s="1"/>
  <c r="W385" i="4" s="1"/>
  <c r="U750" i="4"/>
  <c r="V750" i="4" s="1"/>
  <c r="W750" i="4" s="1"/>
  <c r="U441" i="4"/>
  <c r="V441" i="4" s="1"/>
  <c r="W441" i="4" s="1"/>
  <c r="U869" i="4"/>
  <c r="V869" i="4" s="1"/>
  <c r="W869" i="4" s="1"/>
  <c r="U344" i="4"/>
  <c r="V344" i="4" s="1"/>
  <c r="W344" i="4" s="1"/>
  <c r="U242" i="4"/>
  <c r="V242" i="4" s="1"/>
  <c r="W242" i="4" s="1"/>
  <c r="U71" i="4"/>
  <c r="V71" i="4" s="1"/>
  <c r="W71" i="4" s="1"/>
  <c r="U462" i="4"/>
  <c r="V462" i="4" s="1"/>
  <c r="W462" i="4" s="1"/>
  <c r="U98" i="4"/>
  <c r="V98" i="4" s="1"/>
  <c r="W98" i="4" s="1"/>
  <c r="U510" i="4"/>
  <c r="V510" i="4" s="1"/>
  <c r="W510" i="4" s="1"/>
  <c r="U192" i="4"/>
  <c r="V192" i="4" s="1"/>
  <c r="W192" i="4" s="1"/>
  <c r="U658" i="4"/>
  <c r="V658" i="4" s="1"/>
  <c r="W658" i="4" s="1"/>
  <c r="U64" i="4"/>
  <c r="V64" i="4" s="1"/>
  <c r="W64" i="4" s="1"/>
  <c r="U301" i="4"/>
  <c r="V301" i="4" s="1"/>
  <c r="W301" i="4" s="1"/>
  <c r="U361" i="4"/>
  <c r="V361" i="4" s="1"/>
  <c r="W361" i="4" s="1"/>
  <c r="U621" i="4"/>
  <c r="V621" i="4" s="1"/>
  <c r="W621" i="4" s="1"/>
  <c r="U889" i="4"/>
  <c r="V889" i="4" s="1"/>
  <c r="W889" i="4" s="1"/>
  <c r="U642" i="4"/>
  <c r="V642" i="4" s="1"/>
  <c r="W642" i="4" s="1"/>
  <c r="U43" i="4"/>
  <c r="V43" i="4" s="1"/>
  <c r="W43" i="4" s="1"/>
  <c r="U836" i="4"/>
  <c r="V836" i="4" s="1"/>
  <c r="W836" i="4" s="1"/>
  <c r="U244" i="4"/>
  <c r="V244" i="4" s="1"/>
  <c r="W244" i="4" s="1"/>
  <c r="U596" i="4"/>
  <c r="V596" i="4" s="1"/>
  <c r="W596" i="4" s="1"/>
  <c r="U121" i="4"/>
  <c r="V121" i="4" s="1"/>
  <c r="W121" i="4" s="1"/>
  <c r="U684" i="4"/>
  <c r="V684" i="4" s="1"/>
  <c r="W684" i="4" s="1"/>
  <c r="U209" i="4"/>
  <c r="V209" i="4" s="1"/>
  <c r="W209" i="4" s="1"/>
  <c r="U159" i="4"/>
  <c r="V159" i="4" s="1"/>
  <c r="W159" i="4" s="1"/>
  <c r="U246" i="4"/>
  <c r="V246" i="4" s="1"/>
  <c r="W246" i="4" s="1"/>
  <c r="U569" i="4"/>
  <c r="V569" i="4" s="1"/>
  <c r="W569" i="4" s="1"/>
  <c r="U776" i="4"/>
  <c r="V776" i="4" s="1"/>
  <c r="W776" i="4" s="1"/>
  <c r="U811" i="4"/>
  <c r="V811" i="4" s="1"/>
  <c r="W811" i="4" s="1"/>
  <c r="U488" i="4"/>
  <c r="V488" i="4" s="1"/>
  <c r="W488" i="4" s="1"/>
  <c r="U166" i="4"/>
  <c r="V166" i="4" s="1"/>
  <c r="W166" i="4" s="1"/>
  <c r="U523" i="4"/>
  <c r="V523" i="4" s="1"/>
  <c r="W523" i="4" s="1"/>
  <c r="U58" i="4"/>
  <c r="V58" i="4" s="1"/>
  <c r="W58" i="4" s="1"/>
  <c r="U676" i="4"/>
  <c r="V676" i="4" s="1"/>
  <c r="W676" i="4" s="1"/>
  <c r="U114" i="4"/>
  <c r="V114" i="4" s="1"/>
  <c r="W114" i="4" s="1"/>
  <c r="U526" i="4"/>
  <c r="V526" i="4" s="1"/>
  <c r="W526" i="4" s="1"/>
  <c r="U26" i="4"/>
  <c r="V26" i="4" s="1"/>
  <c r="W26" i="4" s="1"/>
  <c r="U309" i="4"/>
  <c r="V309" i="4" s="1"/>
  <c r="W309" i="4" s="1"/>
  <c r="U377" i="4"/>
  <c r="V377" i="4" s="1"/>
  <c r="W377" i="4" s="1"/>
  <c r="U637" i="4"/>
  <c r="V637" i="4" s="1"/>
  <c r="W637" i="4" s="1"/>
  <c r="U773" i="4"/>
  <c r="V773" i="4" s="1"/>
  <c r="W773" i="4" s="1"/>
  <c r="U902" i="4"/>
  <c r="V902" i="4" s="1"/>
  <c r="W902" i="4" s="1"/>
  <c r="U852" i="4"/>
  <c r="V852" i="4" s="1"/>
  <c r="W852" i="4" s="1"/>
  <c r="U916" i="4"/>
  <c r="V916" i="4" s="1"/>
  <c r="W916" i="4" s="1"/>
  <c r="U904" i="4"/>
  <c r="V904" i="4" s="1"/>
  <c r="W904" i="4" s="1"/>
  <c r="U330" i="4"/>
  <c r="V330" i="4" s="1"/>
  <c r="W330" i="4" s="1"/>
  <c r="U938" i="4"/>
  <c r="V938" i="4" s="1"/>
  <c r="W938" i="4" s="1"/>
  <c r="U355" i="4"/>
  <c r="V355" i="4" s="1"/>
  <c r="W355" i="4" s="1"/>
  <c r="U37" i="4"/>
  <c r="V37" i="4" s="1"/>
  <c r="W37" i="4" s="1"/>
  <c r="U398" i="4"/>
  <c r="V398" i="4" s="1"/>
  <c r="W398" i="4" s="1"/>
  <c r="U46" i="4"/>
  <c r="V46" i="4" s="1"/>
  <c r="W46" i="4" s="1"/>
  <c r="U485" i="4"/>
  <c r="V485" i="4" s="1"/>
  <c r="W485" i="4" s="1"/>
  <c r="U94" i="4"/>
  <c r="V94" i="4" s="1"/>
  <c r="W94" i="4" s="1"/>
  <c r="U387" i="4"/>
  <c r="V387" i="4" s="1"/>
  <c r="W387" i="4" s="1"/>
  <c r="U577" i="4"/>
  <c r="V577" i="4" s="1"/>
  <c r="W577" i="4" s="1"/>
  <c r="U635" i="4"/>
  <c r="V635" i="4" s="1"/>
  <c r="W635" i="4" s="1"/>
  <c r="U786" i="4"/>
  <c r="V786" i="4" s="1"/>
  <c r="W786" i="4" s="1"/>
  <c r="U631" i="4"/>
  <c r="V631" i="4" s="1"/>
  <c r="W631" i="4" s="1"/>
  <c r="U76" i="4"/>
  <c r="V76" i="4" s="1"/>
  <c r="W76" i="4" s="1"/>
  <c r="U459" i="4"/>
  <c r="V459" i="4" s="1"/>
  <c r="W459" i="4" s="1"/>
  <c r="U105" i="4"/>
  <c r="V105" i="4" s="1"/>
  <c r="W105" i="4" s="1"/>
  <c r="U498" i="4"/>
  <c r="V498" i="4" s="1"/>
  <c r="W498" i="4" s="1"/>
  <c r="U50" i="4"/>
  <c r="V50" i="4" s="1"/>
  <c r="W50" i="4" s="1"/>
  <c r="U607" i="4"/>
  <c r="V607" i="4" s="1"/>
  <c r="W607" i="4" s="1"/>
  <c r="U106" i="4"/>
  <c r="V106" i="4" s="1"/>
  <c r="W106" i="4" s="1"/>
  <c r="U325" i="4"/>
  <c r="V325" i="4" s="1"/>
  <c r="W325" i="4" s="1"/>
  <c r="U413" i="4"/>
  <c r="V413" i="4" s="1"/>
  <c r="W413" i="4" s="1"/>
  <c r="U661" i="4"/>
  <c r="V661" i="4" s="1"/>
  <c r="W661" i="4" s="1"/>
  <c r="U917" i="4"/>
  <c r="V917" i="4" s="1"/>
  <c r="W917" i="4" s="1"/>
  <c r="U791" i="4"/>
  <c r="V791" i="4" s="1"/>
  <c r="W791" i="4" s="1"/>
  <c r="U291" i="4"/>
  <c r="V291" i="4" s="1"/>
  <c r="W291" i="4" s="1"/>
  <c r="U943" i="4"/>
  <c r="V943" i="4" s="1"/>
  <c r="W943" i="4" s="1"/>
  <c r="U323" i="4"/>
  <c r="V323" i="4" s="1"/>
  <c r="W323" i="4" s="1"/>
  <c r="U934" i="4"/>
  <c r="V934" i="4" s="1"/>
  <c r="W934" i="4" s="1"/>
  <c r="U354" i="4"/>
  <c r="V354" i="4" s="1"/>
  <c r="W354" i="4" s="1"/>
  <c r="U88" i="4"/>
  <c r="V88" i="4" s="1"/>
  <c r="W88" i="4" s="1"/>
  <c r="U2" i="4"/>
  <c r="V2" i="4" s="1"/>
  <c r="U805" i="4"/>
  <c r="V805" i="4" s="1"/>
  <c r="W805" i="4" s="1"/>
  <c r="U346" i="4"/>
  <c r="V346" i="4" s="1"/>
  <c r="W346" i="4" s="1"/>
  <c r="U779" i="4"/>
  <c r="V779" i="4" s="1"/>
  <c r="W779" i="4" s="1"/>
  <c r="U490" i="4"/>
  <c r="V490" i="4" s="1"/>
  <c r="W490" i="4" s="1"/>
  <c r="U96" i="4"/>
  <c r="V96" i="4" s="1"/>
  <c r="W96" i="4" s="1"/>
  <c r="U531" i="4"/>
  <c r="V531" i="4" s="1"/>
  <c r="W531" i="4" s="1"/>
  <c r="U144" i="4"/>
  <c r="V144" i="4" s="1"/>
  <c r="W144" i="4" s="1"/>
  <c r="U585" i="4"/>
  <c r="V585" i="4" s="1"/>
  <c r="W585" i="4" s="1"/>
  <c r="U63" i="4"/>
  <c r="V63" i="4" s="1"/>
  <c r="W63" i="4" s="1"/>
  <c r="U622" i="4"/>
  <c r="V622" i="4" s="1"/>
  <c r="W622" i="4" s="1"/>
  <c r="U99" i="4"/>
  <c r="V99" i="4" s="1"/>
  <c r="W99" i="4" s="1"/>
  <c r="U234" i="4"/>
  <c r="V234" i="4" s="1"/>
  <c r="W234" i="4" s="1"/>
  <c r="U297" i="4"/>
  <c r="V297" i="4" s="1"/>
  <c r="W297" i="4" s="1"/>
  <c r="U619" i="4"/>
  <c r="V619" i="4" s="1"/>
  <c r="W619" i="4" s="1"/>
  <c r="U945" i="4"/>
  <c r="V945" i="4" s="1"/>
  <c r="W945" i="4" s="1"/>
  <c r="U668" i="4"/>
  <c r="V668" i="4" s="1"/>
  <c r="W668" i="4" s="1"/>
  <c r="U383" i="4"/>
  <c r="V383" i="4" s="1"/>
  <c r="W383" i="4" s="1"/>
  <c r="U765" i="4"/>
  <c r="V765" i="4" s="1"/>
  <c r="W765" i="4" s="1"/>
  <c r="U272" i="4"/>
  <c r="V272" i="4" s="1"/>
  <c r="W272" i="4" s="1"/>
  <c r="U746" i="4"/>
  <c r="V746" i="4" s="1"/>
  <c r="W746" i="4" s="1"/>
  <c r="U173" i="4"/>
  <c r="V173" i="4" s="1"/>
  <c r="W173" i="4" s="1"/>
  <c r="U686" i="4"/>
  <c r="V686" i="4" s="1"/>
  <c r="W686" i="4" s="1"/>
  <c r="U260" i="4"/>
  <c r="V260" i="4" s="1"/>
  <c r="W260" i="4" s="1"/>
  <c r="U195" i="4"/>
  <c r="V195" i="4" s="1"/>
  <c r="W195" i="4" s="1"/>
  <c r="U327" i="4"/>
  <c r="V327" i="4" s="1"/>
  <c r="W327" i="4" s="1"/>
  <c r="U616" i="4"/>
  <c r="V616" i="4" s="1"/>
  <c r="W616" i="4" s="1"/>
  <c r="U819" i="4"/>
  <c r="V819" i="4" s="1"/>
  <c r="W819" i="4" s="1"/>
  <c r="U881" i="4"/>
  <c r="V881" i="4" s="1"/>
  <c r="W881" i="4" s="1"/>
  <c r="U572" i="4"/>
  <c r="V572" i="4" s="1"/>
  <c r="W572" i="4" s="1"/>
  <c r="U55" i="4"/>
  <c r="V55" i="4" s="1"/>
  <c r="W55" i="4" s="1"/>
  <c r="U483" i="4"/>
  <c r="V483" i="4" s="1"/>
  <c r="W483" i="4" s="1"/>
  <c r="U85" i="4"/>
  <c r="V85" i="4" s="1"/>
  <c r="W85" i="4" s="1"/>
  <c r="U522" i="4"/>
  <c r="V522" i="4" s="1"/>
  <c r="W522" i="4" s="1"/>
  <c r="U172" i="4"/>
  <c r="V172" i="4" s="1"/>
  <c r="W172" i="4" s="1"/>
  <c r="U797" i="4"/>
  <c r="V797" i="4" s="1"/>
  <c r="W797" i="4" s="1"/>
  <c r="U45" i="4"/>
  <c r="V45" i="4" s="1"/>
  <c r="W45" i="4" s="1"/>
  <c r="U407" i="4"/>
  <c r="V407" i="4" s="1"/>
  <c r="W407" i="4" s="1"/>
  <c r="U313" i="4"/>
  <c r="V313" i="4" s="1"/>
  <c r="W313" i="4" s="1"/>
  <c r="U657" i="4"/>
  <c r="V657" i="4" s="1"/>
  <c r="W657" i="4" s="1"/>
  <c r="U824" i="4"/>
  <c r="V824" i="4" s="1"/>
  <c r="W824" i="4" s="1"/>
  <c r="U954" i="4"/>
  <c r="V954" i="4" s="1"/>
  <c r="W954" i="4" s="1"/>
  <c r="U117" i="4"/>
  <c r="V117" i="4" s="1"/>
  <c r="W117" i="4" s="1"/>
  <c r="U602" i="4"/>
  <c r="V602" i="4" s="1"/>
  <c r="W602" i="4" s="1"/>
  <c r="U129" i="4"/>
  <c r="V129" i="4" s="1"/>
  <c r="W129" i="4" s="1"/>
  <c r="U660" i="4"/>
  <c r="V660" i="4" s="1"/>
  <c r="W660" i="4" s="1"/>
  <c r="U193" i="4"/>
  <c r="V193" i="4" s="1"/>
  <c r="W193" i="4" s="1"/>
  <c r="U671" i="4"/>
  <c r="V671" i="4" s="1"/>
  <c r="W671" i="4" s="1"/>
  <c r="U393" i="4"/>
  <c r="V393" i="4" s="1"/>
  <c r="W393" i="4" s="1"/>
  <c r="U183" i="4"/>
  <c r="V183" i="4" s="1"/>
  <c r="W183" i="4" s="1"/>
  <c r="U316" i="4"/>
  <c r="V316" i="4" s="1"/>
  <c r="W316" i="4" s="1"/>
  <c r="U381" i="4"/>
  <c r="V381" i="4" s="1"/>
  <c r="W381" i="4" s="1"/>
  <c r="U279" i="4"/>
  <c r="V279" i="4" s="1"/>
  <c r="W279" i="4" s="1"/>
  <c r="U258" i="4"/>
  <c r="V258" i="4" s="1"/>
  <c r="W258" i="4" s="1"/>
  <c r="U395" i="4"/>
  <c r="V395" i="4" s="1"/>
  <c r="W395" i="4" s="1"/>
  <c r="U557" i="4"/>
  <c r="V557" i="4" s="1"/>
  <c r="W557" i="4" s="1"/>
  <c r="U763" i="4"/>
  <c r="V763" i="4" s="1"/>
  <c r="W763" i="4" s="1"/>
  <c r="U587" i="4"/>
  <c r="V587" i="4" s="1"/>
  <c r="W587" i="4" s="1"/>
  <c r="U645" i="4"/>
  <c r="V645" i="4" s="1"/>
  <c r="W645" i="4" s="1"/>
  <c r="U787" i="4"/>
  <c r="V787" i="4" s="1"/>
  <c r="W787" i="4" s="1"/>
  <c r="U735" i="4"/>
  <c r="V735" i="4" s="1"/>
  <c r="W735" i="4" s="1"/>
  <c r="U871" i="4"/>
  <c r="V871" i="4" s="1"/>
  <c r="W871" i="4" s="1"/>
  <c r="U923" i="4"/>
  <c r="V923" i="4" s="1"/>
  <c r="W923" i="4" s="1"/>
  <c r="U914" i="4"/>
  <c r="V914" i="4" s="1"/>
  <c r="W914" i="4" s="1"/>
  <c r="U941" i="4"/>
  <c r="V941" i="4" s="1"/>
  <c r="W941" i="4" s="1"/>
  <c r="U512" i="4"/>
  <c r="V512" i="4" s="1"/>
  <c r="W512" i="4" s="1"/>
  <c r="U274" i="4"/>
  <c r="V274" i="4" s="1"/>
  <c r="W274" i="4" s="1"/>
  <c r="U40" i="4"/>
  <c r="V40" i="4" s="1"/>
  <c r="W40" i="4" s="1"/>
  <c r="U41" i="4"/>
  <c r="V41" i="4" s="1"/>
  <c r="W41" i="4" s="1"/>
  <c r="U857" i="4"/>
  <c r="V857" i="4" s="1"/>
  <c r="W857" i="4" s="1"/>
  <c r="U748" i="4"/>
  <c r="V748" i="4" s="1"/>
  <c r="W748" i="4" s="1"/>
  <c r="U555" i="4"/>
  <c r="V555" i="4" s="1"/>
  <c r="W555" i="4" s="1"/>
  <c r="U579" i="4"/>
  <c r="V579" i="4" s="1"/>
  <c r="W579" i="4" s="1"/>
  <c r="U306" i="4"/>
  <c r="V306" i="4" s="1"/>
  <c r="W306" i="4" s="1"/>
  <c r="U181" i="4"/>
  <c r="V181" i="4" s="1"/>
  <c r="W181" i="4" s="1"/>
  <c r="U180" i="4"/>
  <c r="V180" i="4" s="1"/>
  <c r="W180" i="4" s="1"/>
  <c r="U73" i="4"/>
  <c r="V73" i="4" s="1"/>
  <c r="W73" i="4" s="1"/>
  <c r="U896" i="4"/>
  <c r="V896" i="4" s="1"/>
  <c r="W896" i="4" s="1"/>
  <c r="U800" i="4"/>
  <c r="V800" i="4" s="1"/>
  <c r="W800" i="4" s="1"/>
  <c r="U580" i="4"/>
  <c r="V580" i="4" s="1"/>
  <c r="W580" i="4" s="1"/>
  <c r="U456" i="4"/>
  <c r="V456" i="4" s="1"/>
  <c r="W456" i="4" s="1"/>
  <c r="U338" i="4"/>
  <c r="V338" i="4" s="1"/>
  <c r="W338" i="4" s="1"/>
  <c r="U237" i="4"/>
  <c r="V237" i="4" s="1"/>
  <c r="W237" i="4" s="1"/>
  <c r="U56" i="4"/>
  <c r="V56" i="4" s="1"/>
  <c r="W56" i="4" s="1"/>
  <c r="U132" i="4"/>
  <c r="V132" i="4" s="1"/>
  <c r="W132" i="4" s="1"/>
  <c r="U29" i="4"/>
  <c r="V29" i="4" s="1"/>
  <c r="W29" i="4" s="1"/>
  <c r="U712" i="4"/>
  <c r="V712" i="4" s="1"/>
  <c r="W712" i="4" s="1"/>
  <c r="U652" i="4"/>
  <c r="V652" i="4" s="1"/>
  <c r="W652" i="4" s="1"/>
  <c r="U514" i="4"/>
  <c r="V514" i="4" s="1"/>
  <c r="W514" i="4" s="1"/>
  <c r="U392" i="4"/>
  <c r="V392" i="4" s="1"/>
  <c r="W392" i="4" s="1"/>
  <c r="U310" i="4"/>
  <c r="V310" i="4" s="1"/>
  <c r="W310" i="4" s="1"/>
  <c r="U204" i="4"/>
  <c r="V204" i="4" s="1"/>
  <c r="W204" i="4" s="1"/>
  <c r="U74" i="4"/>
  <c r="V74" i="4" s="1"/>
  <c r="W74" i="4" s="1"/>
  <c r="U38" i="4"/>
  <c r="V38" i="4" s="1"/>
  <c r="W38" i="4" s="1"/>
  <c r="U171" i="4"/>
  <c r="V171" i="4" s="1"/>
  <c r="W171" i="4" s="1"/>
  <c r="U230" i="4"/>
  <c r="V230" i="4" s="1"/>
  <c r="W230" i="4" s="1"/>
  <c r="U333" i="4"/>
  <c r="V333" i="4" s="1"/>
  <c r="W333" i="4" s="1"/>
  <c r="U403" i="4"/>
  <c r="V403" i="4" s="1"/>
  <c r="W403" i="4" s="1"/>
  <c r="U303" i="4"/>
  <c r="V303" i="4" s="1"/>
  <c r="W303" i="4" s="1"/>
  <c r="U289" i="4"/>
  <c r="V289" i="4" s="1"/>
  <c r="W289" i="4" s="1"/>
  <c r="U449" i="4"/>
  <c r="V449" i="4" s="1"/>
  <c r="W449" i="4" s="1"/>
  <c r="U609" i="4"/>
  <c r="V609" i="4" s="1"/>
  <c r="W609" i="4" s="1"/>
  <c r="U592" i="4"/>
  <c r="V592" i="4" s="1"/>
  <c r="W592" i="4" s="1"/>
  <c r="U611" i="4"/>
  <c r="V611" i="4" s="1"/>
  <c r="W611" i="4" s="1"/>
  <c r="U677" i="4"/>
  <c r="V677" i="4" s="1"/>
  <c r="W677" i="4" s="1"/>
  <c r="U656" i="4"/>
  <c r="V656" i="4" s="1"/>
  <c r="W656" i="4" s="1"/>
  <c r="U767" i="4"/>
  <c r="V767" i="4" s="1"/>
  <c r="W767" i="4" s="1"/>
  <c r="U915" i="4"/>
  <c r="V915" i="4" s="1"/>
  <c r="W915" i="4" s="1"/>
  <c r="U925" i="4"/>
  <c r="V925" i="4" s="1"/>
  <c r="W925" i="4" s="1"/>
  <c r="U437" i="4"/>
  <c r="V437" i="4" s="1"/>
  <c r="W437" i="4" s="1"/>
  <c r="U342" i="4"/>
  <c r="V342" i="4" s="1"/>
  <c r="W342" i="4" s="1"/>
  <c r="U236" i="4"/>
  <c r="V236" i="4" s="1"/>
  <c r="W236" i="4" s="1"/>
  <c r="U90" i="4"/>
  <c r="V90" i="4" s="1"/>
  <c r="W90" i="4" s="1"/>
  <c r="U59" i="4"/>
  <c r="V59" i="4" s="1"/>
  <c r="W59" i="4" s="1"/>
  <c r="U163" i="4"/>
  <c r="V163" i="4" s="1"/>
  <c r="W163" i="4" s="1"/>
  <c r="U214" i="4"/>
  <c r="V214" i="4" s="1"/>
  <c r="W214" i="4" s="1"/>
  <c r="U332" i="4"/>
  <c r="V332" i="4" s="1"/>
  <c r="W332" i="4" s="1"/>
  <c r="U397" i="4"/>
  <c r="V397" i="4" s="1"/>
  <c r="W397" i="4" s="1"/>
  <c r="U295" i="4"/>
  <c r="V295" i="4" s="1"/>
  <c r="W295" i="4" s="1"/>
  <c r="U277" i="4"/>
  <c r="V277" i="4" s="1"/>
  <c r="W277" i="4" s="1"/>
  <c r="U429" i="4"/>
  <c r="V429" i="4" s="1"/>
  <c r="W429" i="4" s="1"/>
  <c r="U633" i="4"/>
  <c r="V633" i="4" s="1"/>
  <c r="W633" i="4" s="1"/>
  <c r="U641" i="4"/>
  <c r="V641" i="4" s="1"/>
  <c r="W641" i="4" s="1"/>
  <c r="U595" i="4"/>
  <c r="V595" i="4" s="1"/>
  <c r="W595" i="4" s="1"/>
  <c r="U669" i="4"/>
  <c r="V669" i="4" s="1"/>
  <c r="W669" i="4" s="1"/>
  <c r="U651" i="4"/>
  <c r="V651" i="4" s="1"/>
  <c r="W651" i="4" s="1"/>
  <c r="U759" i="4"/>
  <c r="V759" i="4" s="1"/>
  <c r="W759" i="4" s="1"/>
  <c r="U792" i="4"/>
  <c r="V792" i="4" s="1"/>
  <c r="W792" i="4" s="1"/>
  <c r="U846" i="4"/>
  <c r="V846" i="4" s="1"/>
  <c r="W846" i="4" s="1"/>
  <c r="U932" i="4"/>
  <c r="V932" i="4" s="1"/>
  <c r="W932" i="4" s="1"/>
  <c r="U900" i="4"/>
  <c r="V900" i="4" s="1"/>
  <c r="W900" i="4" s="1"/>
  <c r="U888" i="4"/>
  <c r="V888" i="4" s="1"/>
  <c r="W888" i="4" s="1"/>
  <c r="U803" i="4"/>
  <c r="V803" i="4" s="1"/>
  <c r="W803" i="4" s="1"/>
  <c r="U558" i="4"/>
  <c r="V558" i="4" s="1"/>
  <c r="W558" i="4" s="1"/>
  <c r="U382" i="4"/>
  <c r="V382" i="4" s="1"/>
  <c r="W382" i="4" s="1"/>
  <c r="U205" i="4"/>
  <c r="V205" i="4" s="1"/>
  <c r="W205" i="4" s="1"/>
  <c r="U152" i="4"/>
  <c r="V152" i="4" s="1"/>
  <c r="W152" i="4" s="1"/>
  <c r="U832" i="4"/>
  <c r="V832" i="4" s="1"/>
  <c r="W832" i="4" s="1"/>
  <c r="U650" i="4"/>
  <c r="V650" i="4" s="1"/>
  <c r="W650" i="4" s="1"/>
  <c r="U458" i="4"/>
  <c r="V458" i="4" s="1"/>
  <c r="W458" i="4" s="1"/>
  <c r="U460" i="4"/>
  <c r="V460" i="4" s="1"/>
  <c r="W460" i="4" s="1"/>
  <c r="U328" i="4"/>
  <c r="V328" i="4" s="1"/>
  <c r="W328" i="4" s="1"/>
  <c r="U261" i="4"/>
  <c r="V261" i="4" s="1"/>
  <c r="W261" i="4" s="1"/>
  <c r="U32" i="4"/>
  <c r="V32" i="4" s="1"/>
  <c r="W32" i="4" s="1"/>
  <c r="U210" i="4"/>
  <c r="V210" i="4" s="1"/>
  <c r="W210" i="4" s="1"/>
  <c r="U813" i="4"/>
  <c r="V813" i="4" s="1"/>
  <c r="W813" i="4" s="1"/>
  <c r="U757" i="4"/>
  <c r="V757" i="4" s="1"/>
  <c r="W757" i="4" s="1"/>
  <c r="U499" i="4"/>
  <c r="V499" i="4" s="1"/>
  <c r="W499" i="4" s="1"/>
  <c r="U508" i="4"/>
  <c r="V508" i="4" s="1"/>
  <c r="W508" i="4" s="1"/>
  <c r="U402" i="4"/>
  <c r="V402" i="4" s="1"/>
  <c r="W402" i="4" s="1"/>
  <c r="U257" i="4"/>
  <c r="V257" i="4" s="1"/>
  <c r="W257" i="4" s="1"/>
  <c r="U136" i="4"/>
  <c r="V136" i="4" s="1"/>
  <c r="W136" i="4" s="1"/>
  <c r="U49" i="4"/>
  <c r="V49" i="4" s="1"/>
  <c r="W49" i="4" s="1"/>
  <c r="U870" i="4"/>
  <c r="V870" i="4" s="1"/>
  <c r="W870" i="4" s="1"/>
  <c r="U756" i="4"/>
  <c r="V756" i="4" s="1"/>
  <c r="W756" i="4" s="1"/>
  <c r="U574" i="4"/>
  <c r="V574" i="4" s="1"/>
  <c r="W574" i="4" s="1"/>
  <c r="U682" i="4"/>
  <c r="V682" i="4" s="1"/>
  <c r="W682" i="4" s="1"/>
  <c r="U315" i="4"/>
  <c r="V315" i="4" s="1"/>
  <c r="W315" i="4" s="1"/>
  <c r="U197" i="4"/>
  <c r="V197" i="4" s="1"/>
  <c r="W197" i="4" s="1"/>
  <c r="U47" i="4"/>
  <c r="V47" i="4" s="1"/>
  <c r="W47" i="4" s="1"/>
  <c r="U97" i="4"/>
  <c r="V97" i="4" s="1"/>
  <c r="W97" i="4" s="1"/>
  <c r="U10" i="4"/>
  <c r="V10" i="4" s="1"/>
  <c r="W10" i="4" s="1"/>
  <c r="U219" i="4"/>
  <c r="V219" i="4" s="1"/>
  <c r="W219" i="4" s="1"/>
  <c r="U265" i="4"/>
  <c r="V265" i="4" s="1"/>
  <c r="W265" i="4" s="1"/>
  <c r="U349" i="4"/>
  <c r="V349" i="4" s="1"/>
  <c r="W349" i="4" s="1"/>
  <c r="U235" i="4"/>
  <c r="V235" i="4" s="1"/>
  <c r="W235" i="4" s="1"/>
  <c r="U343" i="4"/>
  <c r="V343" i="4" s="1"/>
  <c r="W343" i="4" s="1"/>
  <c r="U321" i="4"/>
  <c r="V321" i="4" s="1"/>
  <c r="W321" i="4" s="1"/>
  <c r="U423" i="4"/>
  <c r="V423" i="4" s="1"/>
  <c r="W423" i="4" s="1"/>
  <c r="U481" i="4"/>
  <c r="V481" i="4" s="1"/>
  <c r="W481" i="4" s="1"/>
  <c r="U632" i="4"/>
  <c r="V632" i="4" s="1"/>
  <c r="W632" i="4" s="1"/>
  <c r="U681" i="4"/>
  <c r="V681" i="4" s="1"/>
  <c r="W681" i="4" s="1"/>
  <c r="U691" i="4"/>
  <c r="V691" i="4" s="1"/>
  <c r="W691" i="4" s="1"/>
  <c r="U672" i="4"/>
  <c r="V672" i="4" s="1"/>
  <c r="W672" i="4" s="1"/>
  <c r="U898" i="4"/>
  <c r="V898" i="4" s="1"/>
  <c r="W898" i="4" s="1"/>
  <c r="U822" i="4"/>
  <c r="V822" i="4" s="1"/>
  <c r="W822" i="4" s="1"/>
  <c r="U907" i="4"/>
  <c r="V907" i="4" s="1"/>
  <c r="W907" i="4" s="1"/>
  <c r="U300" i="4"/>
  <c r="V300" i="4" s="1"/>
  <c r="W300" i="4" s="1"/>
  <c r="U365" i="4"/>
  <c r="V365" i="4" s="1"/>
  <c r="W365" i="4" s="1"/>
  <c r="U259" i="4"/>
  <c r="V259" i="4" s="1"/>
  <c r="W259" i="4" s="1"/>
  <c r="U375" i="4"/>
  <c r="V375" i="4" s="1"/>
  <c r="W375" i="4" s="1"/>
  <c r="U353" i="4"/>
  <c r="V353" i="4" s="1"/>
  <c r="W353" i="4" s="1"/>
  <c r="U505" i="4"/>
  <c r="V505" i="4" s="1"/>
  <c r="W505" i="4" s="1"/>
  <c r="U568" i="4"/>
  <c r="V568" i="4" s="1"/>
  <c r="W568" i="4" s="1"/>
  <c r="U553" i="4"/>
  <c r="V553" i="4" s="1"/>
  <c r="W553" i="4" s="1"/>
  <c r="U613" i="4"/>
  <c r="V613" i="4" s="1"/>
  <c r="W613" i="4" s="1"/>
  <c r="U701" i="4"/>
  <c r="V701" i="4" s="1"/>
  <c r="W701" i="4" s="1"/>
  <c r="U793" i="4"/>
  <c r="V793" i="4" s="1"/>
  <c r="W793" i="4" s="1"/>
  <c r="U940" i="4"/>
  <c r="V940" i="4" s="1"/>
  <c r="W940" i="4" s="1"/>
  <c r="U840" i="4"/>
  <c r="V840" i="4" s="1"/>
  <c r="W840" i="4" s="1"/>
  <c r="U924" i="4"/>
  <c r="V924" i="4" s="1"/>
  <c r="W924" i="4" s="1"/>
  <c r="U120" i="4"/>
  <c r="V120" i="4" s="1"/>
  <c r="W120" i="4" s="1"/>
  <c r="U802" i="4"/>
  <c r="V802" i="4" s="1"/>
  <c r="W802" i="4" s="1"/>
  <c r="U495" i="4"/>
  <c r="V495" i="4" s="1"/>
  <c r="W495" i="4" s="1"/>
  <c r="U20" i="4"/>
  <c r="V20" i="4" s="1"/>
  <c r="W20" i="4" s="1"/>
  <c r="U534" i="4"/>
  <c r="V534" i="4" s="1"/>
  <c r="W534" i="4" s="1"/>
  <c r="U52" i="4"/>
  <c r="V52" i="4" s="1"/>
  <c r="W52" i="4" s="1"/>
  <c r="U850" i="4"/>
  <c r="V850" i="4" s="1"/>
  <c r="W850" i="4" s="1"/>
  <c r="U100" i="4"/>
  <c r="V100" i="4" s="1"/>
  <c r="W100" i="4" s="1"/>
  <c r="U491" i="4"/>
  <c r="V491" i="4" s="1"/>
  <c r="W491" i="4" s="1"/>
  <c r="U15" i="4"/>
  <c r="V15" i="4" s="1"/>
  <c r="W15" i="4" s="1"/>
  <c r="U340" i="4"/>
  <c r="V340" i="4" s="1"/>
  <c r="W340" i="4" s="1"/>
  <c r="U411" i="4"/>
  <c r="V411" i="4" s="1"/>
  <c r="W411" i="4" s="1"/>
  <c r="U685" i="4"/>
  <c r="V685" i="4" s="1"/>
  <c r="W685" i="4" s="1"/>
  <c r="U818" i="4"/>
  <c r="V818" i="4" s="1"/>
  <c r="W818" i="4" s="1"/>
  <c r="U467" i="4"/>
  <c r="V467" i="4" s="1"/>
  <c r="W467" i="4" s="1"/>
  <c r="U53" i="4"/>
  <c r="V53" i="4" s="1"/>
  <c r="W53" i="4" s="1"/>
  <c r="U506" i="4"/>
  <c r="V506" i="4" s="1"/>
  <c r="W506" i="4" s="1"/>
  <c r="U112" i="4"/>
  <c r="V112" i="4" s="1"/>
  <c r="W112" i="4" s="1"/>
  <c r="U547" i="4"/>
  <c r="V547" i="4" s="1"/>
  <c r="W547" i="4" s="1"/>
  <c r="U200" i="4"/>
  <c r="V200" i="4" s="1"/>
  <c r="W200" i="4" s="1"/>
  <c r="U590" i="4"/>
  <c r="V590" i="4" s="1"/>
  <c r="W590" i="4" s="1"/>
  <c r="U101" i="4"/>
  <c r="V101" i="4" s="1"/>
  <c r="W101" i="4" s="1"/>
  <c r="U238" i="4"/>
  <c r="V238" i="4" s="1"/>
  <c r="W238" i="4" s="1"/>
  <c r="U305" i="4"/>
  <c r="V305" i="4" s="1"/>
  <c r="W305" i="4" s="1"/>
  <c r="U627" i="4"/>
  <c r="V627" i="4" s="1"/>
  <c r="W627" i="4" s="1"/>
  <c r="U950" i="4"/>
  <c r="V950" i="4" s="1"/>
  <c r="W950" i="4" s="1"/>
  <c r="U919" i="4"/>
  <c r="V919" i="4" s="1"/>
  <c r="W919" i="4" s="1"/>
  <c r="U452" i="4"/>
  <c r="V452" i="4" s="1"/>
  <c r="W452" i="4" s="1"/>
  <c r="U186" i="4"/>
  <c r="V186" i="4" s="1"/>
  <c r="W186" i="4" s="1"/>
  <c r="U492" i="4"/>
  <c r="V492" i="4" s="1"/>
  <c r="W492" i="4" s="1"/>
  <c r="U17" i="4"/>
  <c r="V17" i="4" s="1"/>
  <c r="W17" i="4" s="1"/>
  <c r="U527" i="4"/>
  <c r="V527" i="4" s="1"/>
  <c r="W527" i="4" s="1"/>
  <c r="U68" i="4"/>
  <c r="V68" i="4" s="1"/>
  <c r="W68" i="4" s="1"/>
  <c r="U450" i="4"/>
  <c r="V450" i="4" s="1"/>
  <c r="W450" i="4" s="1"/>
  <c r="U124" i="4"/>
  <c r="V124" i="4" s="1"/>
  <c r="W124" i="4" s="1"/>
  <c r="U348" i="4"/>
  <c r="V348" i="4" s="1"/>
  <c r="W348" i="4" s="1"/>
  <c r="U419" i="4"/>
  <c r="V419" i="4" s="1"/>
  <c r="W419" i="4" s="1"/>
  <c r="U689" i="4"/>
  <c r="V689" i="4" s="1"/>
  <c r="W689" i="4" s="1"/>
  <c r="U955" i="4"/>
  <c r="V955" i="4" s="1"/>
  <c r="W955" i="4" s="1"/>
  <c r="U897" i="4"/>
  <c r="V897" i="4" s="1"/>
  <c r="W897" i="4" s="1"/>
  <c r="U87" i="4"/>
  <c r="V87" i="4" s="1"/>
  <c r="W87" i="4" s="1"/>
  <c r="U487" i="4"/>
  <c r="V487" i="4" s="1"/>
  <c r="W487" i="4" s="1"/>
  <c r="U122" i="4"/>
  <c r="V122" i="4" s="1"/>
  <c r="W122" i="4" s="1"/>
  <c r="U532" i="4"/>
  <c r="V532" i="4" s="1"/>
  <c r="W532" i="4" s="1"/>
  <c r="U31" i="4"/>
  <c r="V31" i="4" s="1"/>
  <c r="W31" i="4" s="1"/>
  <c r="U474" i="4"/>
  <c r="V474" i="4" s="1"/>
  <c r="W474" i="4" s="1"/>
  <c r="U104" i="4"/>
  <c r="V104" i="4" s="1"/>
  <c r="W104" i="4" s="1"/>
  <c r="U863" i="4"/>
  <c r="V863" i="4" s="1"/>
  <c r="W863" i="4" s="1"/>
  <c r="V962" i="4" l="1"/>
  <c r="V963" i="4" s="1"/>
  <c r="W2" i="4"/>
</calcChain>
</file>

<file path=xl/sharedStrings.xml><?xml version="1.0" encoding="utf-8"?>
<sst xmlns="http://schemas.openxmlformats.org/spreadsheetml/2006/main" count="23109" uniqueCount="2966">
  <si>
    <t>Nr. crt.</t>
  </si>
  <si>
    <t>Consiliul Județean</t>
  </si>
  <si>
    <t>Unitate Administrativ-Teritorială</t>
  </si>
  <si>
    <t>Siruta</t>
  </si>
  <si>
    <t>Adresă solicitare (număr MDRAP)</t>
  </si>
  <si>
    <t>Adresă solicitare (număr CJ)</t>
  </si>
  <si>
    <t>HCL aprobare/ prelungire PUG</t>
  </si>
  <si>
    <t>Contract (număr și dată)</t>
  </si>
  <si>
    <t>Valoare totală contract</t>
  </si>
  <si>
    <t xml:space="preserve">Valoare ramasă de executat </t>
  </si>
  <si>
    <t>Propunere CJ</t>
  </si>
  <si>
    <t>Valoare  propusa MLPDA contract</t>
  </si>
  <si>
    <t>Punctaj</t>
  </si>
  <si>
    <t>Valoare aprobata MLPDA</t>
  </si>
  <si>
    <t>ALBA</t>
  </si>
  <si>
    <t>ALMAŞU MARE</t>
  </si>
  <si>
    <t>34699/27.02.2020</t>
  </si>
  <si>
    <t>4596/24.02.2020</t>
  </si>
  <si>
    <t>HCL nr.98/14.12.2018 (prelungire termen valabilitate PUG pana la data de 31.12.2023)</t>
  </si>
  <si>
    <t>Contract nr.3035/ 30.06.2016       Act aditional nr.253/ 20.12.2018       Act aditional nr.154/ 04.12.2019</t>
  </si>
  <si>
    <t>BAIA DE ARIEŞ</t>
  </si>
  <si>
    <t>HCL nr. 35/27.09.2018 (prelungire termen valabilitate PUG pana la data de 31.12.2023)</t>
  </si>
  <si>
    <t>Contract nr.10/486 12.08.2014       Act aditional    nr.2/ 22.06.2016       Act aditional nr.4/02.08.2018</t>
  </si>
  <si>
    <t>BERGHIN</t>
  </si>
  <si>
    <t>HCL nr.81/19.12.2018 (prelungire termen valabilitate PUG pana la data de 31.12.2023)</t>
  </si>
  <si>
    <t>Contract nr.2971/ 18.12.2018</t>
  </si>
  <si>
    <t>CENADE</t>
  </si>
  <si>
    <t>HCL  nr.68/13.12.2018 (prelungire termen valabilitate PUG pana la 30.12.2023)</t>
  </si>
  <si>
    <t>Contract nr. 3775/ 29.10.2015 Act aditional nr.1/28.10.2016  Act aditional nr.3/28.12.2017 Act aditional nr.4/28.09.2018 Act aditional nr.5/26.09.2019</t>
  </si>
  <si>
    <t>CIURULEASA</t>
  </si>
  <si>
    <t>HCL nr.39/14.12.2018 (prelungire termen valabilitate PUG pana la data de 31.12.2023)</t>
  </si>
  <si>
    <t>Contact nr.1450/13.03.2017 Act aditional nr.1/24.07.2017 Act aditional nr.2/06.06.2018 Act aditional nr.3/11.06.2019 Act aditional nr.4/09.12.2019</t>
  </si>
  <si>
    <t>CRICĂU</t>
  </si>
  <si>
    <t>HCL nr.52/2018 (prelungire termen valabilitate PUG pana la data de 30.12.2023)</t>
  </si>
  <si>
    <t>Contract nr. 996/20.03.2017 Act aditional nr.1/04.05.2018</t>
  </si>
  <si>
    <t>DOŞTAT</t>
  </si>
  <si>
    <t>HCL  nr.40/20.07.2018 (prelungire termen valabilitate PUG pana la data de 31.12.2023)</t>
  </si>
  <si>
    <t>168/ 02.10.2018 Act aditional nr.1/02.10.2019</t>
  </si>
  <si>
    <t>FĂRĂU</t>
  </si>
  <si>
    <t>HCL nr.70/18.12.2018 Tremen exp. 31.12.2023</t>
  </si>
  <si>
    <t>Contract nr.3747/05.12.2017 Act aditional nr.1/05.11.2018 Contract nr.2419/08.08.2019 Contract nr.12.02.2020</t>
  </si>
  <si>
    <t>GÂRBOVA</t>
  </si>
  <si>
    <t>HCL aprobare PUG nr.88/24.11.2015 Termen exp.      30.09.2020</t>
  </si>
  <si>
    <t>Contract nr.849/ 19.02.2018        Act aditional nr.1/15.01.2019 Act aditional nr.2/03.12.2019</t>
  </si>
  <si>
    <t>HOREA</t>
  </si>
  <si>
    <t>HCL nr.79/14.12.2018 (prelungire termen valabilitate PUG pana la data de 31.12.2023)</t>
  </si>
  <si>
    <t>Contract      nr.40/ 15.03.2017          Act aditional nr.1/05.12.2019</t>
  </si>
  <si>
    <t>ÎNTREGALDE</t>
  </si>
  <si>
    <t>HCL nr.60/21.12.2018 (prelungire termen valabilitate PUG pana la data de 30.12.2023)</t>
  </si>
  <si>
    <t>Contract           nr. 1836/ 19.027.2017     Act aditional nr.1/29.01.2019</t>
  </si>
  <si>
    <t>LIVEZILE</t>
  </si>
  <si>
    <t>HCL nr.44/19.12.2018 (prelungire termen valabilitate PUG pana la data de 30.12.2023)</t>
  </si>
  <si>
    <t>Contract nr.2214/ 26.07.2017 Act aditional nr.1/17.10.2018 Act aditional nr.2/10.12.2019</t>
  </si>
  <si>
    <t>LOPADEA NOUĂ</t>
  </si>
  <si>
    <t>HCL nr.39/19.12.2018 (prelungire termen valabilitate PUG pana la data de 30.12.2023)</t>
  </si>
  <si>
    <t>Contract nr.472/ 27.02.2017       Act aditional nr.1/27.02.2017        Act aditional nr. 2/19.11.2018    Act aditional nr.3/27.02.2017</t>
  </si>
  <si>
    <t>MIHALŢ</t>
  </si>
  <si>
    <t>HCL.68/2018  (prelungire termen valabilitate PUG pana la data de 31.12.2023)</t>
  </si>
  <si>
    <t>Contract nr.7156/ 29.12.2017 Act aditional nr.1/08.11.2018 Act aditional nr. 2/08.07.2019 Act aditional nr.3/06.12.2019</t>
  </si>
  <si>
    <t>MIRĂSLĂU</t>
  </si>
  <si>
    <t>HCL nr.67/2018 (prelungire termen valabilitate PUG pana la data de 31.12.2023)</t>
  </si>
  <si>
    <t>Contract nr.631/ 26.02.2018        Act aditional nr.1/25.02.2019</t>
  </si>
  <si>
    <t>MOGOŞ</t>
  </si>
  <si>
    <t>HCL nr.51/17.12.2018 (prelungire termen valabilitate PUG pana la data de 30.12.2020)</t>
  </si>
  <si>
    <t>Contract nr.3070/ 14.12.2016       Act aditional nr.2/15.03.2018 Act aditional nr.3/14.06.2019</t>
  </si>
  <si>
    <t>PIANU</t>
  </si>
  <si>
    <t>HCL nr. 115/18.12.2015  Termen exp. 01.01.2023</t>
  </si>
  <si>
    <t>Contract nr.1139/ 15.03.2017 Act aditional nr. 1/ 27.07.2017 nr.2/ 06.06.2018</t>
  </si>
  <si>
    <t>POIANA VADULUI</t>
  </si>
  <si>
    <t>HCL nr.47/07.12.2018 (prelungire termen valabilitate PUG pana la data de 31.12.2023)</t>
  </si>
  <si>
    <t>Contract nr.319/ 30.03.2017 Act aditional nr.1/29.01.2018  Act aditional nr.3/29.01.2020</t>
  </si>
  <si>
    <t>PONOR</t>
  </si>
  <si>
    <t>HCL nr.51/19.12.2018 (prelungire termen valabilitate PUG pana la data de 30.12.2023)</t>
  </si>
  <si>
    <t>1712/26.11.2018 pt. actualizare suport topografic 1721/27.11.2018 pt. actualizare PUG+RLU          Act aditional nr.1/27.12.2019</t>
  </si>
  <si>
    <t>POŞAGA</t>
  </si>
  <si>
    <t>HCL nr. 40/30.07.2018 (prelungire termen valabilitate PUG pana la data de 30.12.2023)</t>
  </si>
  <si>
    <t xml:space="preserve">Contract nr.796/ 07.04.2015 Act aditional nr.4/ 24.11.2017 Act aditional nr.5/23.11.2018 Act aditional nr.6/26.11.2019  </t>
  </si>
  <si>
    <t>RĂDEŞTI</t>
  </si>
  <si>
    <t>HCL nr.42/2018 (prelungire termen valabilitate PUG pana la data de 31.12.2023)</t>
  </si>
  <si>
    <t>2933/ 10.11.2017 Act aditional nr.1/08.11.2018 Act aditional nr.2/26.11.2019</t>
  </si>
  <si>
    <t>RÂMEŢ</t>
  </si>
  <si>
    <t>HCL nr.68/27.12.2018 (prelungire termen valabilitate PUG pana la data de 31.12.2023)</t>
  </si>
  <si>
    <t>Contract nr.90/ 19.04.2016 Act aditional nr.1/22.03.2017; Act aditional nr.2/29.12.2017;  Act aditional nr.3/20.12.2018 Act aditional nr.4/04.12.2019</t>
  </si>
  <si>
    <t>SĂSCIORI</t>
  </si>
  <si>
    <t>HCL nr.72/11.09.2017(prelungire termen valabilitate PUG pana la data de 15.09.2022)</t>
  </si>
  <si>
    <t>Contract nr.292/07.06.2018</t>
  </si>
  <si>
    <t>SCĂRIŞOARA</t>
  </si>
  <si>
    <t>HCL nr.38/30.10.2015 Termen exp. 2020</t>
  </si>
  <si>
    <t>Contract nr.4/ 02.03.2016  Act aditional nr.2/2018        Act aditional nr.3/07.01.2019 Act aditional nr.4/09.12.2019</t>
  </si>
  <si>
    <t>ŞONA</t>
  </si>
  <si>
    <t>HCL 5719.11.2015 (prelungire termen valabilitate PUG pana la data de 19.11..2020)</t>
  </si>
  <si>
    <t>Contract nr.587/07.02.2020</t>
  </si>
  <si>
    <t>ŞPRING</t>
  </si>
  <si>
    <t>HCL nr.64/05.12.2018 (prelungire termen valabilitate PUG pana la data de 31.12.2023)</t>
  </si>
  <si>
    <t>Contract nr.1003/ 20.03.2017       Act aditional nr.1/20.04.2018 Act aditional nr.2/29.11.2018 Act aditional nr.03.12.2019</t>
  </si>
  <si>
    <t>UNIREA</t>
  </si>
  <si>
    <t>HCL nr.64/17.12.2018 (prelungire termen valabilitate PUG pana la data de 30.12.2023)</t>
  </si>
  <si>
    <t>Contract nr.400/ 25.01.2018 Act aditional nr.1/24.01.2019 Act aditional nr.2/22.01.2020</t>
  </si>
  <si>
    <t>VADU MOŢILOR</t>
  </si>
  <si>
    <t>HCL nr. 38/26.11.2018 (prelungire termen valabilitate PUG pana la data de 30.12.2023)</t>
  </si>
  <si>
    <t>Contract nr.178/ 10.02.2016 Act aditional nr.2/2017 ; Act aditional nr.3/19.11.2018; Act aditional nr. 4/03.12.2019</t>
  </si>
  <si>
    <t>VALEA LUNGĂ</t>
  </si>
  <si>
    <t>HCL nr.63/28.11.2018 (prelungire termen valabilitate PUG pana la data de 30.12.2023)</t>
  </si>
  <si>
    <t>Contract nr.927/ 20.03.2017        Act aditional nr.1/28.12.2018 Act aditional nr.2/30.12.2019</t>
  </si>
  <si>
    <t>VIDRA</t>
  </si>
  <si>
    <t>HCL nr.6/14.02.2019 (prelungire termen valabilitate PUG pana la data de 31.12.2023)</t>
  </si>
  <si>
    <t>294/ 20.03.2017 Act aditional nr.1/2018        Act aditional nr.2/09.12.2018 Act aditional nr.3/03.12.2019</t>
  </si>
  <si>
    <t>ZLATNA</t>
  </si>
  <si>
    <t>HCL nr. 144/17.12.2018 (prelungire termen valabilitate PUG pana la data de 31.12.2023)</t>
  </si>
  <si>
    <t>3909/ 20.03.2017 Act aditional nr.1/20.03.2017 Act aditional nr.2/14.03.2019  Act aditional nr.3/25.11.2019</t>
  </si>
  <si>
    <t>ARAD</t>
  </si>
  <si>
    <t>ALMAŞ</t>
  </si>
  <si>
    <t>36233/02.03.2020</t>
  </si>
  <si>
    <t>4486/21.02.2020</t>
  </si>
  <si>
    <t xml:space="preserve">25/2015  29.06.2020     </t>
  </si>
  <si>
    <t>4244/2017   Ad.1/2018  Ad.2/2019</t>
  </si>
  <si>
    <t>BOCSIG</t>
  </si>
  <si>
    <t>78/2015 28.01.2025</t>
  </si>
  <si>
    <t xml:space="preserve">5653/2015  Ad. 1/2017  Ad.2/2018  Ad.3/2019            </t>
  </si>
  <si>
    <t>COVĂSINŢ</t>
  </si>
  <si>
    <t>72/2018   Până la aprobare</t>
  </si>
  <si>
    <t>48/2011      49/2011          Ad.5/2019  311/2017    Ad.4/2019 12172/2020</t>
  </si>
  <si>
    <t>DEZNA</t>
  </si>
  <si>
    <t xml:space="preserve">10/2019   Până la aprobare     </t>
  </si>
  <si>
    <t>38/2018   287/2018  Ad.1/2019</t>
  </si>
  <si>
    <t>FELNAC</t>
  </si>
  <si>
    <t>64/2017   11.10.2027</t>
  </si>
  <si>
    <t>5772/2017   5931/2017   Ad. 2/2019</t>
  </si>
  <si>
    <t>GHIOROC</t>
  </si>
  <si>
    <t>115/2018   31.12.2023</t>
  </si>
  <si>
    <t xml:space="preserve">7477/2015  Ad.2/2018    7479/2015  Ad.2/2018  904/2017    </t>
  </si>
  <si>
    <t>HĂLMĂGEL</t>
  </si>
  <si>
    <t xml:space="preserve">  46/2017  27.08.2027</t>
  </si>
  <si>
    <t>497/2018    Ad.1/2019  Ad.2/2019  Ad.3/2020</t>
  </si>
  <si>
    <t>INEU</t>
  </si>
  <si>
    <t>182/2018   Până la aprobare</t>
  </si>
  <si>
    <t>121/2009  1/2013  123/2009  18315/ 2011  34/2014 22/2017  Ad.1/2017 23/2017  Ad.1/2017   24/2017  Ad.1/2017 6/2018</t>
  </si>
  <si>
    <t>MACEA</t>
  </si>
  <si>
    <t>9/2019  Până la aprobare</t>
  </si>
  <si>
    <t xml:space="preserve">5824/2012  245/2012  Ad. 3/2018  10514/ 2016      Ad. 1/2017 10515/ 2016       Ad. 1/2017  10516/  2016      Ad. 1/2017  5133/2018 5672/2019  </t>
  </si>
  <si>
    <t>MONEASA</t>
  </si>
  <si>
    <t>113/2019  Până la aprobare</t>
  </si>
  <si>
    <t>439/2007 843/2011 1138/20121428/2014  Ad.4/2020  628/2017  Ad. 1/2018</t>
  </si>
  <si>
    <t>PÂNCOTA</t>
  </si>
  <si>
    <t>80/2017   12.11.2027</t>
  </si>
  <si>
    <t xml:space="preserve">1301/2014  6996/2015 Ad.2/2018 8880/2016 8902/2016 8903/2016  37/2019 </t>
  </si>
  <si>
    <t>PĂULIŞ</t>
  </si>
  <si>
    <t>97/2019  31.12.2023</t>
  </si>
  <si>
    <t xml:space="preserve">210/2009  288/2009  7842/2016   6687/2019 Ad.1/2019  </t>
  </si>
  <si>
    <t>PECICA</t>
  </si>
  <si>
    <t>170/2018   31.12.2023</t>
  </si>
  <si>
    <t>4642/2005  9394/2008   52176/ 2016  52179/ 2016</t>
  </si>
  <si>
    <t>PILU</t>
  </si>
  <si>
    <t>31/2017   31.08.2025</t>
  </si>
  <si>
    <t>836/2017   Ad. 1/2018   195/2019</t>
  </si>
  <si>
    <t>ŞAGU</t>
  </si>
  <si>
    <t>36/2016  27.01.2021</t>
  </si>
  <si>
    <t>7617/2019</t>
  </si>
  <si>
    <t>SECUSIGIU</t>
  </si>
  <si>
    <t>108/2018   Până la aprobare</t>
  </si>
  <si>
    <t>186/2017    Ad.2/2019   240/2017    Ad.2/2019</t>
  </si>
  <si>
    <t>SELEUŞ</t>
  </si>
  <si>
    <t xml:space="preserve">28/2018   27.03.2028   </t>
  </si>
  <si>
    <t xml:space="preserve">52/2017 Ad.1/2018  Ad.2/2019  53/2017   196/2018  Ad.1/2019  </t>
  </si>
  <si>
    <t>SEMLAC</t>
  </si>
  <si>
    <t>100/2017 29.07.2024</t>
  </si>
  <si>
    <t>749/2016  Ad. 4/2019 843/2016  Ad. 4/2019   22/1609/ 2018  Ad.3/2019</t>
  </si>
  <si>
    <t>ŞEPREUŞ</t>
  </si>
  <si>
    <t xml:space="preserve">103/2018  Până la aprobare     </t>
  </si>
  <si>
    <t>12/2017    Ad. 2/2018 16/2019  Ad.1/2020</t>
  </si>
  <si>
    <t>ŞICULA</t>
  </si>
  <si>
    <t>116/2016   20.09.2026</t>
  </si>
  <si>
    <t>7/2018   Ad. 1/2019   Ad. 2/2019</t>
  </si>
  <si>
    <t>SOCODOR</t>
  </si>
  <si>
    <t xml:space="preserve">49/2018  Până la aprobare  </t>
  </si>
  <si>
    <t>35/2018 1,2,3/2019</t>
  </si>
  <si>
    <t>TÂRNOVA</t>
  </si>
  <si>
    <t>5/2016  08.12.2020</t>
  </si>
  <si>
    <t>2667/2017  Ad. 2/2018 924/2020</t>
  </si>
  <si>
    <t>VĂRĂDIA DE MUREŞ</t>
  </si>
  <si>
    <t xml:space="preserve">   49/2019  Până la aprobare</t>
  </si>
  <si>
    <t xml:space="preserve">464/2014 Ad.1/2015  Ad.2/2017  Ad.3/2019 619/2014   Ad.1/2014  Ad.2/2015  Ad.3/2016  Ad.4/2017          Ad.5/2018  Ad.6/2019   318/2018  </t>
  </si>
  <si>
    <t>VINGA</t>
  </si>
  <si>
    <t>110/2019  Până la aprobare</t>
  </si>
  <si>
    <t>158/2005  reziliat        62/2015 Ad.1/2016   Ad.2/2016Ad.3/2017   Ad.4/2017   Ad.2018   Ad.6/2019   35/2016</t>
  </si>
  <si>
    <t>ARGEȘ</t>
  </si>
  <si>
    <t>ANINOASA</t>
  </si>
  <si>
    <t>36315/02.03.2020</t>
  </si>
  <si>
    <t>1245/20.02.2020</t>
  </si>
  <si>
    <t>HCL NR.24 din 28.11.2003/HCL NR.56 din 17.12.2013 si HCL NR. 60 din 24.11.2015</t>
  </si>
  <si>
    <t>6575/23.12.2015</t>
  </si>
  <si>
    <t>BASCOV</t>
  </si>
  <si>
    <t>9/27.06.2008</t>
  </si>
  <si>
    <t>23823/28.12.2017</t>
  </si>
  <si>
    <t>BELEŢI-NEGREŞTI</t>
  </si>
  <si>
    <t>37/ 9.10.2002; 5/30.01.2015</t>
  </si>
  <si>
    <t>433/23.06.2015</t>
  </si>
  <si>
    <t>BOGAŢI</t>
  </si>
  <si>
    <t>-</t>
  </si>
  <si>
    <t>4977/29.07.2015</t>
  </si>
  <si>
    <t>BRĂDULEŢ</t>
  </si>
  <si>
    <t>6/29.01.2009</t>
  </si>
  <si>
    <t>5093/15.12.2016</t>
  </si>
  <si>
    <t>BUDEASA</t>
  </si>
  <si>
    <t>HCL NR. 12/ 13.04.2005; HCL NR. 45/ 11.05.2017</t>
  </si>
  <si>
    <t>2091/13.04.2017, 5631/31.10.2016, 110/2017</t>
  </si>
  <si>
    <t>CĂLDĂRARU</t>
  </si>
  <si>
    <t>HCL NR. 5/ 27.02.2009</t>
  </si>
  <si>
    <t>3408/05.12.2016, 3407/05.12.2016</t>
  </si>
  <si>
    <t>CÂMPULUNG</t>
  </si>
  <si>
    <t>135/ 25.09.2003; 29/ 29.12.2015</t>
  </si>
  <si>
    <t>36299/C/280/27.11.2017</t>
  </si>
  <si>
    <t>CICĂNEŞTI</t>
  </si>
  <si>
    <t>HCL NR. 13/ 30.03.2015HCL NR. 43/ 27.12.2018</t>
  </si>
  <si>
    <t>3330/05.12.2018; 286/05.12.2018</t>
  </si>
  <si>
    <t>CORBENI</t>
  </si>
  <si>
    <t>HCL NR. 43/ 27.12.2018</t>
  </si>
  <si>
    <t>13/8337/15.11.2019; 04/695/30.01.2020</t>
  </si>
  <si>
    <t>COŞEŞTI</t>
  </si>
  <si>
    <t>9/24.07.2000; 6/ 28.02.2013</t>
  </si>
  <si>
    <t>7277/01.11.2018</t>
  </si>
  <si>
    <t>COTMEANA</t>
  </si>
  <si>
    <t>21/26.05.2005; 44/17.09.2010</t>
  </si>
  <si>
    <t>2545/13.05.2019</t>
  </si>
  <si>
    <t>DÂMBOVICIOARA</t>
  </si>
  <si>
    <t>42/22.12.2002; 34/19.12.2016</t>
  </si>
  <si>
    <t>3378/19.12.2016</t>
  </si>
  <si>
    <t>DÂRMĂNEŞTI</t>
  </si>
  <si>
    <t>40/ 21.11.2008</t>
  </si>
  <si>
    <t>4067/01.11.2017</t>
  </si>
  <si>
    <t>DAVIDEŞTI</t>
  </si>
  <si>
    <t>HCL NR. 7/ 31.03. 2005</t>
  </si>
  <si>
    <t>2310/16.04.2019</t>
  </si>
  <si>
    <t>DOMNEŞTI</t>
  </si>
  <si>
    <t>3/10.01.2006</t>
  </si>
  <si>
    <t>148/04.03.2015; 4925/30.09.2019</t>
  </si>
  <si>
    <t>HÂRTIEŞTI</t>
  </si>
  <si>
    <t>61/23.12.2002; 41/17.12.2012</t>
  </si>
  <si>
    <t>205/10.02.2016</t>
  </si>
  <si>
    <t>LEREŞTI</t>
  </si>
  <si>
    <t>39/24.08.2011</t>
  </si>
  <si>
    <t>5/05.10.2015</t>
  </si>
  <si>
    <t>LUNCA CORBULUI</t>
  </si>
  <si>
    <t>23/31.08.2016</t>
  </si>
  <si>
    <t>2661/17.05.2017</t>
  </si>
  <si>
    <t>MĂRĂCINENI</t>
  </si>
  <si>
    <t>10/26.02.2002; 62/10.05.2018</t>
  </si>
  <si>
    <t>12368/13.12.2013, 12775/12.11.2015, 10993/10.10.2017, 10085/02.10.2018, 9997/27.09.2018</t>
  </si>
  <si>
    <t>MICEŞTI</t>
  </si>
  <si>
    <t>69/19.12.2007; 43/18.12.2012</t>
  </si>
  <si>
    <t>10447/20.11.2019</t>
  </si>
  <si>
    <t>MIHĂEŞTI</t>
  </si>
  <si>
    <t>86/ 14.12.2017</t>
  </si>
  <si>
    <t>10669/12.11.2018</t>
  </si>
  <si>
    <t>MIOARELE</t>
  </si>
  <si>
    <t>21/30.11.2002; 20/ 29.11.2012</t>
  </si>
  <si>
    <t>948/27.03.2017</t>
  </si>
  <si>
    <t>NUCŞOARA</t>
  </si>
  <si>
    <t>9/27.04.2006; 23/ 18.03.2015</t>
  </si>
  <si>
    <t>2/10.03.2016</t>
  </si>
  <si>
    <t>PIETROŞANI</t>
  </si>
  <si>
    <t>4967/20.10.2015</t>
  </si>
  <si>
    <t>PITEŞTI</t>
  </si>
  <si>
    <t>90/10.03.2010</t>
  </si>
  <si>
    <t>50767/26.10.2018</t>
  </si>
  <si>
    <t>POIANA LACULUI</t>
  </si>
  <si>
    <t>19/24.06.2005; 3/16.01.2015</t>
  </si>
  <si>
    <t>7405/ 03.08.2017</t>
  </si>
  <si>
    <t>POPEŞTI</t>
  </si>
  <si>
    <t>20/26.08.2016</t>
  </si>
  <si>
    <t>2795/02.11.2016</t>
  </si>
  <si>
    <t>PRIBOIENI</t>
  </si>
  <si>
    <t xml:space="preserve"> 13/ 30.04.2007</t>
  </si>
  <si>
    <t>4776/01.10.2018, 4777/04.10.2018</t>
  </si>
  <si>
    <t>RECEA</t>
  </si>
  <si>
    <t>1458/22.03.2016</t>
  </si>
  <si>
    <t>ROCIU</t>
  </si>
  <si>
    <t>7/26.01.2007; 12/27.01.2017</t>
  </si>
  <si>
    <t>28/26.01.2017</t>
  </si>
  <si>
    <t>SĂLĂTRUCU</t>
  </si>
  <si>
    <t>4/30.01.2009</t>
  </si>
  <si>
    <t>623/22.02.2016</t>
  </si>
  <si>
    <t>STOLNICI</t>
  </si>
  <si>
    <t>36/ 25.11.2002; 27/ 13.12.2012</t>
  </si>
  <si>
    <t>4218/16.10.2013</t>
  </si>
  <si>
    <t>ŞUICI</t>
  </si>
  <si>
    <t>HCL NR. 18/ 25.01.2015</t>
  </si>
  <si>
    <t>6993/14.12.2017</t>
  </si>
  <si>
    <t>SUSENI</t>
  </si>
  <si>
    <t>231/05.05.2014</t>
  </si>
  <si>
    <t>TIGVENI</t>
  </si>
  <si>
    <t>31/6.05.2009</t>
  </si>
  <si>
    <t>5190, 226/18.09.2018, 787,50/09.02.2018</t>
  </si>
  <si>
    <t>ŢIŢEŞTI</t>
  </si>
  <si>
    <t>4/29.01.2003; 12/29.02.2012</t>
  </si>
  <si>
    <t>3536/08.06.2015</t>
  </si>
  <si>
    <t>UDA</t>
  </si>
  <si>
    <t>3079/21.09.2017</t>
  </si>
  <si>
    <t>VALEA DANULUI</t>
  </si>
  <si>
    <t>782/07.02.2018</t>
  </si>
  <si>
    <t>VLĂDEŞTI</t>
  </si>
  <si>
    <t>20/30.08.2004; 60/23.12.2015</t>
  </si>
  <si>
    <t>1122/28.03.2017</t>
  </si>
  <si>
    <t>BACĂU</t>
  </si>
  <si>
    <t>ASĂU</t>
  </si>
  <si>
    <t>31601/24.02.2020</t>
  </si>
  <si>
    <t>1586/20.02.2020</t>
  </si>
  <si>
    <t>60/2019</t>
  </si>
  <si>
    <t>30/24.04.2017</t>
  </si>
  <si>
    <t>BÂRSĂNEŞTI</t>
  </si>
  <si>
    <t>4/30.01.2022</t>
  </si>
  <si>
    <t>11/05.06.2019</t>
  </si>
  <si>
    <t>BERZUNŢI</t>
  </si>
  <si>
    <t>9/2011 06.02.2021</t>
  </si>
  <si>
    <t>3060/  24.06.2016  974/  23.02.2017</t>
  </si>
  <si>
    <t>BUCIUMI</t>
  </si>
  <si>
    <t>1/2010  31.12.2020</t>
  </si>
  <si>
    <t>4754/  28.11.2019</t>
  </si>
  <si>
    <t>BUHOCI</t>
  </si>
  <si>
    <t>6/2010  26.02.2020</t>
  </si>
  <si>
    <t>25/  14.06.2019</t>
  </si>
  <si>
    <t>BUHUŞI</t>
  </si>
  <si>
    <t>75/2002  25.07.2012  196/2018  31.12.2023</t>
  </si>
  <si>
    <t>26117/ 12.11.2014  6331/ 17.02.2020</t>
  </si>
  <si>
    <t>CAŞIN</t>
  </si>
  <si>
    <t>34/2009 05.08.2019  29/2019  31.12.2023</t>
  </si>
  <si>
    <t>180/ 12.01.2015  3836/2018  10198/2018</t>
  </si>
  <si>
    <t>CLEJA</t>
  </si>
  <si>
    <t>30/2008 30.06.2018  47/2018  31.12.2023</t>
  </si>
  <si>
    <t>6604/ 16.11.2016</t>
  </si>
  <si>
    <t>COMĂNEŞTI</t>
  </si>
  <si>
    <t>63/1999 09.12.2009 79/2019 31.12.2021</t>
  </si>
  <si>
    <t>44318/ 31.08.2015</t>
  </si>
  <si>
    <t>COŢOFĂNEŞTI</t>
  </si>
  <si>
    <t>28/2007 28.09.2017  36/2019 31.12.2023</t>
  </si>
  <si>
    <t>12/1518/ 31.03.2010</t>
  </si>
  <si>
    <t>DĂRMĂNEŞTI</t>
  </si>
  <si>
    <t>16/2001  117/2019  31.12.2020</t>
  </si>
  <si>
    <t>4769/    01.02.2018</t>
  </si>
  <si>
    <t>DEALU MORII</t>
  </si>
  <si>
    <t>23/2001 3/2019  31.12.2023</t>
  </si>
  <si>
    <t>2277/ 06.07.2017  5/  11.10.2017</t>
  </si>
  <si>
    <t>DOFTEANA</t>
  </si>
  <si>
    <t>74/2010 15.07.2020</t>
  </si>
  <si>
    <t>1810 / 08.02.2018</t>
  </si>
  <si>
    <t>FARAOANI</t>
  </si>
  <si>
    <t>45/2007 12.10.2017 60/2017 31.12.2023</t>
  </si>
  <si>
    <t>842 13.02.2017</t>
  </si>
  <si>
    <t>FILIPENI</t>
  </si>
  <si>
    <t>5/2010   28.03.2020</t>
  </si>
  <si>
    <t>1441/ 30.04.2018  1440/  30.04.2018</t>
  </si>
  <si>
    <t>GĂICEANA</t>
  </si>
  <si>
    <t>13/2010  06.05.2020</t>
  </si>
  <si>
    <t>4842/ 18.12.2018</t>
  </si>
  <si>
    <t>GIOSENI</t>
  </si>
  <si>
    <t>8/2010 24.02.2020 5/2020  până la aprob PUG</t>
  </si>
  <si>
    <t>2866/  16.07.2019</t>
  </si>
  <si>
    <t>GURA VĂII</t>
  </si>
  <si>
    <t>20/2010   06.06.2020</t>
  </si>
  <si>
    <t>11417/  02.10.2018</t>
  </si>
  <si>
    <t>HELEGIU</t>
  </si>
  <si>
    <t>34/2007  70/2016  21.08.2022</t>
  </si>
  <si>
    <t>7209/ 03.09.2019</t>
  </si>
  <si>
    <t>HEMEIUŞ</t>
  </si>
  <si>
    <t>26/2008  19/2018 12.02.2028</t>
  </si>
  <si>
    <t>153/   19.12.2019</t>
  </si>
  <si>
    <t>LETEA VECHE</t>
  </si>
  <si>
    <t>26/2007 25.04.2017  31/2017   29.03.2023</t>
  </si>
  <si>
    <t>5914/  09.06.2017</t>
  </si>
  <si>
    <t>LIPOVA</t>
  </si>
  <si>
    <t>7/24.02.2020</t>
  </si>
  <si>
    <t>6650/12.12.2017</t>
  </si>
  <si>
    <t>LIVEZI</t>
  </si>
  <si>
    <t>1/2011  31.01.2021</t>
  </si>
  <si>
    <t>7707/1275 28.11.2019  7737/ 28.11.2019</t>
  </si>
  <si>
    <t>MĂGIREŞTI</t>
  </si>
  <si>
    <t>7/2010   25.02.2020</t>
  </si>
  <si>
    <t>4427/   20.06.2018</t>
  </si>
  <si>
    <t>MĂGURA</t>
  </si>
  <si>
    <t>55/2009    16.12.2019  36/2019 până la aprob PUG</t>
  </si>
  <si>
    <t>41/10347/  30.12.2016</t>
  </si>
  <si>
    <t>MOTOŞENI</t>
  </si>
  <si>
    <t>10/2010  30.05.2020</t>
  </si>
  <si>
    <t>1193  30.03.2018</t>
  </si>
  <si>
    <t>ODOBEŞTI</t>
  </si>
  <si>
    <t>10/2013  20.03.2023</t>
  </si>
  <si>
    <t>2684/  04.06.2020</t>
  </si>
  <si>
    <t>OITUZ</t>
  </si>
  <si>
    <t>48/2000  27.10.2010  84/2018  31.12.2023</t>
  </si>
  <si>
    <t>14351/ 23.10.2019</t>
  </si>
  <si>
    <t>ORBENI</t>
  </si>
  <si>
    <t>28/2001  31.12.2011 75/2018  31.12.2023</t>
  </si>
  <si>
    <t>3627/  29.02.2017</t>
  </si>
  <si>
    <t>PALANCA</t>
  </si>
  <si>
    <t>28/2008 13.08.2018 56/2019  18.12.2024</t>
  </si>
  <si>
    <t>4/  11.04.2019</t>
  </si>
  <si>
    <t>PARINCEA</t>
  </si>
  <si>
    <t>11/2010  27.05.2020</t>
  </si>
  <si>
    <t>86/   08.11.2019</t>
  </si>
  <si>
    <t>PÂRJOL</t>
  </si>
  <si>
    <t>10/2010  31.12.2020</t>
  </si>
  <si>
    <t>161/  17.09.2019</t>
  </si>
  <si>
    <t>PODURI</t>
  </si>
  <si>
    <t>24/2010   17.08.2020</t>
  </si>
  <si>
    <t>11658/ 31.07.2019</t>
  </si>
  <si>
    <t>SĂRATA</t>
  </si>
  <si>
    <t>55/2009  31.08.2019  75/2018 până la aprob PUG</t>
  </si>
  <si>
    <t>4502/ 26.07.2019</t>
  </si>
  <si>
    <t>SASCUT</t>
  </si>
  <si>
    <t>30/2010 28.05.2020</t>
  </si>
  <si>
    <t>532/13521 08.12.2016</t>
  </si>
  <si>
    <t>SĂUCEŞTI</t>
  </si>
  <si>
    <t>42/2009 14.07.2019   64/2019   31.12.2023</t>
  </si>
  <si>
    <t>38/ 02.11.2017  9/   30.03.2018</t>
  </si>
  <si>
    <t>SLĂNIC-MOLDOVA</t>
  </si>
  <si>
    <t xml:space="preserve">18/2002  24.04.2012  185/2018  31.12.2023 </t>
  </si>
  <si>
    <t>7767/ 11.07.2019</t>
  </si>
  <si>
    <t>SOLONŢ</t>
  </si>
  <si>
    <t>54/2009   27.08.2019   33/2019  30.07.2029</t>
  </si>
  <si>
    <t>7/  16.04.2018</t>
  </si>
  <si>
    <t>STĂNIŞEŞTI</t>
  </si>
  <si>
    <t>24/2000 25.04.2010 19/2019 31.12.2023</t>
  </si>
  <si>
    <t>3302/ 09.12.2019</t>
  </si>
  <si>
    <t>ŞTEFAN CEL MARE</t>
  </si>
  <si>
    <t>14/2001  18.04.2011 6/2019  31.12.2023</t>
  </si>
  <si>
    <t>2387/  23.03.2017</t>
  </si>
  <si>
    <t>STRUGARI</t>
  </si>
  <si>
    <t>14/2006  30.05.2016  43/2015  23.09.2020</t>
  </si>
  <si>
    <t>2347/ 24.08.2017</t>
  </si>
  <si>
    <t>TÂRGU TROTUŞ</t>
  </si>
  <si>
    <t>42/2009  29.10.2019  89/2019  31.12.2023</t>
  </si>
  <si>
    <t>4735/ 28.10.2019</t>
  </si>
  <si>
    <t>TRAIAN</t>
  </si>
  <si>
    <t>14/2010 31.03.2020</t>
  </si>
  <si>
    <t>3631/ 07.08.2019</t>
  </si>
  <si>
    <t>UNGURENI</t>
  </si>
  <si>
    <t>6/2000 23.02.2010 20/2019  31.12.2023</t>
  </si>
  <si>
    <t>4868/   09.11.2017  4619/  23.09.2019</t>
  </si>
  <si>
    <t>BIHOR</t>
  </si>
  <si>
    <t>ALEŞD</t>
  </si>
  <si>
    <t>36243/02.03.2020</t>
  </si>
  <si>
    <t>1779/27.02.2020</t>
  </si>
  <si>
    <t>71/2013</t>
  </si>
  <si>
    <t>316/2018</t>
  </si>
  <si>
    <t>AUŞEU</t>
  </si>
  <si>
    <t>7/2020</t>
  </si>
  <si>
    <t>720/2016</t>
  </si>
  <si>
    <t>AVRAM IANCU</t>
  </si>
  <si>
    <t>35/2018</t>
  </si>
  <si>
    <t>4479/2014</t>
  </si>
  <si>
    <t>BATĂR</t>
  </si>
  <si>
    <t>31/2017</t>
  </si>
  <si>
    <t>5680/2016</t>
  </si>
  <si>
    <t>BUDUREASA</t>
  </si>
  <si>
    <t>11/2019</t>
  </si>
  <si>
    <t>1133/2019</t>
  </si>
  <si>
    <t>BUNTEŞTI</t>
  </si>
  <si>
    <t>5790/2019</t>
  </si>
  <si>
    <t>CĂBEŞTI</t>
  </si>
  <si>
    <t>FARA</t>
  </si>
  <si>
    <t>1105/2016</t>
  </si>
  <si>
    <t>CÂMPANI</t>
  </si>
  <si>
    <t>117/2019</t>
  </si>
  <si>
    <t>4165/2015</t>
  </si>
  <si>
    <t>CĂPÂLNA</t>
  </si>
  <si>
    <t>8/2019</t>
  </si>
  <si>
    <t>21/2010  1/2016   2/2018</t>
  </si>
  <si>
    <t>CEFA</t>
  </si>
  <si>
    <t>14/2019</t>
  </si>
  <si>
    <t>2001/2019</t>
  </si>
  <si>
    <t>CEICA</t>
  </si>
  <si>
    <t>65/2009</t>
  </si>
  <si>
    <t>1034/2016</t>
  </si>
  <si>
    <t>CHIŞLAZ</t>
  </si>
  <si>
    <t>13/2019</t>
  </si>
  <si>
    <t>391/2020</t>
  </si>
  <si>
    <t>CIUHOI</t>
  </si>
  <si>
    <t>74/2018</t>
  </si>
  <si>
    <t>3617/2015 253/2017</t>
  </si>
  <si>
    <t>HOLOD</t>
  </si>
  <si>
    <t>52/2019</t>
  </si>
  <si>
    <t>963/2016</t>
  </si>
  <si>
    <t>MĂDĂRAŞ</t>
  </si>
  <si>
    <t>56/2018</t>
  </si>
  <si>
    <t>2876/2018</t>
  </si>
  <si>
    <t>PIETROASA</t>
  </si>
  <si>
    <t>78/2013</t>
  </si>
  <si>
    <t>55/2019</t>
  </si>
  <si>
    <t>POMEZEU</t>
  </si>
  <si>
    <t>45/2005</t>
  </si>
  <si>
    <t>2527/2017</t>
  </si>
  <si>
    <t>RĂBĂGANI</t>
  </si>
  <si>
    <t>15/2011</t>
  </si>
  <si>
    <t>3134/2015</t>
  </si>
  <si>
    <t>REMETEA</t>
  </si>
  <si>
    <t>12/2019</t>
  </si>
  <si>
    <t>421/2016</t>
  </si>
  <si>
    <t>SĂCUENI</t>
  </si>
  <si>
    <t>15/2016</t>
  </si>
  <si>
    <t>1264/2020</t>
  </si>
  <si>
    <t>SÂMBĂTA</t>
  </si>
  <si>
    <t>64/2018</t>
  </si>
  <si>
    <t>777/2018</t>
  </si>
  <si>
    <t>SÂRBI</t>
  </si>
  <si>
    <t>44/2018</t>
  </si>
  <si>
    <t>4838/2019</t>
  </si>
  <si>
    <t>ŞINTEU</t>
  </si>
  <si>
    <t>67/2019</t>
  </si>
  <si>
    <t>337/2018</t>
  </si>
  <si>
    <t>ŞOIMI</t>
  </si>
  <si>
    <t>140/2918</t>
  </si>
  <si>
    <t>3063/2017  1/2019</t>
  </si>
  <si>
    <t>SPINUŞ</t>
  </si>
  <si>
    <t>4/2019</t>
  </si>
  <si>
    <t>2772/2018</t>
  </si>
  <si>
    <t>TĂRCAIA</t>
  </si>
  <si>
    <t>67/2018</t>
  </si>
  <si>
    <t>89/20015</t>
  </si>
  <si>
    <t>TOBOLIU</t>
  </si>
  <si>
    <t>34/2012</t>
  </si>
  <si>
    <t>992/2016</t>
  </si>
  <si>
    <t>VADU CRIŞULUI</t>
  </si>
  <si>
    <t>10/2019</t>
  </si>
  <si>
    <t>6947/2017</t>
  </si>
  <si>
    <t>VALEA LUI MIHAI</t>
  </si>
  <si>
    <t>105/2014</t>
  </si>
  <si>
    <t>5493/2018</t>
  </si>
  <si>
    <t>BISTRIȚA-NĂSAUD</t>
  </si>
  <si>
    <t>BRANIŞTEA</t>
  </si>
  <si>
    <t>38803/05.03.2020</t>
  </si>
  <si>
    <t>4748/03.03.2020</t>
  </si>
  <si>
    <t>aprobare HCL nr.12/24.04.2003, prelungire HCL 28/29.08.2014 (valabil până în 30.12.2015), prelungire HCL 40/29.12.2015 (valabil până în 30.12.2018)</t>
  </si>
  <si>
    <t>446/10.02.2016</t>
  </si>
  <si>
    <t>BUDACU DE JOS</t>
  </si>
  <si>
    <t>aprobare HCL 20/30.05.2001(valabil  pana la 30.05.2011</t>
  </si>
  <si>
    <t>1775/28.03.2016</t>
  </si>
  <si>
    <t>BUDEŞTI</t>
  </si>
  <si>
    <t>aprobare HCL nr.21/30.09.2003, prelungire HCL nr. 2/10.01.2013 (valabil până în 30.12.2015), prelungire prin HCL nr.33/04.12.2015 (valabil până în 30.12.2018)</t>
  </si>
  <si>
    <t>3914/29.12.2015</t>
  </si>
  <si>
    <t>CĂIANU MIC</t>
  </si>
  <si>
    <t>aprobare HCL nr. 11/30.06.2003, prelungire  HCL nr. 13/28.02.2014, HCL nr.17/29.02.2016, HCL nr.67/18.12.2018  (valabil până în 31.12.2023)</t>
  </si>
  <si>
    <t>5563/22.08.2018 542/04.02.2020</t>
  </si>
  <si>
    <t>CETATE</t>
  </si>
  <si>
    <t>aprobare HCL21/30.09.2003,prelungire prin HCL 57/18.12.2014(VALABIL PANA LA 30.12.2015)</t>
  </si>
  <si>
    <t>5075/24.11.2015</t>
  </si>
  <si>
    <t>CHIOCHIŞ</t>
  </si>
  <si>
    <t>aprobare HCL nr.15/30.08.2001 (valabil până în 30.08.2011)</t>
  </si>
  <si>
    <t>2570/01.10.2015</t>
  </si>
  <si>
    <t>CICEU-GIURGEŞTI</t>
  </si>
  <si>
    <t>aprobare HCL nr.4/30.01.2020</t>
  </si>
  <si>
    <t>293/07.02.2018</t>
  </si>
  <si>
    <t>COŞBUC</t>
  </si>
  <si>
    <t>aprobare HCL nr.31/28.09.2001 (valabil până în 28.09.2011)</t>
  </si>
  <si>
    <t>1004/28.03.2017</t>
  </si>
  <si>
    <t>DUMITRIŢA</t>
  </si>
  <si>
    <t>aprobare HCL nr.55/28.11.2006,  prelungire prin HCL nr. 16/22.02.2017 (valabil până în 28.11.2026)</t>
  </si>
  <si>
    <t>4/29.06.2015       9/27.04.2018 39/03.12.2018</t>
  </si>
  <si>
    <t>ILVA MARE</t>
  </si>
  <si>
    <t>aprobare HCL nr. 21/26.09.2001, prelungire HCL nr. 11/07.04.2014 (valabil până în 30.12.2015), prelungire HCL nr. 13/27.02.2017 (valabil până în 30.12.2018)</t>
  </si>
  <si>
    <t>549/09.02.2015</t>
  </si>
  <si>
    <t>JOSENII BÂRGĂULUI</t>
  </si>
  <si>
    <t>aprobare HCL nr. 30/27.10.1999, reactualizare HCL nr. 39/24.11.2008, prelungire HCL nr.1/30.01.2020 (valabilitate până în 31.12.2023)</t>
  </si>
  <si>
    <t>58/23.12.2020</t>
  </si>
  <si>
    <t>LECHINŢA</t>
  </si>
  <si>
    <t>aprobare HCL nr. 17/08.11.2000, prelungire HCL 5/29.01.2013 (valabil până în 29.01.2016)</t>
  </si>
  <si>
    <t>3991/13.08.2015</t>
  </si>
  <si>
    <t>LEŞU</t>
  </si>
  <si>
    <t>aprobare HCL nr. 4/27.02.2002, prelungire prin HCL nr. 7/20.03.2013 (valabil până în 30.12.2015)</t>
  </si>
  <si>
    <t>4607/27.11.2015</t>
  </si>
  <si>
    <t xml:space="preserve">aprobare HCL nr.6/27.03.1998, prelungire HCL nr. 23/19.04.2011,HCL nr.15/08.04.2014, HCL nr.62/28.09.2018 </t>
  </si>
  <si>
    <t>3524/28.03.2017 3525/28.03.2017 3527/28.03.2017</t>
  </si>
  <si>
    <t>MAIERU</t>
  </si>
  <si>
    <t>aprobare HCL nr.32/31.07.2001, prelungire HCL nr. 37/21.08.2015</t>
  </si>
  <si>
    <t>4556/22.09.2015</t>
  </si>
  <si>
    <t>MĂRIŞELU</t>
  </si>
  <si>
    <t>aprobare HCL nr. 41/30.09.2005, prelungire HCL nr.100/29.11.2016 (valabil până în 30.09.2025)</t>
  </si>
  <si>
    <t>1150/01.11.2018        5795/06.11.2018</t>
  </si>
  <si>
    <t>MICEŞTII DE CÂMPIE</t>
  </si>
  <si>
    <t>aprobare prin HCL nr. 19/30.09.1999, prelungire HCL nr. 20/27.03.2017 (valabilitate până în 30.12.2018)</t>
  </si>
  <si>
    <t>276/14.02.2017 440/14.03.2016</t>
  </si>
  <si>
    <t>MILAŞ</t>
  </si>
  <si>
    <t>aprobare HCL 24/27.07.2001, prelungire HCL nr. 18/27.05.2014, HCL nr. 6/31.01.2018 (valabilitate până în 30.12.2018)</t>
  </si>
  <si>
    <t>1059/27.04.2015</t>
  </si>
  <si>
    <t>MONOR</t>
  </si>
  <si>
    <t>aprobare HCL 29/15.12.2005, prelungire HCL nr. 29/26.11.2015 (valabil până în 30.12.2020)</t>
  </si>
  <si>
    <t>2754/26.10.2018 3132/27.11.2019</t>
  </si>
  <si>
    <t>POIANA  ILVEI</t>
  </si>
  <si>
    <t>aprobare prin HCL nr.5/29.01.2020</t>
  </si>
  <si>
    <t>488/09.02.2018</t>
  </si>
  <si>
    <t>PRUNDU BÂRGĂULUI</t>
  </si>
  <si>
    <t>aprobare prin HCL nr. 10/30.04.1999</t>
  </si>
  <si>
    <t>1048/12.02.2016  1050/12.02.2016</t>
  </si>
  <si>
    <t>REBRIŞOARA</t>
  </si>
  <si>
    <t>aprobare HCL nr.18/31.08.2001, prelungire HCL nr. 12/26.03.2018 (valabil până în 30.12.2018)</t>
  </si>
  <si>
    <t>1/28.01.2015 893/03.04.2015</t>
  </si>
  <si>
    <t>ROMULI</t>
  </si>
  <si>
    <t>aprobare prin HCL nr. 44/29.10.2004, prelungire HCL nr. 68/15.12.2014 (valabil până în 29.12.2019)</t>
  </si>
  <si>
    <t>2486/20.07.2017   3785/09.11.2018</t>
  </si>
  <si>
    <t>ŞIEU</t>
  </si>
  <si>
    <t>aprobare HCL nr.29/16.12.2005, prelungire HCL nr. 47/22.12.2015 (valabil până în 22.12.2020)</t>
  </si>
  <si>
    <t>4646/24.10.2019</t>
  </si>
  <si>
    <t>ŞIEUŢ</t>
  </si>
  <si>
    <t>aprobare prin HCL nr.13/30.06.2001, prelungire HCL 12/25.02.2016 (valabil până în 22.12.2020)</t>
  </si>
  <si>
    <t>3460/13.11.2018  37/19.02.2019</t>
  </si>
  <si>
    <t>SILIVAŞU DE CÂMPIE</t>
  </si>
  <si>
    <t>aprobare HCL nr.3/26.02.1998 (valabil până în 26.02.2008)</t>
  </si>
  <si>
    <t>32/10.07.2015</t>
  </si>
  <si>
    <t>ŞINTEREAG</t>
  </si>
  <si>
    <t>prelungire HCL 19/10.03.2011 (valabil până în 30.12.2018)</t>
  </si>
  <si>
    <t>2119/21.05.2019</t>
  </si>
  <si>
    <t>SPERMEZEU</t>
  </si>
  <si>
    <t>aprobare HCL nr.25/28.12.2004, prelungire HCL 6/30.01.2015 (valabil până în 28.12.2019)</t>
  </si>
  <si>
    <t>10/02.12.2019     93/13.02.2019</t>
  </si>
  <si>
    <t>TÂRLIŞUA</t>
  </si>
  <si>
    <t>aprobare HCL nr.31/30.12.2001, prelungire HCL nr. 23/23.03.2016, HCL nr. 5/25.01.2018 (valabil până  la intrarea în vigoare a noului PUG)</t>
  </si>
  <si>
    <t>2604/24.08.2015</t>
  </si>
  <si>
    <t>TELCIU</t>
  </si>
  <si>
    <t xml:space="preserve">aprobare prin HCL nr.13/30.03.2006, prelungire HCL nr. 24/26.02.2018 </t>
  </si>
  <si>
    <t>4250/31.07.2019</t>
  </si>
  <si>
    <t>TIHA BÂRGĂULUI</t>
  </si>
  <si>
    <t>aprobare HCL nr.45/27.10.2001, prelungire HCL nr. 73/17.12.2015 (valabil până în 30.12.2018)</t>
  </si>
  <si>
    <t>7255/29.07.2019</t>
  </si>
  <si>
    <t>URIU</t>
  </si>
  <si>
    <t>aprobare HCL nr.22/29.09.2006, prelungire HCL nr. 8/22.02.2016 (valabil până în 29.09.2021)</t>
  </si>
  <si>
    <t>4/13.02.2020</t>
  </si>
  <si>
    <t>URMENIŞ</t>
  </si>
  <si>
    <t>aprobare HCL nr.16/31.07.2002 (valabil până în 31.07.2012)</t>
  </si>
  <si>
    <t>275/10.02.2020</t>
  </si>
  <si>
    <t>BOTOȘANI</t>
  </si>
  <si>
    <t>BOTOŞANI</t>
  </si>
  <si>
    <t>34549/27.02.2020</t>
  </si>
  <si>
    <t>1403/21.02.2020</t>
  </si>
  <si>
    <t>453/20.12.2019</t>
  </si>
  <si>
    <t>21473/04.09.2015</t>
  </si>
  <si>
    <t>CĂLĂRAŞI</t>
  </si>
  <si>
    <t>39/23.06.2010</t>
  </si>
  <si>
    <t>3770/15.05.2018</t>
  </si>
  <si>
    <t>CÂNDEŞTI</t>
  </si>
  <si>
    <t>39/17.12.2018</t>
  </si>
  <si>
    <t>190/25.09.2015</t>
  </si>
  <si>
    <t>CRISTINEŞTI</t>
  </si>
  <si>
    <t>47/19.12.2018</t>
  </si>
  <si>
    <t>1285/12.02.2018</t>
  </si>
  <si>
    <t>DERSCA</t>
  </si>
  <si>
    <t>21/08.03.2019</t>
  </si>
  <si>
    <t>1145/20.03.2018</t>
  </si>
  <si>
    <t>FLĂMÂNZI</t>
  </si>
  <si>
    <t>120/20.12.2018</t>
  </si>
  <si>
    <t>23/10.06.2015</t>
  </si>
  <si>
    <t>PĂLTINIŞ</t>
  </si>
  <si>
    <t>49/19.12.2018</t>
  </si>
  <si>
    <t>1978/12.07.2015</t>
  </si>
  <si>
    <t>PRĂJENI</t>
  </si>
  <si>
    <t>45/18.12.2018</t>
  </si>
  <si>
    <t>4618/07.09.2015</t>
  </si>
  <si>
    <t>RĂCHIŢI</t>
  </si>
  <si>
    <t>39/20.07.2010</t>
  </si>
  <si>
    <t>9826/09.12.2019</t>
  </si>
  <si>
    <t>RĂUŞENI</t>
  </si>
  <si>
    <t>16/21.02.2019</t>
  </si>
  <si>
    <t>62/17.01.2018</t>
  </si>
  <si>
    <t>VĂCULEŞTI</t>
  </si>
  <si>
    <t>61/18.12.2018</t>
  </si>
  <si>
    <t>4670/12.08.2018</t>
  </si>
  <si>
    <t>VORONA</t>
  </si>
  <si>
    <t>62/19.09.2018</t>
  </si>
  <si>
    <t>19/13.02.2018</t>
  </si>
  <si>
    <t>BRAȘOV</t>
  </si>
  <si>
    <t>BECLEAN</t>
  </si>
  <si>
    <t>36185/02.03.2020</t>
  </si>
  <si>
    <t>1216/24.02.2020</t>
  </si>
  <si>
    <t>HCL 45/2018dec. 2023</t>
  </si>
  <si>
    <t>27/ 22.05.2018</t>
  </si>
  <si>
    <t>BOD</t>
  </si>
  <si>
    <t>HCL 137/2018</t>
  </si>
  <si>
    <t>7325/26.04.201811326/05.06.2018</t>
  </si>
  <si>
    <t>BRAN</t>
  </si>
  <si>
    <t>HCL 76/2018</t>
  </si>
  <si>
    <t>84/20.12.2012</t>
  </si>
  <si>
    <t>BUDILA</t>
  </si>
  <si>
    <t>HCL 21/2019</t>
  </si>
  <si>
    <t>1512/12.02.2020</t>
  </si>
  <si>
    <t>BUNEŞTI</t>
  </si>
  <si>
    <t>HCL 21/2017</t>
  </si>
  <si>
    <t>7(5722)/04.12.20153(281)/21.01.2016</t>
  </si>
  <si>
    <t>CAŢA</t>
  </si>
  <si>
    <t>HCL 4/2019</t>
  </si>
  <si>
    <t>24/27.07.2018</t>
  </si>
  <si>
    <t>CRISTIAN</t>
  </si>
  <si>
    <t>HCL 127/2018</t>
  </si>
  <si>
    <t>217/10.10.2018183/11.09.2018</t>
  </si>
  <si>
    <t>DRĂGUŞ</t>
  </si>
  <si>
    <t>2240/27.08.20191273/02.06.2018</t>
  </si>
  <si>
    <t>HOMOROD</t>
  </si>
  <si>
    <t xml:space="preserve">HCL 13/2016   </t>
  </si>
  <si>
    <t>1251/05.04.2016</t>
  </si>
  <si>
    <t>JIBERT</t>
  </si>
  <si>
    <t>HCL 10/2009</t>
  </si>
  <si>
    <t>315/19.11.2018</t>
  </si>
  <si>
    <t>MĂIERUŞ</t>
  </si>
  <si>
    <t>HCL 45/2018</t>
  </si>
  <si>
    <t>3763/10.05.2018</t>
  </si>
  <si>
    <t>ORMENIŞ</t>
  </si>
  <si>
    <t>HCL 12/2019</t>
  </si>
  <si>
    <t>15/28.03.2019</t>
  </si>
  <si>
    <t>RACOŞ</t>
  </si>
  <si>
    <t>HCL 74/2018</t>
  </si>
  <si>
    <t>251/11.02.2020</t>
  </si>
  <si>
    <t>UCEA</t>
  </si>
  <si>
    <t>HCL 11/2016</t>
  </si>
  <si>
    <t>7347/26.11.2019</t>
  </si>
  <si>
    <t>VIŞTEA</t>
  </si>
  <si>
    <t>HCL 15/2019</t>
  </si>
  <si>
    <t>7/21.12.2018</t>
  </si>
  <si>
    <t>VULCAN</t>
  </si>
  <si>
    <t>50004/2014</t>
  </si>
  <si>
    <t>BUZĂU</t>
  </si>
  <si>
    <t>AMARU</t>
  </si>
  <si>
    <t>33313/26.02.2020</t>
  </si>
  <si>
    <t>1315/20.02.2020</t>
  </si>
  <si>
    <t>24/30.08.2018  31.12.2023</t>
  </si>
  <si>
    <t>1315/29.03.2016</t>
  </si>
  <si>
    <t>BĂLĂCEANU</t>
  </si>
  <si>
    <t>4/31.01.2019 31.12.2023</t>
  </si>
  <si>
    <t>1200/3353/2019</t>
  </si>
  <si>
    <t>BECENI</t>
  </si>
  <si>
    <t>62/04.12.2018</t>
  </si>
  <si>
    <t>2519/12.04.2017  2518/12.04.2017</t>
  </si>
  <si>
    <t>BOLDU</t>
  </si>
  <si>
    <t xml:space="preserve">  58/2017                 până la aprobarea nou PUG</t>
  </si>
  <si>
    <t>1729/15.07.2015   2532/23.08.2017 2086/2015</t>
  </si>
  <si>
    <t>BREAZA</t>
  </si>
  <si>
    <t>74/30.08.2018  prelungit 2023</t>
  </si>
  <si>
    <t>3428/7.09.2016</t>
  </si>
  <si>
    <t>BUDA</t>
  </si>
  <si>
    <t>45/19.12.2019 prelungit 2023</t>
  </si>
  <si>
    <t>1238/25.03.2019</t>
  </si>
  <si>
    <t>C.A. ROSETTI</t>
  </si>
  <si>
    <t>1/2019          31.12.2023</t>
  </si>
  <si>
    <t>1854/22.04.2015</t>
  </si>
  <si>
    <t>CĂNEŞTI</t>
  </si>
  <si>
    <t>3 /28.01.2019 până la aprobarea nou PUG</t>
  </si>
  <si>
    <t>2538/16.12.2016  2322/10.10.2017</t>
  </si>
  <si>
    <t>CHILIILE</t>
  </si>
  <si>
    <t>40/16.11.2018</t>
  </si>
  <si>
    <t>1840/22.10.2018</t>
  </si>
  <si>
    <t>CISLĂU</t>
  </si>
  <si>
    <t>54/27.12.2018          31.12.2020</t>
  </si>
  <si>
    <t>2948/10.06.2019     2683/585/30.05.2019</t>
  </si>
  <si>
    <t>GLODEANU SĂRAT</t>
  </si>
  <si>
    <t>55/2018            31dec/2023</t>
  </si>
  <si>
    <t>4016/277/2016 6642/2016</t>
  </si>
  <si>
    <t>NEHOIU</t>
  </si>
  <si>
    <t>95/27.11.2018  31.12.2023</t>
  </si>
  <si>
    <t>13303/20.12.2018</t>
  </si>
  <si>
    <t>ODĂILE</t>
  </si>
  <si>
    <t>18/27.09.2018          2023</t>
  </si>
  <si>
    <t>2588/28.12.2018</t>
  </si>
  <si>
    <t>POŞTA CÂLNĂU</t>
  </si>
  <si>
    <t xml:space="preserve">41/14.12.2018   până la aprobare nou PUG     </t>
  </si>
  <si>
    <t>3/25.10.2019</t>
  </si>
  <si>
    <t>RACOVIŢENI</t>
  </si>
  <si>
    <t>12/ 21.02.2019        31.12.2023</t>
  </si>
  <si>
    <t>710/25.03.2019</t>
  </si>
  <si>
    <t>RÂMNICELU</t>
  </si>
  <si>
    <t>40/ 31.10.2018               30.12.2023</t>
  </si>
  <si>
    <t>323/ 17.11.2017</t>
  </si>
  <si>
    <t>ROBEASCA</t>
  </si>
  <si>
    <t xml:space="preserve">38/ 23.12.2019  prelungire 2020     </t>
  </si>
  <si>
    <t>26/STBZ/29.01.2020    561/03.02.2020   not.ABA Buzău Ialomita          tarif mediu</t>
  </si>
  <si>
    <t>SCUTELNICI</t>
  </si>
  <si>
    <t>12/28.02.2019 prelungire nou PUG</t>
  </si>
  <si>
    <t>1862/30.03.2017         4425/20.07.2018</t>
  </si>
  <si>
    <t>SMEENI</t>
  </si>
  <si>
    <t>109/22.12.2018 31.12.2023</t>
  </si>
  <si>
    <t>310/14.01.2016</t>
  </si>
  <si>
    <t>TISĂU</t>
  </si>
  <si>
    <t>14/31.03.2011 până la aprobare nou PUG</t>
  </si>
  <si>
    <t>506/U/2013  506/U2010  702/10.02.2016</t>
  </si>
  <si>
    <t>VALEA RÂMNICULUI</t>
  </si>
  <si>
    <t xml:space="preserve">6/30.01.2019       31.12.2023                 </t>
  </si>
  <si>
    <t>3704/28.06.2017</t>
  </si>
  <si>
    <t>VALEA SALCIEI</t>
  </si>
  <si>
    <t xml:space="preserve">11/18.02.2019     31.12.2023 </t>
  </si>
  <si>
    <t>18/21.01.2019</t>
  </si>
  <si>
    <t>ZĂRNEŞTI</t>
  </si>
  <si>
    <t>1/13.01.2019        2021</t>
  </si>
  <si>
    <t>1790/27.03.2019     2465/18.04.2019</t>
  </si>
  <si>
    <t>CĂLĂRAȘI</t>
  </si>
  <si>
    <t>CIOCĂNEŞTI</t>
  </si>
  <si>
    <t>36954/03.03.2020</t>
  </si>
  <si>
    <t>3735/28.02.2020</t>
  </si>
  <si>
    <t>HOT.21/27.04.2009 PRELUNGIT HOT. 4/17.01.2017</t>
  </si>
  <si>
    <t>CONTRACT NR. 3010/13.05.2019</t>
  </si>
  <si>
    <t>CUZA VODA</t>
  </si>
  <si>
    <t>HOT.5/20.02.2009  PRELUNGIT HOT.06/29.01.2019</t>
  </si>
  <si>
    <t>CONTRACT NR.3993/ 19.08.2019</t>
  </si>
  <si>
    <t>DOR MĂRUNT</t>
  </si>
  <si>
    <t>HOT. 64/05.09.2008 PRELUNGIT HOT. 37/ 22.06.2017</t>
  </si>
  <si>
    <t>CONTRACT NR.91/ 12.02.2020</t>
  </si>
  <si>
    <t>DRAGALINA</t>
  </si>
  <si>
    <t xml:space="preserve">HOT.30/ 28.06.2010  </t>
  </si>
  <si>
    <t>CONTRACT NR.23006/ 23.10.2019</t>
  </si>
  <si>
    <t>FUNDENI</t>
  </si>
  <si>
    <t>HOT.29/29.06.2010</t>
  </si>
  <si>
    <t>CONTRACT NR.1458/19.02.2020</t>
  </si>
  <si>
    <t>ILEANA</t>
  </si>
  <si>
    <t>HOT.10127.10.2008  PRELUNGIT HOT.34/23.10.2018</t>
  </si>
  <si>
    <t>CONTRACT NR.5060/28.11.2019</t>
  </si>
  <si>
    <t>LUICA</t>
  </si>
  <si>
    <t>HOT.6/22.02.2007  PRELUNGIT HOT.4/25.01.2017</t>
  </si>
  <si>
    <t>CONTRACT NR.1325/08.05.2018</t>
  </si>
  <si>
    <t>ŞTEFAN VODĂ</t>
  </si>
  <si>
    <t>HOT.02/22.02.2007 PRELUNGIT HOT.01/31.01.2017</t>
  </si>
  <si>
    <t>CONTRACT NR.1720/19.06.2017</t>
  </si>
  <si>
    <t>TĂMĂDĂU MARE</t>
  </si>
  <si>
    <t>HOT.38/29.10.2009 PRELUNGIT HOT.55/28.10.2019</t>
  </si>
  <si>
    <t>CONTRACT NR.3847/23.09.2019</t>
  </si>
  <si>
    <t>CARAȘ-SEVERIN</t>
  </si>
  <si>
    <t>BĂUŢAR</t>
  </si>
  <si>
    <t>37247/03.03.2020</t>
  </si>
  <si>
    <t>1538/26.03.2020</t>
  </si>
  <si>
    <t>10/23.04.2002 - 23.04.2005</t>
  </si>
  <si>
    <t>1478/16.12.2008</t>
  </si>
  <si>
    <t>BERLIŞTE</t>
  </si>
  <si>
    <t>30/22.09.2000/ 18/11.03.2010 - 29.09.2013</t>
  </si>
  <si>
    <t>881/13.06.2017</t>
  </si>
  <si>
    <t>BERZASCA</t>
  </si>
  <si>
    <t xml:space="preserve">35/26.07.2009 - 26.07.2019 </t>
  </si>
  <si>
    <t>36/15.03.2019</t>
  </si>
  <si>
    <t>BERZOVIA</t>
  </si>
  <si>
    <t>17/25.10.20008/28.02.201354/27.10.2016- 31.12.2018</t>
  </si>
  <si>
    <t>1907/20.04.2017 2640/18.04.2018 890/01.03.2018 5795/28.12.2018</t>
  </si>
  <si>
    <t>BOLVAŞNIŢA</t>
  </si>
  <si>
    <t>5/26.02.2002 19.05.2010</t>
  </si>
  <si>
    <t>160/12.02.2019 1174/17.07.2019</t>
  </si>
  <si>
    <t>BOZOVICI</t>
  </si>
  <si>
    <t>29/30.05.2006/ 54/07.07.2016 - 30.05.2021</t>
  </si>
  <si>
    <t>800,731/2016</t>
  </si>
  <si>
    <t>BUCHIN</t>
  </si>
  <si>
    <t>6/28.02.2001 - 28.02.2004</t>
  </si>
  <si>
    <t>441/2011, 1/2016</t>
  </si>
  <si>
    <t>BUCOŞNIŢA</t>
  </si>
  <si>
    <t xml:space="preserve">15/18.04.2001 18.04.2004 </t>
  </si>
  <si>
    <t xml:space="preserve">07/26.07.2017 </t>
  </si>
  <si>
    <t>CARANSEBEŞ</t>
  </si>
  <si>
    <t>61/29.03.2000 - 29.03.2010</t>
  </si>
  <si>
    <t>17630/18.07.2017   1102/28.07.2017</t>
  </si>
  <si>
    <t>CIUCHICI</t>
  </si>
  <si>
    <t>26/21.10.2003 - 21.10.2006</t>
  </si>
  <si>
    <t>860/05.01.2015</t>
  </si>
  <si>
    <t>COPĂCELE</t>
  </si>
  <si>
    <t>22/24.11.2000 - 24.11.2010</t>
  </si>
  <si>
    <t>965,998/10.04.2017</t>
  </si>
  <si>
    <t>CORONINI</t>
  </si>
  <si>
    <t>50/22.11.2002/ 98/15.09.2012/ 15/29.02.2016 - 30.12.2018</t>
  </si>
  <si>
    <t>36/19.02.2016</t>
  </si>
  <si>
    <t>EFTIMIE MURGU</t>
  </si>
  <si>
    <t>6/19.01.1999 - 19.01.2002</t>
  </si>
  <si>
    <t>1132,1304 /28.08.2017</t>
  </si>
  <si>
    <t>EZERIŞ</t>
  </si>
  <si>
    <t>1/20.01.2001/ 9/26.02.2013 - 26.02.2015</t>
  </si>
  <si>
    <t>669/24.05.2017</t>
  </si>
  <si>
    <t>FOROTIC</t>
  </si>
  <si>
    <t>24/10.08.2001 - 10.08.2004</t>
  </si>
  <si>
    <t>760/24.04.2017</t>
  </si>
  <si>
    <t>GÂRNIC</t>
  </si>
  <si>
    <t>48/21.11.2001 - 21.11.2004</t>
  </si>
  <si>
    <t>1285/1220/ 12.12.2016</t>
  </si>
  <si>
    <t>MEHADIA</t>
  </si>
  <si>
    <t>26/28.06.2001 - 28.06.2004</t>
  </si>
  <si>
    <t>849/19.03.2014</t>
  </si>
  <si>
    <t>MOLDOVA NOUĂ</t>
  </si>
  <si>
    <t>58/23.06.2001 - 23.06. 2011</t>
  </si>
  <si>
    <t xml:space="preserve">12828/16.12.2017    12829/06.12.2017   </t>
  </si>
  <si>
    <t>OBREJA</t>
  </si>
  <si>
    <t>5/26.04.2001 - 26.04.2004</t>
  </si>
  <si>
    <t>13/20.09.2019</t>
  </si>
  <si>
    <t>OCNA DE FIER</t>
  </si>
  <si>
    <t>7/14.04.2000 - 14.04.2003</t>
  </si>
  <si>
    <t>863/14.03.2017</t>
  </si>
  <si>
    <t>ORAVIŢA</t>
  </si>
  <si>
    <t xml:space="preserve">82/18.11.1999 - 29.11.2009 179/29.10.2018 </t>
  </si>
  <si>
    <t>5976/23.08.2012 8776/28.06.2017 suplimentar netransmis</t>
  </si>
  <si>
    <t>OŢELU ROŞU</t>
  </si>
  <si>
    <t xml:space="preserve">neaprobat  -  </t>
  </si>
  <si>
    <t>1176/29.01.2009 3/2769/11.02.2016  13.154/23.11.2017   13040/21.11.2017</t>
  </si>
  <si>
    <t>POJEJENA</t>
  </si>
  <si>
    <t>5/06.02.2003</t>
  </si>
  <si>
    <t>4260/21.12.2009 2145/07.07.2010</t>
  </si>
  <si>
    <t>RAMNA</t>
  </si>
  <si>
    <t>51/27.07.2001/ 2/30.01.2013 - 27.07.2014</t>
  </si>
  <si>
    <t>3416/24.11.2015</t>
  </si>
  <si>
    <t>SASCA MONTANĂ</t>
  </si>
  <si>
    <t>82/26.11.2008/ 05/29.01.2014 - 29.01.2019</t>
  </si>
  <si>
    <t>781,808,1124/2016</t>
  </si>
  <si>
    <t>SICHEVIŢA</t>
  </si>
  <si>
    <t>13/31.05.2002, 25/22.06.2007 - 22.06.2010</t>
  </si>
  <si>
    <t>1530/15.11.2016</t>
  </si>
  <si>
    <t>ŞOPOTU NOU</t>
  </si>
  <si>
    <t>18/29.06.2001 - 29.06.2004</t>
  </si>
  <si>
    <t>240/02.03.2018</t>
  </si>
  <si>
    <t>TURNU RUIENI</t>
  </si>
  <si>
    <t>18/27.10.1999 - 27.10.2002</t>
  </si>
  <si>
    <t>760/20.02.2016</t>
  </si>
  <si>
    <t>VĂRĂDIA</t>
  </si>
  <si>
    <t>14/21.04.2003 - 21.04.2007</t>
  </si>
  <si>
    <t>1542,1430/13.07.2018</t>
  </si>
  <si>
    <t>ZORLENŢU MARE</t>
  </si>
  <si>
    <t>neaprobat - 2001</t>
  </si>
  <si>
    <t>1570,668/11.05.2018</t>
  </si>
  <si>
    <t>CLUJ</t>
  </si>
  <si>
    <t>ALUNIŞ</t>
  </si>
  <si>
    <t>36371/03.03.2020</t>
  </si>
  <si>
    <t>7118/27.02.2020</t>
  </si>
  <si>
    <t>8/2002,42/2015,30/2018,DEC 2020</t>
  </si>
  <si>
    <t>278/08.02.2018</t>
  </si>
  <si>
    <t>APAHIDA</t>
  </si>
  <si>
    <t>20/ 2005, 205/ 2018, dec.2020</t>
  </si>
  <si>
    <t>3153/ 05.02.2018</t>
  </si>
  <si>
    <t>BORŞA</t>
  </si>
  <si>
    <t>27/1999, 93/ 2015, 76/ 2018, dec. 2020</t>
  </si>
  <si>
    <t>nr.4660/ 25.11.2015</t>
  </si>
  <si>
    <t>BUZA</t>
  </si>
  <si>
    <t>31/2000, 6/2016, 32/ 2018, dec.2020</t>
  </si>
  <si>
    <t>nr.31/ 17.03.2016</t>
  </si>
  <si>
    <t>48/2006, 45/ 2016, dec.2020</t>
  </si>
  <si>
    <t>1739/07.05.2018</t>
  </si>
  <si>
    <t>CĂLĂŢELE</t>
  </si>
  <si>
    <t>78/ 1999, 65/2018, dec.2020</t>
  </si>
  <si>
    <t>850/ 19.02.2019, 849/ 19.02.2019</t>
  </si>
  <si>
    <t>CĂPUŞU MARE</t>
  </si>
  <si>
    <t>4/ 2000, 61/ 2018, dec.2020</t>
  </si>
  <si>
    <t>6950/ 21.11.2018</t>
  </si>
  <si>
    <t>CĂŞEIU</t>
  </si>
  <si>
    <t>30/1999, 54/2015, 44/2018, dec.2020</t>
  </si>
  <si>
    <t>nr.7498/09.12.2016, acte adiţonale 1,2 şi 3/ 2016</t>
  </si>
  <si>
    <t>CĂTINA</t>
  </si>
  <si>
    <t>4/2000, 59/2015, 58/2018, dec.2020</t>
  </si>
  <si>
    <t>nr.1289/16.05.2012</t>
  </si>
  <si>
    <t>CIUCEA</t>
  </si>
  <si>
    <t>29/1998, 56/2015, 48/ 2018, dec. 2020</t>
  </si>
  <si>
    <t>nr.489/17.02.2017</t>
  </si>
  <si>
    <t>CIURILA</t>
  </si>
  <si>
    <t>26/1999, 59/2015, 52/ 2018, dec.2020</t>
  </si>
  <si>
    <t>nr.2/18.11.2016</t>
  </si>
  <si>
    <t>COJOCNA</t>
  </si>
  <si>
    <t>6/ 2001, 10/ 2016, dec.2020</t>
  </si>
  <si>
    <t>nr.81/ 10.01.2020</t>
  </si>
  <si>
    <t>CORNEŞTI</t>
  </si>
  <si>
    <t>17/2000, 102/2015, 87/ 2018, dec.2020</t>
  </si>
  <si>
    <t>nr.3419/20.09.2016</t>
  </si>
  <si>
    <t>CUZDRIOARA</t>
  </si>
  <si>
    <t>11/1999, 45/2015, 39/2018, dec.2020</t>
  </si>
  <si>
    <t>nr.6121/10.11.2016 nr.4124/22.10.2015</t>
  </si>
  <si>
    <t>FIZEŞU GHERLII</t>
  </si>
  <si>
    <t>29/ 2009, dec.2020</t>
  </si>
  <si>
    <t>nr. 3825/26.10. 2017</t>
  </si>
  <si>
    <t>FLOREŞTI</t>
  </si>
  <si>
    <t>6/2005</t>
  </si>
  <si>
    <t>1341/26.01.2011,7029/12.11.2013,43.625/17.12.2016</t>
  </si>
  <si>
    <t>GÂRBĂU</t>
  </si>
  <si>
    <t>nr.5/2000, 79/2015, 74/ 2018, dec. 2020</t>
  </si>
  <si>
    <t>nr.11.167/12.08.2014, acte adiţionale nr. 1 şi 2</t>
  </si>
  <si>
    <t>GEACA</t>
  </si>
  <si>
    <t>6/ 2000, 17/ 2015, 57/ 2018, dec.2020</t>
  </si>
  <si>
    <t>nr. 2168/ 2014, act adfiţional nr. 5/ 2018</t>
  </si>
  <si>
    <t>GILĂU</t>
  </si>
  <si>
    <t>nr.67/1999, 103/2015,  200/ 2018, dec.2020</t>
  </si>
  <si>
    <t>nr.10/ 2010</t>
  </si>
  <si>
    <t>IARA</t>
  </si>
  <si>
    <t>33/1999, 108/2015, 101/ 2018, dec. 2020</t>
  </si>
  <si>
    <t>nr.4/22.10.2015, act adiţional nr.1/21.06.2016</t>
  </si>
  <si>
    <t>IZVORU CRIŞULUI</t>
  </si>
  <si>
    <t>nr.36/1999, 73/2015, 90/ 2018, dec.2020</t>
  </si>
  <si>
    <t>23/02.03.2015, act adiţional nr.2/29.07.2016</t>
  </si>
  <si>
    <t>JICHIŞU DE JOS</t>
  </si>
  <si>
    <t>nr. 57/ 1999, 27/ 2015, dec. 2020</t>
  </si>
  <si>
    <t>nr.103/ 2015, act adițional nr.3/ 2018</t>
  </si>
  <si>
    <t>JUCU</t>
  </si>
  <si>
    <t>nr.9/2000,     116/2015, dec. 2020</t>
  </si>
  <si>
    <t>nr. 42/ 01.09.2017, nr. 64/31.10.2017</t>
  </si>
  <si>
    <t>LUNA</t>
  </si>
  <si>
    <t>nr.5/2000, 57/2015, 45/ 2018, dec. 2020</t>
  </si>
  <si>
    <t>24C/29.06.2016</t>
  </si>
  <si>
    <t>MĂRGĂU</t>
  </si>
  <si>
    <t>nr.49/1999, 77/2015, 62/2018, dec.2020</t>
  </si>
  <si>
    <t xml:space="preserve">nr.6798/03.12.2015, act adiţional 1 şi 2/ 2016 </t>
  </si>
  <si>
    <t>MĂRIŞEL</t>
  </si>
  <si>
    <t>31/1999,  65/ 2018, dec.2020</t>
  </si>
  <si>
    <t>16/ 21.06.2018</t>
  </si>
  <si>
    <t>MICA</t>
  </si>
  <si>
    <t>nr.35/1999, 60/2015, 86/ 2018, dec.2020</t>
  </si>
  <si>
    <t>nr.4239/ 22.10.2015</t>
  </si>
  <si>
    <t>MINTIU GHERLII</t>
  </si>
  <si>
    <t>37/ 1999,  6/ 2016, dec.2020</t>
  </si>
  <si>
    <t>638/ 22.02.2019</t>
  </si>
  <si>
    <t>MOCIU</t>
  </si>
  <si>
    <t>nr.24/2002, 92/2015, 87/ 2018, dec. 2020</t>
  </si>
  <si>
    <t>nr.7890/ 01.10.2015, act adiţional nr.1/04.01.2016</t>
  </si>
  <si>
    <t>MOLDOVENEŞTI</t>
  </si>
  <si>
    <t>nr.31/2000, 35/2015,  41/ 2018, dec. 2020</t>
  </si>
  <si>
    <t>nr.6821/2015, act adiţional  nr.31257/2016</t>
  </si>
  <si>
    <t>NEGRENI</t>
  </si>
  <si>
    <t>nr.31/2005, 72/2015, dec.2020</t>
  </si>
  <si>
    <t>nr.4583/ 19.10.2015</t>
  </si>
  <si>
    <t>PETREŞTII DE JOS</t>
  </si>
  <si>
    <t>nr.33/ 1999, 12/2013, 30/ 2018, dec.2020</t>
  </si>
  <si>
    <t>nr.29/ 2010, act adiţional nr. 6/ 2017</t>
  </si>
  <si>
    <t>RECEA-CRISTUR</t>
  </si>
  <si>
    <t>2/ 2000, 43/ 2015, 29/ 2018, dec. 2020</t>
  </si>
  <si>
    <t>nr.11/ 2016, act adiţional nr.1/ 2016</t>
  </si>
  <si>
    <t>RIŞCA</t>
  </si>
  <si>
    <t>nr.41/2000, 52/ 2015</t>
  </si>
  <si>
    <t xml:space="preserve">nr.36/ 2010 </t>
  </si>
  <si>
    <t>SÂNMĂRTIN</t>
  </si>
  <si>
    <t>nr.14/2000, 50/2015, 87/ 2018, dec.2020</t>
  </si>
  <si>
    <t>nr.1128/ 10.08.2015, act adiţional nr.1 şi 2 / 2015</t>
  </si>
  <si>
    <t>SÂNPAUL</t>
  </si>
  <si>
    <t>1/ 2000, 9/ 2016,  69/ 2018, dec.2020</t>
  </si>
  <si>
    <t>2601/ 24.09.2018</t>
  </si>
  <si>
    <t>SĂVĂDISLA</t>
  </si>
  <si>
    <t>41/ 2007, 55/ 2017</t>
  </si>
  <si>
    <t>1646/ 16.03.2018</t>
  </si>
  <si>
    <t>SIC</t>
  </si>
  <si>
    <t>214/2018</t>
  </si>
  <si>
    <t>40/16,09.2015</t>
  </si>
  <si>
    <t>SUATU</t>
  </si>
  <si>
    <t>nr.2/2000, 29/2015, 45/ 2018, dec.2020</t>
  </si>
  <si>
    <t>nr.2683/08.09.2015, act adiţional nr.1 şi 2 / 2015</t>
  </si>
  <si>
    <t>ŢAGA</t>
  </si>
  <si>
    <t>44/ 1999, 33/2010, dec. 2020</t>
  </si>
  <si>
    <t>nr.2239/07.11.2019</t>
  </si>
  <si>
    <t>TRITENII DE JOS</t>
  </si>
  <si>
    <t>60/2018</t>
  </si>
  <si>
    <t>15/2015</t>
  </si>
  <si>
    <t>TURDA</t>
  </si>
  <si>
    <t>160/ 1999, 270/ 2015, 328/ 2018, dec.2020</t>
  </si>
  <si>
    <t>928/ 15.01.2019</t>
  </si>
  <si>
    <t>TURENI</t>
  </si>
  <si>
    <t>27/ 2008, 53/ 2018, iulie 2023</t>
  </si>
  <si>
    <t>nr. 35/ 10.09.2019</t>
  </si>
  <si>
    <t>UNGURAŞ</t>
  </si>
  <si>
    <t>31/ 1998, 52/ 2015,  43/ 2018, dec. 2020</t>
  </si>
  <si>
    <t>23/ 10.11.2018</t>
  </si>
  <si>
    <t>VALEA IERII</t>
  </si>
  <si>
    <t>nr.10/2000, 81/2015</t>
  </si>
  <si>
    <t>nr.128/2/21.01.2016, 1284/ 12/ 12.05.2016</t>
  </si>
  <si>
    <t>VIIŞOARA</t>
  </si>
  <si>
    <t>nr.4/2000, 18/2013, 36/ 2018, dec. 2020</t>
  </si>
  <si>
    <t>nr.693/11.02.2016, nr.694/ 11.02.2016</t>
  </si>
  <si>
    <t>CONSTANȚA</t>
  </si>
  <si>
    <t>ALIMAN</t>
  </si>
  <si>
    <t>34173/26.02.2020</t>
  </si>
  <si>
    <t>4723/18.02.2020</t>
  </si>
  <si>
    <t>HCL nr.19/2000</t>
  </si>
  <si>
    <t>contract nr.1573/05.04.2017</t>
  </si>
  <si>
    <t>CERCHEZU</t>
  </si>
  <si>
    <t>HCL nr.26/2002</t>
  </si>
  <si>
    <t>contract nr.16/08.04.2016,   act.adit.</t>
  </si>
  <si>
    <t>COMANA</t>
  </si>
  <si>
    <t>HCL 45/2009</t>
  </si>
  <si>
    <t>308/04.02.2019</t>
  </si>
  <si>
    <t>CORBU</t>
  </si>
  <si>
    <t>HCL nr.158/30.09.2008    ( aprobat RLU tranzitoriu)</t>
  </si>
  <si>
    <t>contract nr.32/13.11.2018</t>
  </si>
  <si>
    <t>DOBROMIR</t>
  </si>
  <si>
    <t>nu are HCL</t>
  </si>
  <si>
    <t>contract        nr.467/12.02.2018</t>
  </si>
  <si>
    <t>GHINDĂREŞTI</t>
  </si>
  <si>
    <t xml:space="preserve">contract nr.64/2015,        act adiț. nr.1/2016,   act adiț. nr.3/2019      </t>
  </si>
  <si>
    <t>GRĂDINA</t>
  </si>
  <si>
    <t>HCL nr.47/2009</t>
  </si>
  <si>
    <t>contract nr.4479/12.10.2018</t>
  </si>
  <si>
    <t>HÂRŞOVA</t>
  </si>
  <si>
    <t>HCL nr.94/2008</t>
  </si>
  <si>
    <t>contract nr.5/29.01.2018,        act adiț. nr.2/2020</t>
  </si>
  <si>
    <t>INDEPENDENŢA</t>
  </si>
  <si>
    <t>contract nr.5450/10.12.2018</t>
  </si>
  <si>
    <t>ION CORVIN</t>
  </si>
  <si>
    <t>contracte nr.152/15.01.2016, nr.153/15.01.2016, nr.5217/2017</t>
  </si>
  <si>
    <t>LIMANU</t>
  </si>
  <si>
    <t>HCL nr.137/2006</t>
  </si>
  <si>
    <t>contract         nr.12513/30.08.2017</t>
  </si>
  <si>
    <t>LIPNIŢA</t>
  </si>
  <si>
    <t>PUG preliminar aprobat prin HCL nr. 14/2016 - durata 3 ani</t>
  </si>
  <si>
    <t>contract      nr.1741/10.05.2017</t>
  </si>
  <si>
    <t>LUMINA</t>
  </si>
  <si>
    <t>HCL nr.38/2001, prelung.valab. HCL nr.151/2018</t>
  </si>
  <si>
    <t>contract nr.6590/17.05.2018</t>
  </si>
  <si>
    <t>OLTINA</t>
  </si>
  <si>
    <t>HCL nr.6/24.04.2008</t>
  </si>
  <si>
    <t>contracte nr.1102/04.04.2017   nr.3681/14.11.2019  nr.3876/26.11.2019</t>
  </si>
  <si>
    <t>SARAIU</t>
  </si>
  <si>
    <t>HCL nr.9/2002, prelung.valab.HCL nr.10/2019</t>
  </si>
  <si>
    <t>contract nr.1988/1989 din 2015, act adiț.</t>
  </si>
  <si>
    <t>COVASNA</t>
  </si>
  <si>
    <t>BĂŢANI</t>
  </si>
  <si>
    <t>36939/03.03.2020</t>
  </si>
  <si>
    <t>800/28.02.2020</t>
  </si>
  <si>
    <t>5/2001 prelungit 15/2019</t>
  </si>
  <si>
    <t>3802/18.08.2016</t>
  </si>
  <si>
    <t>BRATEŞ</t>
  </si>
  <si>
    <t>13/2000 prelungit 68/2018</t>
  </si>
  <si>
    <t xml:space="preserve">6911/62/07.12.2015 </t>
  </si>
  <si>
    <t>BREŢCU</t>
  </si>
  <si>
    <t>2/2001 prelungit 5/2019</t>
  </si>
  <si>
    <t>1765/07.11.2019</t>
  </si>
  <si>
    <t>10/2000, prelungit 165/2018</t>
  </si>
  <si>
    <t>11241/30.05.2011</t>
  </si>
  <si>
    <t>GHIDFALĂU</t>
  </si>
  <si>
    <t>7/2000 prelungit 65/2018</t>
  </si>
  <si>
    <t>17/20.11.2015</t>
  </si>
  <si>
    <t>HĂGHIG</t>
  </si>
  <si>
    <t>20/2001 prelungit 53/2018</t>
  </si>
  <si>
    <t>1501/27.03.20181003/25.02.2020</t>
  </si>
  <si>
    <t>LEMNIA</t>
  </si>
  <si>
    <t>24/2001 prelungit 1/2019</t>
  </si>
  <si>
    <t>487/27.02.2020</t>
  </si>
  <si>
    <t>MALNAŞ</t>
  </si>
  <si>
    <t>16/2001 prelungit 53/2018</t>
  </si>
  <si>
    <t>1273/22.03.2018</t>
  </si>
  <si>
    <t>MERENI</t>
  </si>
  <si>
    <t>24/2001 prelungit 40/2018</t>
  </si>
  <si>
    <t>969/29.05.2017</t>
  </si>
  <si>
    <t>MOACŞA</t>
  </si>
  <si>
    <t>11/2000 prelungit 60/2018</t>
  </si>
  <si>
    <t>381/15.02.2018</t>
  </si>
  <si>
    <t>OJDULA</t>
  </si>
  <si>
    <t>18/2001 prelungit 3/2019</t>
  </si>
  <si>
    <t>25/10.09.2015</t>
  </si>
  <si>
    <t>SÂNZIENI</t>
  </si>
  <si>
    <t>36/2001 prelungit 51/2018</t>
  </si>
  <si>
    <t>5048/05.11.2019 5094/08.11.2019</t>
  </si>
  <si>
    <t>SFÂNTU GHEORGHE</t>
  </si>
  <si>
    <t>93/1999 prelungit 367/2018</t>
  </si>
  <si>
    <t>1333/2008</t>
  </si>
  <si>
    <t>SITA BUZĂULUI</t>
  </si>
  <si>
    <t>28/2001 prelungit 49/2018</t>
  </si>
  <si>
    <t>5317/2013</t>
  </si>
  <si>
    <t>VÂLCELE</t>
  </si>
  <si>
    <t>28/2001 prelungit 47/2018</t>
  </si>
  <si>
    <t>605/30,04,2013</t>
  </si>
  <si>
    <t>VALEA CRIŞULUI</t>
  </si>
  <si>
    <t>23/2001 prelungit  60/2018</t>
  </si>
  <si>
    <t>6191/2018</t>
  </si>
  <si>
    <t>VALEA MARE</t>
  </si>
  <si>
    <t>5/2002 prelungit 3/2019</t>
  </si>
  <si>
    <t>1316/16.10.2017</t>
  </si>
  <si>
    <t>ZAGON</t>
  </si>
  <si>
    <t xml:space="preserve">27/2001 prelungit 68/2018 </t>
  </si>
  <si>
    <t>7061/19.09.2019</t>
  </si>
  <si>
    <t>DÂMBOVIȚA</t>
  </si>
  <si>
    <t>BRĂNEŞTI</t>
  </si>
  <si>
    <t>25791/13.02.2020</t>
  </si>
  <si>
    <t>1824/11.02.2020</t>
  </si>
  <si>
    <t>3/2015</t>
  </si>
  <si>
    <t>340/22.11.2017</t>
  </si>
  <si>
    <t>COJASCA</t>
  </si>
  <si>
    <t>13/2015</t>
  </si>
  <si>
    <t>294/19.10.2017</t>
  </si>
  <si>
    <t>CRÂNGURILE</t>
  </si>
  <si>
    <t>584/24.08.2015</t>
  </si>
  <si>
    <t>CREVEDIA</t>
  </si>
  <si>
    <t>30/2014</t>
  </si>
  <si>
    <t>234/05.09.2017</t>
  </si>
  <si>
    <t>12/2017</t>
  </si>
  <si>
    <t>328/06.11.2017</t>
  </si>
  <si>
    <t>DRAGODANA</t>
  </si>
  <si>
    <t>15/2013</t>
  </si>
  <si>
    <t>15148/30.07.2019</t>
  </si>
  <si>
    <t>HULUBEŞTI</t>
  </si>
  <si>
    <t>40/2009</t>
  </si>
  <si>
    <t>260/13.09.2018</t>
  </si>
  <si>
    <t>MĂNEŞTI</t>
  </si>
  <si>
    <t>6/2019</t>
  </si>
  <si>
    <t>175/11.06.2018</t>
  </si>
  <si>
    <t>MORTENI</t>
  </si>
  <si>
    <t>29/2016</t>
  </si>
  <si>
    <t>175/12.07.2017</t>
  </si>
  <si>
    <t>PIETRARI</t>
  </si>
  <si>
    <t>29/2019</t>
  </si>
  <si>
    <t>137/09.05.2018</t>
  </si>
  <si>
    <t>POTLOGI</t>
  </si>
  <si>
    <t>16/2011</t>
  </si>
  <si>
    <t>198/28.07.2017</t>
  </si>
  <si>
    <t>PUCHENI</t>
  </si>
  <si>
    <t>32/2015</t>
  </si>
  <si>
    <t>322/01.11.2017</t>
  </si>
  <si>
    <t>322/01.01.2017</t>
  </si>
  <si>
    <t>RUNCU</t>
  </si>
  <si>
    <t>41/2009</t>
  </si>
  <si>
    <t>397/01.11.2018</t>
  </si>
  <si>
    <t>SĂLCIOARA</t>
  </si>
  <si>
    <t>26/2020</t>
  </si>
  <si>
    <t>142/11.05.2018</t>
  </si>
  <si>
    <t>SLOBOZIA MOARĂ</t>
  </si>
  <si>
    <t>320/30.05.2016</t>
  </si>
  <si>
    <t>TĂRTĂŞEŞTI</t>
  </si>
  <si>
    <t>17/2020</t>
  </si>
  <si>
    <t>687/14.09.2015</t>
  </si>
  <si>
    <t>VĂCĂREŞTI</t>
  </si>
  <si>
    <t>23/2019</t>
  </si>
  <si>
    <t>197/14.08.2019</t>
  </si>
  <si>
    <t>2/2012</t>
  </si>
  <si>
    <t>319/20.11.2019</t>
  </si>
  <si>
    <t>VĂLENI-DÂMBOVIŢA</t>
  </si>
  <si>
    <t>27/2018</t>
  </si>
  <si>
    <t>215/08.04.2016</t>
  </si>
  <si>
    <t>DOLJ</t>
  </si>
  <si>
    <t>BUCOVĂŢ</t>
  </si>
  <si>
    <t>33315/26.02.2020</t>
  </si>
  <si>
    <t>9465/20.02.2020</t>
  </si>
  <si>
    <t>9/2010-aprobare</t>
  </si>
  <si>
    <t>3305/2019</t>
  </si>
  <si>
    <t>GHERCEŞTI</t>
  </si>
  <si>
    <t>25/2011-aprobare</t>
  </si>
  <si>
    <t>6225/2017</t>
  </si>
  <si>
    <t>GHINDENI</t>
  </si>
  <si>
    <t>12/21.08.2018-prelungire pana la 01.08.2019</t>
  </si>
  <si>
    <t>147/2019</t>
  </si>
  <si>
    <t>GIUBEGA</t>
  </si>
  <si>
    <t>8/2010-aprobare</t>
  </si>
  <si>
    <t>165/2019</t>
  </si>
  <si>
    <t>PODARI</t>
  </si>
  <si>
    <t>55/10.05.2018-prelungire 24.04.2019</t>
  </si>
  <si>
    <t>433/2018</t>
  </si>
  <si>
    <t>ROJIŞTE</t>
  </si>
  <si>
    <t>15/2017- prelungire 5 ani</t>
  </si>
  <si>
    <t>7186/2018</t>
  </si>
  <si>
    <t>ŞIMNICU DE SUS</t>
  </si>
  <si>
    <t>10/2011-aprobare</t>
  </si>
  <si>
    <t>177/2018</t>
  </si>
  <si>
    <t>SOPOT</t>
  </si>
  <si>
    <t>5/2001-aprobare</t>
  </si>
  <si>
    <t>985/2017</t>
  </si>
  <si>
    <t>GALAȚI</t>
  </si>
  <si>
    <t>BĂLENI</t>
  </si>
  <si>
    <t>31880/24.02.2020</t>
  </si>
  <si>
    <t>1396/21.03.2020</t>
  </si>
  <si>
    <t>prelungit HCL 16/29.09.2016, 28/30.10.2018, expira 2023</t>
  </si>
  <si>
    <t>2294/22.11.2016</t>
  </si>
  <si>
    <t>CAVADINEŞTI</t>
  </si>
  <si>
    <t>34/19.12. 2018  termen: 31.12.2023</t>
  </si>
  <si>
    <t>80/26.03.2019</t>
  </si>
  <si>
    <t>COSMEŞTI</t>
  </si>
  <si>
    <t>5/22.01.2013,  58/2018,  expira 2023</t>
  </si>
  <si>
    <t>5738/31.08.2017, 6031/14.09.2017</t>
  </si>
  <si>
    <t>CUCA</t>
  </si>
  <si>
    <t xml:space="preserve"> 71/31.10.2018, expira 31.10.2023</t>
  </si>
  <si>
    <t>5648/ 29.12.2017</t>
  </si>
  <si>
    <t>CUZA VODĂ</t>
  </si>
  <si>
    <t>21/ 31.03.2007  12/ 27.02.2017   prelungire, expira 2023</t>
  </si>
  <si>
    <t>3261/ 31.10.2019</t>
  </si>
  <si>
    <t>DRĂGUŞENI</t>
  </si>
  <si>
    <t xml:space="preserve">90/ 28.06.2006  7/ 11.07.2016 prelungire </t>
  </si>
  <si>
    <t xml:space="preserve"> 473A/ 10.03.2017, 2/ 05.11.2019 </t>
  </si>
  <si>
    <t>FÂRŢĂNEŞTI</t>
  </si>
  <si>
    <t>22/29.10.2010</t>
  </si>
  <si>
    <t>3648/ 28.09.2018</t>
  </si>
  <si>
    <t>FRUMUŞIŢA</t>
  </si>
  <si>
    <t>2/28.01.2000,  31/ 2011 prelungire, expira 2021</t>
  </si>
  <si>
    <t>2582/24.04.2018</t>
  </si>
  <si>
    <t>HCL 41/2017VALABIL 30.12.2018</t>
  </si>
  <si>
    <t>3985/31.05.2018</t>
  </si>
  <si>
    <t>GHIDIGENI</t>
  </si>
  <si>
    <t>11/28.02.2019-pr.PUG, expira 13.03.2021</t>
  </si>
  <si>
    <t>7013/ 22.06.2017, act ad. 1/ 05.03.2019</t>
  </si>
  <si>
    <t>GOHOR</t>
  </si>
  <si>
    <t>16/28.03.2016</t>
  </si>
  <si>
    <t xml:space="preserve">853/13.03.2017   210/19.01.2018  </t>
  </si>
  <si>
    <t>27/ 24.06.2005                22/ 30.04.2015      44/12.07.2018      expira 2023</t>
  </si>
  <si>
    <t>8393/15.12.2017</t>
  </si>
  <si>
    <t>IVEŞTI</t>
  </si>
  <si>
    <t>33/30.12.1999 74/22.12.2015, expira 2018</t>
  </si>
  <si>
    <t>57/58/ 14.05.2019</t>
  </si>
  <si>
    <t>NĂMOLOASA</t>
  </si>
  <si>
    <t>21/17.08.2009, expira 2018</t>
  </si>
  <si>
    <t>15/2221/ 16.05.2017</t>
  </si>
  <si>
    <t>OANCEA</t>
  </si>
  <si>
    <t>17/ 11.03.2016, 44/ 10.12.2019, expira 2018</t>
  </si>
  <si>
    <t>15/01.04.2019  84/22.03.2019    25/09.04.2019</t>
  </si>
  <si>
    <t>PISCU</t>
  </si>
  <si>
    <t>14/27.05.2011, expira 2019</t>
  </si>
  <si>
    <t>5628/12.09.2018</t>
  </si>
  <si>
    <t>REDIU</t>
  </si>
  <si>
    <t>28/2009,                    expira 2019</t>
  </si>
  <si>
    <t>369/ 09.02.2018</t>
  </si>
  <si>
    <t>SCHELA</t>
  </si>
  <si>
    <t>14/30.04.2008, 58/30.10.2018, expira 2019</t>
  </si>
  <si>
    <t>3372/ 26.05.2017</t>
  </si>
  <si>
    <t>TECUCI</t>
  </si>
  <si>
    <t>187/31.10.2018, expira 2023</t>
  </si>
  <si>
    <t>49766/ 15.05.2018</t>
  </si>
  <si>
    <t>79/ 25.11.1999   15/ 18.03.2016  16/25.04.2019</t>
  </si>
  <si>
    <t>1815/ 27.05.2015</t>
  </si>
  <si>
    <t>GIURGIU</t>
  </si>
  <si>
    <t>CLEJANI</t>
  </si>
  <si>
    <t>39075/06.03.2020</t>
  </si>
  <si>
    <t>2587/03.03.2020</t>
  </si>
  <si>
    <t>30/2015      2023</t>
  </si>
  <si>
    <t>6807/2019</t>
  </si>
  <si>
    <t>DAIA</t>
  </si>
  <si>
    <t>51/16/12/2015</t>
  </si>
  <si>
    <t>4205/22/07/ 2015</t>
  </si>
  <si>
    <t>GĂUJANI</t>
  </si>
  <si>
    <t>13/30/04/2015 25/02/2020</t>
  </si>
  <si>
    <t>3151/13/08/ 2019</t>
  </si>
  <si>
    <t>GOSTINARI</t>
  </si>
  <si>
    <t>41/30/10/2015  2025</t>
  </si>
  <si>
    <t>2977/05/07/2018</t>
  </si>
  <si>
    <t>GOSTINU</t>
  </si>
  <si>
    <t>27/21/01/2019</t>
  </si>
  <si>
    <t>12/24/07/2018</t>
  </si>
  <si>
    <t>GRĂDINARI</t>
  </si>
  <si>
    <t>13/31/08/2012 31/08/2020</t>
  </si>
  <si>
    <t>3444/12/07/ 2017</t>
  </si>
  <si>
    <t>MÂRŞA</t>
  </si>
  <si>
    <t xml:space="preserve">26/20/05/2019  2020 </t>
  </si>
  <si>
    <t>1337/04/04/ 2017</t>
  </si>
  <si>
    <t>PRUNDU</t>
  </si>
  <si>
    <t>14/31/01/2017</t>
  </si>
  <si>
    <t>4898/01/08/ 2016</t>
  </si>
  <si>
    <t>SINGURENI</t>
  </si>
  <si>
    <t>13/04/03/2016</t>
  </si>
  <si>
    <t>4746/03/10/2018</t>
  </si>
  <si>
    <t>SLOBOZIA</t>
  </si>
  <si>
    <t>48/17/12/2018  31/12/2023</t>
  </si>
  <si>
    <t>64/28/03/2017</t>
  </si>
  <si>
    <t>ULMI</t>
  </si>
  <si>
    <t>29/13/05/2019 2020</t>
  </si>
  <si>
    <t>1007/26/02/ 2021</t>
  </si>
  <si>
    <t>VALEA DRAGULUI</t>
  </si>
  <si>
    <t>6/20/01/2017 31/05/2020</t>
  </si>
  <si>
    <t>143/20/07/ 2018</t>
  </si>
  <si>
    <t>HARGHITA</t>
  </si>
  <si>
    <t>BĂLAN</t>
  </si>
  <si>
    <t>32901/25.02.2020</t>
  </si>
  <si>
    <t>4010/21.03.2020</t>
  </si>
  <si>
    <t>53/2014;        TE: 2020</t>
  </si>
  <si>
    <t>6247/2017</t>
  </si>
  <si>
    <t>BRĂDEŞTI</t>
  </si>
  <si>
    <t>64/2015;       TE: 2020</t>
  </si>
  <si>
    <t>1874/2016</t>
  </si>
  <si>
    <t>CÂRŢA</t>
  </si>
  <si>
    <t>3/2015;         TE: 2020</t>
  </si>
  <si>
    <t>1/2018</t>
  </si>
  <si>
    <t>CICEU</t>
  </si>
  <si>
    <t>28/2016; TE:2025</t>
  </si>
  <si>
    <t xml:space="preserve">S257/2018; Act. Ad.2287/G/2019 </t>
  </si>
  <si>
    <t>COZMENI</t>
  </si>
  <si>
    <t>4/2019;         TE: 2023</t>
  </si>
  <si>
    <t>9/2020; 10/2020</t>
  </si>
  <si>
    <t>CRISTURU SECUIESC</t>
  </si>
  <si>
    <t>55/2017;        TE :2023</t>
  </si>
  <si>
    <t>2264/2019; 1260/2020</t>
  </si>
  <si>
    <t>DÂRJIU</t>
  </si>
  <si>
    <t>52/2018;       TE: 2023</t>
  </si>
  <si>
    <t>36/C/24.09; 450Bis/2020; 8/C/2020</t>
  </si>
  <si>
    <t>FELICENI</t>
  </si>
  <si>
    <t>2/2019:         TE: 2023</t>
  </si>
  <si>
    <t>33/2009</t>
  </si>
  <si>
    <t>FRUMOASA</t>
  </si>
  <si>
    <t>34/2018;       TE: 2023</t>
  </si>
  <si>
    <t>46/2015</t>
  </si>
  <si>
    <t>LELICENI</t>
  </si>
  <si>
    <t>60/2012; TE:2022</t>
  </si>
  <si>
    <t>283/2020</t>
  </si>
  <si>
    <t>LUETA</t>
  </si>
  <si>
    <t>47/2018;       TE: 2023</t>
  </si>
  <si>
    <t>4470/2017</t>
  </si>
  <si>
    <t>LUNCA DE JOS</t>
  </si>
  <si>
    <t>13/2019 ;      TE: 2023</t>
  </si>
  <si>
    <t>29/2018; Act Ad 1/2018; 81/2019</t>
  </si>
  <si>
    <t>134/2019;     TE: 2023</t>
  </si>
  <si>
    <t>856/2014</t>
  </si>
  <si>
    <t>MĂRTINIŞ</t>
  </si>
  <si>
    <t>42/2018 ;    TE: 2023</t>
  </si>
  <si>
    <t>21/2010;7/2017; 49/2017;36/2017; Act.Ad 1/36/2017, 2/36/2017</t>
  </si>
  <si>
    <t>MEREŞTI</t>
  </si>
  <si>
    <t>6/2019; TE:2023</t>
  </si>
  <si>
    <t>184/2020</t>
  </si>
  <si>
    <t>MIHĂILENI</t>
  </si>
  <si>
    <t>67/2017;     TE: 2020</t>
  </si>
  <si>
    <t>918/2019</t>
  </si>
  <si>
    <t>OCLAND</t>
  </si>
  <si>
    <t>42/2018;     TE : 2023</t>
  </si>
  <si>
    <t>3/2014</t>
  </si>
  <si>
    <t>PORUMBENI</t>
  </si>
  <si>
    <t>37/2018;    TE: 2023</t>
  </si>
  <si>
    <t>445/2017; Act. Ad. 1/2019</t>
  </si>
  <si>
    <t>RACU</t>
  </si>
  <si>
    <t>38/2017;     TE: 2025</t>
  </si>
  <si>
    <t>18/2017;1196/2017</t>
  </si>
  <si>
    <t>SĂCEL</t>
  </si>
  <si>
    <t>18/2018 ; TE:2020</t>
  </si>
  <si>
    <t>S 268/2018</t>
  </si>
  <si>
    <t>SÂNDOMINIC</t>
  </si>
  <si>
    <t>69/2018;    TE: 2023</t>
  </si>
  <si>
    <t>6/2020</t>
  </si>
  <si>
    <t>SÂNSIMION</t>
  </si>
  <si>
    <t>76/2018; TE:2023</t>
  </si>
  <si>
    <t>260/2020</t>
  </si>
  <si>
    <t>SATU MARE</t>
  </si>
  <si>
    <t>9/2015;      TE: 2020</t>
  </si>
  <si>
    <t>70/2016 Act.Ad.16/2019</t>
  </si>
  <si>
    <t>SECUIENI</t>
  </si>
  <si>
    <t>82/2018;    TE: 2023</t>
  </si>
  <si>
    <t>8047/2017</t>
  </si>
  <si>
    <t>TOMEŞTI</t>
  </si>
  <si>
    <t>39/2015; TE:2020</t>
  </si>
  <si>
    <t>4193/2018; 542/2020</t>
  </si>
  <si>
    <t>ULIEŞ</t>
  </si>
  <si>
    <t>35/2015;     TE: 2023</t>
  </si>
  <si>
    <t>6/2016 Act ad14/c/2019</t>
  </si>
  <si>
    <t>VĂRŞAG</t>
  </si>
  <si>
    <t>15/2019;        TE: 2023</t>
  </si>
  <si>
    <t>VLĂHIŢA</t>
  </si>
  <si>
    <t>80/2018; TE:2023</t>
  </si>
  <si>
    <t>1283/2011</t>
  </si>
  <si>
    <t>HUNEDOARA</t>
  </si>
  <si>
    <t>BALŞA</t>
  </si>
  <si>
    <t>36322/02.03.2020</t>
  </si>
  <si>
    <t>1308/24.02.2020</t>
  </si>
  <si>
    <t>7/2000 33/2018 Valabil 31.12.2020</t>
  </si>
  <si>
    <t>46/33/2015,                    46/52/2015,                 46/76/2016,               46/2/2018</t>
  </si>
  <si>
    <t>BĂNIŢA</t>
  </si>
  <si>
    <t>Nu a deținut niciodată PUG</t>
  </si>
  <si>
    <t xml:space="preserve">8/2017,        3/2018                </t>
  </si>
  <si>
    <t>BARU</t>
  </si>
  <si>
    <t>13/2000 79/2018 Valabil 31.12.2023</t>
  </si>
  <si>
    <t>73/15/2018, 679/2020</t>
  </si>
  <si>
    <t>BOŞOROD</t>
  </si>
  <si>
    <t>1/2000 40/2018 Valabil 31.12.2023</t>
  </si>
  <si>
    <t xml:space="preserve"> contr.nr.11/2018</t>
  </si>
  <si>
    <t>BRAD</t>
  </si>
  <si>
    <t>101/1999 181/2018 Valabil 31.12.2023</t>
  </si>
  <si>
    <t>9091/2009</t>
  </si>
  <si>
    <t>BRĂNIŞCA</t>
  </si>
  <si>
    <t>15/2003 52/2018 Valabil 31.12.2023</t>
  </si>
  <si>
    <t>239/2016</t>
  </si>
  <si>
    <t>BRETEA ROMÂNĂ</t>
  </si>
  <si>
    <t>13/2000 86/2018 Valabil 31.12.2021</t>
  </si>
  <si>
    <t>2/2010   3/2018   4/2018</t>
  </si>
  <si>
    <t>BUCEŞ</t>
  </si>
  <si>
    <t>3/2003 52/2018 Valabil 31.12.2023</t>
  </si>
  <si>
    <t>26/2015  47/2015</t>
  </si>
  <si>
    <t>BUCUREŞCI</t>
  </si>
  <si>
    <t>14/2002 39/2018 Valabil 31.12.2023</t>
  </si>
  <si>
    <t>361/2016     989/2016</t>
  </si>
  <si>
    <t>BUNILA</t>
  </si>
  <si>
    <t>12/2001 38/2018 Valabil 31.12.2023</t>
  </si>
  <si>
    <t>829/2015</t>
  </si>
  <si>
    <t>CRIŞCIOR</t>
  </si>
  <si>
    <t>22/2001 57/2018 Valabil 31.12.2023</t>
  </si>
  <si>
    <t>43/2014,78/2014 76/2016, 35/2018, 508/2019</t>
  </si>
  <si>
    <t>DENSUŞ</t>
  </si>
  <si>
    <t>23/2000 84/2018 Valabil 31.12.2023</t>
  </si>
  <si>
    <t>53/12/2018</t>
  </si>
  <si>
    <t>GENERAL BERTHELOT</t>
  </si>
  <si>
    <t>12/2001 67/2018 Valabil 31.12.2023</t>
  </si>
  <si>
    <t>420/2018</t>
  </si>
  <si>
    <t>GEOAGIU</t>
  </si>
  <si>
    <t>56/1999 37/2002 154/2018 Valabil 31.12.2023</t>
  </si>
  <si>
    <t>3885/2011</t>
  </si>
  <si>
    <t>GHELARI</t>
  </si>
  <si>
    <t>3/2000 43/2018 Valabil 31.12.2023</t>
  </si>
  <si>
    <t>3182/2015</t>
  </si>
  <si>
    <t>HAŢEG</t>
  </si>
  <si>
    <t>2/2001,        63/1999 195/2018 Valabil 31.12.2023</t>
  </si>
  <si>
    <t>2/3172/2011</t>
  </si>
  <si>
    <t>91/1999 485/2018 Valabil 30.12.2023</t>
  </si>
  <si>
    <t>210/93271/2017</t>
  </si>
  <si>
    <t>LELESE</t>
  </si>
  <si>
    <t>17/2001 38/2018 Valabil 31.12.2023</t>
  </si>
  <si>
    <t>476/2015</t>
  </si>
  <si>
    <t>LUNCA CERNII DE JOS</t>
  </si>
  <si>
    <t>1/2001 35/2018 Valabil 31.12.2023</t>
  </si>
  <si>
    <t>12/2009 1941/2016</t>
  </si>
  <si>
    <t>LUNCOIU DE JOS</t>
  </si>
  <si>
    <t>19/2000 44/2018 Valabil 31.12.2023</t>
  </si>
  <si>
    <t>2/2016 826/20016</t>
  </si>
  <si>
    <t>MĂRTINEŞTI</t>
  </si>
  <si>
    <t>13/2000 40/2018 Valabil 31.12.2023</t>
  </si>
  <si>
    <t>920/2009</t>
  </si>
  <si>
    <t>ORĂŞTIOARA DE SUS</t>
  </si>
  <si>
    <t>27/2001 60/2018 Valabil 27.12.2023</t>
  </si>
  <si>
    <t>2522/2017 1587/2017 1378/2017 1404/2017 1419/2017 418/2020</t>
  </si>
  <si>
    <t>PETRILA</t>
  </si>
  <si>
    <t>10/2000 308/2018 Valabil 31.12.2023</t>
  </si>
  <si>
    <t>170-37171/2016,                   55-9166/2018,                56-9169/2019,           67-10004/2018,                          75-11129/2018</t>
  </si>
  <si>
    <t>PETROŞANI</t>
  </si>
  <si>
    <t>96/1999 455/2018 Valabil 30.12.2023</t>
  </si>
  <si>
    <t>21601/2019 2063/2010</t>
  </si>
  <si>
    <t>PUI</t>
  </si>
  <si>
    <t>24/2001 79/2018 Valabil 31.12.2023</t>
  </si>
  <si>
    <t>3206/2015 3207/2015</t>
  </si>
  <si>
    <t>RĂCHITOVA</t>
  </si>
  <si>
    <t>13/2001 68/2018 Valabil 30.12.2023</t>
  </si>
  <si>
    <t>contr. nr 9/       2018</t>
  </si>
  <si>
    <t>RAPOLTU MARE</t>
  </si>
  <si>
    <t>12/2000 55/2018 Valabil 30.12.2023</t>
  </si>
  <si>
    <t>2104/2015</t>
  </si>
  <si>
    <t>RÂU DE MORI</t>
  </si>
  <si>
    <t>32/2002 71/2018 Valabil 27.12.2023</t>
  </si>
  <si>
    <t>1173/2014, Act aditional 1/2015 40/2019</t>
  </si>
  <si>
    <t>RIBIŢA</t>
  </si>
  <si>
    <t>21/2001 54/2018 Valabil 30.12.2023</t>
  </si>
  <si>
    <t>477/2010</t>
  </si>
  <si>
    <t>SĂLAŞU DE SUS</t>
  </si>
  <si>
    <t>18/2000 43/2018 Valabil 31.12.2023</t>
  </si>
  <si>
    <t>3/2015 1266/2016</t>
  </si>
  <si>
    <t>SÂNTĂMĂRIA-ORLEA</t>
  </si>
  <si>
    <t>4/2001 85/2018 Valabil 31.12.2023</t>
  </si>
  <si>
    <t>592,617,618,619,620,635,639/                 2018</t>
  </si>
  <si>
    <t>SARMIZEGETUSA</t>
  </si>
  <si>
    <t>15/2002 62/2018 Valabil 31.12.2020</t>
  </si>
  <si>
    <t>2794/2015</t>
  </si>
  <si>
    <t>ŞOIMUŞ</t>
  </si>
  <si>
    <t>60/2001 110/2018 Valabil 31.12.2020</t>
  </si>
  <si>
    <t>1257/2014 104/2/2017 954/7/2017 947/1/2017 78/2/2018</t>
  </si>
  <si>
    <t>TOPLIŢA</t>
  </si>
  <si>
    <t>130/1999 47/2018 Valabil 31.12.2020</t>
  </si>
  <si>
    <t>43132</t>
  </si>
  <si>
    <t>TOTEŞTI</t>
  </si>
  <si>
    <t>29/2001 64/2018 Valabil 31.12.2020</t>
  </si>
  <si>
    <t>38/2017, 11/2018, 5/2018, 4/2018, 5/2016, 16/2015, 12/2015, 3/2015</t>
  </si>
  <si>
    <t>URICANI</t>
  </si>
  <si>
    <t>8/2000 214/2018 Valabil 31.12.2023</t>
  </si>
  <si>
    <t>78/76/2018    78/64/2018</t>
  </si>
  <si>
    <t>VAŢA DE JOS</t>
  </si>
  <si>
    <t>23/2001,      57/1999 42/2018 Valabil 31.12.2023</t>
  </si>
  <si>
    <t>8/2018                    40/2018                  41/2015</t>
  </si>
  <si>
    <t>VEŢEL</t>
  </si>
  <si>
    <t>24/2000  82/2018 Valabil 31.12.2023</t>
  </si>
  <si>
    <t>115/56/2015</t>
  </si>
  <si>
    <t>IAȘI</t>
  </si>
  <si>
    <t>BIVOLARI</t>
  </si>
  <si>
    <t>34988/27.02.2020</t>
  </si>
  <si>
    <t>2604/21.02.2020</t>
  </si>
  <si>
    <t>HCL 145/20.12.2020 (31.12.2023)</t>
  </si>
  <si>
    <t xml:space="preserve">Contract 2772/10.10.2018  contract 3208/26.11.2018  contract 2775/10.10.2018  contract 35/27.11.2019 </t>
  </si>
  <si>
    <t>CEPLENIŢA</t>
  </si>
  <si>
    <t>HCL 103 /31.12.2019 (31.12.2023)</t>
  </si>
  <si>
    <t>3753/ 19.09.2013</t>
  </si>
  <si>
    <t>CIOHORĂNI</t>
  </si>
  <si>
    <t>HCL 5/22.01.2016 (prelungire termen valabilitate PUG pana la intrarea in vigoare a noului PUG)</t>
  </si>
  <si>
    <t>3527/ 17.10.2017 si act aditional 1/17.04.2019 la Contractul 3527 (prelungire valabilitate contract initial)</t>
  </si>
  <si>
    <t>COMARNA</t>
  </si>
  <si>
    <t xml:space="preserve">HCL 42/16.12.2011 </t>
  </si>
  <si>
    <t>Nu detine contract</t>
  </si>
  <si>
    <t>COSTULENI</t>
  </si>
  <si>
    <t>71/20.12.2018 (31.12.2023)</t>
  </si>
  <si>
    <t>25/29.05.2019   26/29.05.2019   29/04.06.2019</t>
  </si>
  <si>
    <t>ERBICENI</t>
  </si>
  <si>
    <t>HCL 84/28.11.2018</t>
  </si>
  <si>
    <t>60/18.09.2017</t>
  </si>
  <si>
    <t>GORBAN</t>
  </si>
  <si>
    <t>HCL 18/28.03.2019</t>
  </si>
  <si>
    <t>454/ 05.02.2018, 761/27.02.2018, 2298/16.05.2019</t>
  </si>
  <si>
    <t>GROZEŞTI</t>
  </si>
  <si>
    <t>HCL 58/ 29.11.2018 (pana la aprobarea noului PUG)</t>
  </si>
  <si>
    <t>20/ 09.01.2017</t>
  </si>
  <si>
    <t>MOGOŞEŞTI-SIRET</t>
  </si>
  <si>
    <t>HCL 48/ 17.12.2018 (30.12.2023)</t>
  </si>
  <si>
    <t>1270 /12.04.2013 si  Act aditional nr.15/ 07.01.2014</t>
  </si>
  <si>
    <t>PLUGARI</t>
  </si>
  <si>
    <t>HCL 75/ 25.12.2018 (31.12.2023)</t>
  </si>
  <si>
    <t>660/ 23.02.2018</t>
  </si>
  <si>
    <t>SCÂNTEIA</t>
  </si>
  <si>
    <t>HCL68/ 20.12.2018 (31.12.2023)</t>
  </si>
  <si>
    <t>8599 /26.04.2013   27162/14.10.2019</t>
  </si>
  <si>
    <t>SCOBINŢI</t>
  </si>
  <si>
    <t>HCL 84/ 13.12.2018 (31.12.2023)</t>
  </si>
  <si>
    <t>001/ 07.03.2018 si 3101/ 14.03.2018</t>
  </si>
  <si>
    <t>TODIREŞTI</t>
  </si>
  <si>
    <t>HCL 13 /18.07.2002 (18.07.2012) si HCL 102/18.12.2018 (31.12.2023)</t>
  </si>
  <si>
    <t>1663/12.02.2018</t>
  </si>
  <si>
    <t>IALOMIȚA</t>
  </si>
  <si>
    <t>ANDRĂŞEŞTI</t>
  </si>
  <si>
    <t>34643/27.02.2020</t>
  </si>
  <si>
    <t>4193/24.03.2020</t>
  </si>
  <si>
    <t>7/30.10.2020 EXP.31.12.2020</t>
  </si>
  <si>
    <t>1584/23.03.2015 AD.1/03.11.2017 AD.2/25.06.2018</t>
  </si>
  <si>
    <t>BALACIU</t>
  </si>
  <si>
    <t>4/23.01.2019 EXP. La data aprobării noului Pug</t>
  </si>
  <si>
    <t xml:space="preserve"> 3284/21.12.2016 AD.2253/17.12.2018 </t>
  </si>
  <si>
    <t>BĂRCĂNEŞTI</t>
  </si>
  <si>
    <t>33/31.07.2018 EXP. 20.07.2026</t>
  </si>
  <si>
    <t>5802/29.11.2016 AD.1/05.07.2017 AD. 2/20.11.2018</t>
  </si>
  <si>
    <t>CIOCHINA</t>
  </si>
  <si>
    <t>8/12.07.2016 EXP. 20.06.2021</t>
  </si>
  <si>
    <t>3461/06.09.2016 AD1/27.03.2017 AD.2/03.09.2018 AD.3/01.03.2019 AD. 4/24.06.2019 AD. 5/06.09.2019</t>
  </si>
  <si>
    <t>COLELIA</t>
  </si>
  <si>
    <t xml:space="preserve">36/20.09.2018 EXP.30.09.2020 </t>
  </si>
  <si>
    <t xml:space="preserve">2729/25.11.2010 AD.1/2012           AD.2/2013          AD.3/2014           AD.4/2014      AD.5/2015    AD.6/2016 AD.7/2019          </t>
  </si>
  <si>
    <t>FĂCĂENI</t>
  </si>
  <si>
    <t>29/30.08.2017 EXP. 31.12.2018</t>
  </si>
  <si>
    <t>6055/22.11.2016 AD.1/24.03.2017 AD.2/15.11.2018 AD.3/18.12.2019 C.3103/12.07.2018 AD.1/26.06.2019 AD.2/29.01.2020</t>
  </si>
  <si>
    <t>GÂRBOVI</t>
  </si>
  <si>
    <t>12/28.03.2019 EXP. 30.12.2019</t>
  </si>
  <si>
    <t>3568/17.07.2015  AD 3368/01.08.2016 AD 6092/28.12.2017</t>
  </si>
  <si>
    <t>GRIVIŢA</t>
  </si>
  <si>
    <t>54/24.09.2019 EXP. 01.09.2023</t>
  </si>
  <si>
    <t>3611/09.10.2019</t>
  </si>
  <si>
    <t>GURA IALOMIŢEI</t>
  </si>
  <si>
    <t>18/23.04.2013 EXP. Până la aprobarea noului PUG</t>
  </si>
  <si>
    <t>329/26.01.2017 AD.1/05.07.2017 AD.2/25.01.2019</t>
  </si>
  <si>
    <t>MANASIA</t>
  </si>
  <si>
    <t>62/20.12.2018 EXP. La data aprobării noului Pug</t>
  </si>
  <si>
    <t>8494/21.12.2017 AD.4684/13.06.2019 AD.1342/17.12.2019</t>
  </si>
  <si>
    <t>MOVILIŢA</t>
  </si>
  <si>
    <t xml:space="preserve">50/29.12.2015 EXP. La data aprobării noului Pug </t>
  </si>
  <si>
    <t>7/22.03.2017 AD1/05.07.2017 AD.2/19.10.2018</t>
  </si>
  <si>
    <t>MUNTENI-BUZĂU</t>
  </si>
  <si>
    <t>41/03.08.2017 31.12.2023</t>
  </si>
  <si>
    <t>4936/18.10.2016 AD.1/24.03.2017 AD.2/07.11.2018 5535/15.11.2016 AD.1/19.10.2016 AD.2/16.10.2017</t>
  </si>
  <si>
    <t>PERIEŢI</t>
  </si>
  <si>
    <t>49/28.12.2018 EXP. La data aprobării noului PUG</t>
  </si>
  <si>
    <t>1505/26.05.2017  1/13.05.2019 2/24.06.2019 3/17.12.2019</t>
  </si>
  <si>
    <t>RĂDULEŞTI</t>
  </si>
  <si>
    <t>4/19.02.2020 EXP. Până la intrarea în vogoare a noului PUG</t>
  </si>
  <si>
    <t>681/21.05.2019</t>
  </si>
  <si>
    <t>ROŞIORI</t>
  </si>
  <si>
    <t>2/11.01.2016 EXP.11.01.2026</t>
  </si>
  <si>
    <t>13/05.12.2016 AD.1/05.07.2017 AD.2/01.08.2018</t>
  </si>
  <si>
    <t>32/27.08.2013 EXP. 01.06.2020</t>
  </si>
  <si>
    <t>195/03.02.2017 AD.1/15.03.2018</t>
  </si>
  <si>
    <t xml:space="preserve">5/16.02.2012         EXP. Până la aprobarea noului PUG      </t>
  </si>
  <si>
    <t>3908/26.09.2016 AD.1/05.07.2017 4243/18.10.2016</t>
  </si>
  <si>
    <t>SUDIŢI</t>
  </si>
  <si>
    <t>53/28.11.2018 EXP. aprobarea noului PUG și RLU</t>
  </si>
  <si>
    <t>1372/20.03.2017 AD.1/28.12.2018 AD. 2/31.12.2019</t>
  </si>
  <si>
    <t>URZICENI</t>
  </si>
  <si>
    <t>7/30.01.2017 EXP. 25.04.2022</t>
  </si>
  <si>
    <t>24467/22.11.2019</t>
  </si>
  <si>
    <t>VLĂDENI</t>
  </si>
  <si>
    <t>16/29.03.2019 EXP. 24.09.2022</t>
  </si>
  <si>
    <t>4896/21.12.2016 AD.1/05.07.2017 AD.3/14.12.2018 AD.4/12.12.2019</t>
  </si>
  <si>
    <t>ILFOV</t>
  </si>
  <si>
    <t>BERCENI</t>
  </si>
  <si>
    <t>40459/10.03.2020</t>
  </si>
  <si>
    <t>1045/06.03.2020</t>
  </si>
  <si>
    <t xml:space="preserve">2/28-02-2001; 8/11-05-2011; 59/31-10-2017;  </t>
  </si>
  <si>
    <t xml:space="preserve">4496 si 4498/19-02-2020; </t>
  </si>
  <si>
    <t>JILAVA</t>
  </si>
  <si>
    <t>19/2018</t>
  </si>
  <si>
    <t>8437/24-04-2018</t>
  </si>
  <si>
    <t>MOGOŞOAIA</t>
  </si>
  <si>
    <t>320/18,12,2018</t>
  </si>
  <si>
    <t>4226/2014</t>
  </si>
  <si>
    <t>OTOPENI</t>
  </si>
  <si>
    <t>36/2000; 81/2016; 51/2018; 31-12-2023</t>
  </si>
  <si>
    <t>5574/28-02-2019</t>
  </si>
  <si>
    <t>PANTELIMON</t>
  </si>
  <si>
    <t>14/2000; 224/2018</t>
  </si>
  <si>
    <t>11030/552/10-07-2012; 96698/11-10-2019</t>
  </si>
  <si>
    <t>PETRĂCHIOAIA</t>
  </si>
  <si>
    <t>69/23-12-2019; 30-12-2022</t>
  </si>
  <si>
    <t>503/19-03-2018</t>
  </si>
  <si>
    <t>SNAGOV</t>
  </si>
  <si>
    <t>29/2005; 37/2015; 05-06-2020</t>
  </si>
  <si>
    <t>15190/08-10-2018</t>
  </si>
  <si>
    <t>TUNARI</t>
  </si>
  <si>
    <t>1/27-01-2011</t>
  </si>
  <si>
    <t>771/14-12-2016</t>
  </si>
  <si>
    <t>17/27-06-2002; 94/17-12-2019</t>
  </si>
  <si>
    <t>4487/26-04-2016</t>
  </si>
  <si>
    <t>MARAMUREȘ</t>
  </si>
  <si>
    <t>ARDUSAT</t>
  </si>
  <si>
    <t>33318/26.02.2020</t>
  </si>
  <si>
    <t>2791/24.03.2020</t>
  </si>
  <si>
    <t>HCL 3/30.01.2019; până la aprobare PUG nou</t>
  </si>
  <si>
    <t>1773/11.01.2017</t>
  </si>
  <si>
    <t>BICAZ</t>
  </si>
  <si>
    <t>HCL 3/30.01.2019; până la 31.12.2023</t>
  </si>
  <si>
    <t xml:space="preserve">111/28.01.2016; 247/26.02.2019 </t>
  </si>
  <si>
    <t>BISTRA</t>
  </si>
  <si>
    <t>HCL 9/08.04.2011 până la 08.04.2021</t>
  </si>
  <si>
    <t>2/2000</t>
  </si>
  <si>
    <t>BOIU MARE</t>
  </si>
  <si>
    <t>514/27.03.2014</t>
  </si>
  <si>
    <t>CERNEŞTI</t>
  </si>
  <si>
    <t>HCL 20/21.08.2019;până la 30.10.2029</t>
  </si>
  <si>
    <t xml:space="preserve">990/13.03.2019 </t>
  </si>
  <si>
    <t>DUMBRĂVIŢA</t>
  </si>
  <si>
    <t>HCL 3/30.01.2020; până la 28.01.2030</t>
  </si>
  <si>
    <t xml:space="preserve">530/07.02.2018; 748/26.02.2019 </t>
  </si>
  <si>
    <t>FĂRCAŞA</t>
  </si>
  <si>
    <t>HCL 24/25.03.2010; până la 25.03.2020</t>
  </si>
  <si>
    <t xml:space="preserve">2211/05.07.2017 </t>
  </si>
  <si>
    <t>GROŞII ŢIBLEŞULUI</t>
  </si>
  <si>
    <t>HCL 4/24.02.2017; până la aprobare PUG nou</t>
  </si>
  <si>
    <t xml:space="preserve">571/27.03.2017; 359/01.03.2019  </t>
  </si>
  <si>
    <t>IEUD</t>
  </si>
  <si>
    <t>HCL 03/18.01.2019; până la aprobare PUG</t>
  </si>
  <si>
    <t xml:space="preserve">2433/09.09.2014 </t>
  </si>
  <si>
    <t>LĂPUŞ</t>
  </si>
  <si>
    <t>HCL 28/15.09.2016; până la 30.05.2025</t>
  </si>
  <si>
    <t>2844/01.09.2016; 724/22.02.2019</t>
  </si>
  <si>
    <t>OCNA ŞUGATAG</t>
  </si>
  <si>
    <t xml:space="preserve">HCL 76/27.12.2018; până la 31.12.2023 </t>
  </si>
  <si>
    <t xml:space="preserve">4338 / 20.09.2017; 1234/04.03.2019               </t>
  </si>
  <si>
    <t>ONCEŞTI</t>
  </si>
  <si>
    <t>HCL 18/21.05.2011; până la 21.05.2021</t>
  </si>
  <si>
    <t xml:space="preserve">184/30.01.2017; 373/07.02.2019 </t>
  </si>
  <si>
    <t>REMEŢI</t>
  </si>
  <si>
    <t>HCL 13/27.04.2017; până la aprobare PUG nou</t>
  </si>
  <si>
    <t xml:space="preserve">179/12.02.2016; 213/21.02.2019 </t>
  </si>
  <si>
    <t>REPEDEA</t>
  </si>
  <si>
    <t>HCL Nr.2/31.01.2019; până la aprobare PUG nou</t>
  </si>
  <si>
    <t>2/08.05.2013;1/14.03.2018;35/04.01.2017</t>
  </si>
  <si>
    <t>RONA DE JOS</t>
  </si>
  <si>
    <t xml:space="preserve">531/26.02.2019 </t>
  </si>
  <si>
    <t>RONA DE SUS</t>
  </si>
  <si>
    <t>HCL Nr.2/29.01.2019; până la aprobare PUG nou</t>
  </si>
  <si>
    <t xml:space="preserve">460/07.03.2017; 931/14.03.2019 </t>
  </si>
  <si>
    <t>HCL 45/20.12.2010; până la 20.12.2020</t>
  </si>
  <si>
    <t>330/26.02.2019; 317/26.02.2019</t>
  </si>
  <si>
    <t>SĂLIŞTEA DE SUS</t>
  </si>
  <si>
    <t>HCL 42/26.11.2010; până la 26.11.2020</t>
  </si>
  <si>
    <t xml:space="preserve">14/181/23.05.2016; 8/181/2019 </t>
  </si>
  <si>
    <t>SĂPÂNŢA</t>
  </si>
  <si>
    <t>HCL 5/25.01.2019;până la aprobarea noului PUG</t>
  </si>
  <si>
    <t>Nr.617/28.02.2017; 417/04.02.2020</t>
  </si>
  <si>
    <t>SARASĂU</t>
  </si>
  <si>
    <t>HCL 31/23.11.2017; până la 23.11.2027</t>
  </si>
  <si>
    <t xml:space="preserve">460/07.03.2017; 368/22.02.2019 </t>
  </si>
  <si>
    <t>SATULUNG</t>
  </si>
  <si>
    <t>HCL 44/31.05.2017; până la 31.05.2027</t>
  </si>
  <si>
    <t xml:space="preserve">108/10.01.2017; 4431/28.02.2019 </t>
  </si>
  <si>
    <t>HCL 48/19.12.2017; până la aprobare PUG nou</t>
  </si>
  <si>
    <t xml:space="preserve">1060/05.05.2016; 414/28.02.2019 </t>
  </si>
  <si>
    <t>ŞOMCUTA MARE</t>
  </si>
  <si>
    <t xml:space="preserve">HCL 133/23.12.2019; până la aprobare PUG nou   </t>
  </si>
  <si>
    <t xml:space="preserve">1051/01.02.2018; 1471/26.02.2019 </t>
  </si>
  <si>
    <t>SUCIU DE SUS</t>
  </si>
  <si>
    <t>HCL 36/13.12.2019; până la 31.12.2023</t>
  </si>
  <si>
    <t xml:space="preserve">1172/10.03.2017; 531/27.02.2019 </t>
  </si>
  <si>
    <t>TÂRGU LĂPUŞ</t>
  </si>
  <si>
    <t>HCL 114/18.12.2019, până la aprobare PUG nou</t>
  </si>
  <si>
    <t xml:space="preserve">1066/28.01.2016; 3127/10.03.2017; 1892/15.02.2019 </t>
  </si>
  <si>
    <t>VALEA CHIOARULUI</t>
  </si>
  <si>
    <t xml:space="preserve">HCL 36/20.08.2015; până la 20.08.2020 </t>
  </si>
  <si>
    <t>10000/13.01.2017; 4431/28.02.2019</t>
  </si>
  <si>
    <t>VIMA MICĂ</t>
  </si>
  <si>
    <t>HCL 40/22.11.2016; până la aprobare PUG nou</t>
  </si>
  <si>
    <t xml:space="preserve">2591/18.11.2015    </t>
  </si>
  <si>
    <t>VIŞEU DE JOS</t>
  </si>
  <si>
    <t xml:space="preserve">HCL 25/17.12.2010; până la 17.12.2020    </t>
  </si>
  <si>
    <t xml:space="preserve">541/14.02.2019; 542/14.02.2019          </t>
  </si>
  <si>
    <t>VIŞEU DE SUS</t>
  </si>
  <si>
    <t>HCL 18/31.01.2019; până la 29.01.2023</t>
  </si>
  <si>
    <t xml:space="preserve">651/02.05.2018; 170/13.02.2019  </t>
  </si>
  <si>
    <t>MEHEDINȚI</t>
  </si>
  <si>
    <t>BALA</t>
  </si>
  <si>
    <t>34434/27.02.2020</t>
  </si>
  <si>
    <t>969/21.03.2020</t>
  </si>
  <si>
    <t>HCL 3/30.01.2006 + HCL 3/05.01.2017</t>
  </si>
  <si>
    <t>883/25. 06.2018</t>
  </si>
  <si>
    <t>BALTA</t>
  </si>
  <si>
    <t>HCL 4/29.01.2006  + P HCL13/23.03.2016</t>
  </si>
  <si>
    <t>609/11. 03.2016</t>
  </si>
  <si>
    <t>BREZNIŢA-MOTRU</t>
  </si>
  <si>
    <t xml:space="preserve">HCL 2/09.03.2000 + P HCL 22/31.05.2013 </t>
  </si>
  <si>
    <t>587/26. 02.2016</t>
  </si>
  <si>
    <t>CUJMIR</t>
  </si>
  <si>
    <t xml:space="preserve">HCL 7/16.02.2004 </t>
  </si>
  <si>
    <t>5567/21.  11.2016</t>
  </si>
  <si>
    <t>DEVESEL</t>
  </si>
  <si>
    <t>HCL 11/12.09.1999 + P HCL 34/28.06.2013</t>
  </si>
  <si>
    <t xml:space="preserve">1792/02.  03.2016 + AA prel </t>
  </si>
  <si>
    <t>DROBETA-TURNU SEVERIN</t>
  </si>
  <si>
    <t>HCL 219/27.10.2010</t>
  </si>
  <si>
    <t>38901/ 11.12. 2019</t>
  </si>
  <si>
    <t>DUBOVA</t>
  </si>
  <si>
    <t>HCL 5/31.01.2007 + P HCL 27/30.05.2013</t>
  </si>
  <si>
    <t>2327/31.  08.2017+AA/2018</t>
  </si>
  <si>
    <t>EŞELNIŢA</t>
  </si>
  <si>
    <t xml:space="preserve">HCL 1/31.01.2000  + P HCL 49/31.05.2013 </t>
  </si>
  <si>
    <t>929/07. 02.2020+948/10. 02.2020</t>
  </si>
  <si>
    <t>GÂRLA MARE</t>
  </si>
  <si>
    <t>HCL 40/20.12.2006 + P HCL 57/28.10.2015</t>
  </si>
  <si>
    <t>49/20.09. 2017  (3/10.08. 2017)</t>
  </si>
  <si>
    <t>GODEANU</t>
  </si>
  <si>
    <t>HCL 19/14.11.1999</t>
  </si>
  <si>
    <t>1574/ 07. 12.2018</t>
  </si>
  <si>
    <t>GOGOŞU</t>
  </si>
  <si>
    <t>HCL 25/02.08.1998</t>
  </si>
  <si>
    <t>115/06. 11.2017 (8245/ 06.11. 2017)</t>
  </si>
  <si>
    <t>GRECI</t>
  </si>
  <si>
    <t>HCL 28/19.01.2000 + P HCL 25/19.07.2013</t>
  </si>
  <si>
    <t>1/ 15. 02.2018</t>
  </si>
  <si>
    <t>HUSNICIOARA</t>
  </si>
  <si>
    <t>HCL 14/24.08.2000 + P HCL 21/21.06.2013 + P HCL 14/31.03.2016</t>
  </si>
  <si>
    <t>12/ 04. 04.2016</t>
  </si>
  <si>
    <t>ILOVĂŢ</t>
  </si>
  <si>
    <t>HCL 1/31.01.00</t>
  </si>
  <si>
    <t>3156/12.12.2016</t>
  </si>
  <si>
    <t>ILOVIŢA</t>
  </si>
  <si>
    <t>380/ 15. 02.2016</t>
  </si>
  <si>
    <t>JIANA</t>
  </si>
  <si>
    <t>HCL 35/20.09.1999 + P HCL 26/29.04.2013</t>
  </si>
  <si>
    <t>2478/ 17. 04.2018</t>
  </si>
  <si>
    <t>HCL 5/27.03.2000 + P HCL 8/28.02.2012</t>
  </si>
  <si>
    <t>272/ 13. 02.2018</t>
  </si>
  <si>
    <t>MALOVĂŢ</t>
  </si>
  <si>
    <t>HCL 3/27.02.2004 + P HCL 18/27.10.2016</t>
  </si>
  <si>
    <t>1/10.01. 2020</t>
  </si>
  <si>
    <t>OBÂRŞIA DE CÂMP</t>
  </si>
  <si>
    <t>HCL 5/03.03.2004 + P HCL 23/24.05.2013</t>
  </si>
  <si>
    <t>24/03. 11.2017</t>
  </si>
  <si>
    <t>PĂDINA</t>
  </si>
  <si>
    <t>HCL 7/28.08.1998 + P HCL 22/31.05.2013 + P HCL 8/28.01.2016</t>
  </si>
  <si>
    <t>4/31. 10.2017</t>
  </si>
  <si>
    <t>PĂTULELE</t>
  </si>
  <si>
    <t>HCL 33/14.09.1999 + P HCL 13/27.03.2013</t>
  </si>
  <si>
    <t>1456/04. 03.2016 *solicita fonduri pt.avize</t>
  </si>
  <si>
    <t>PODENI</t>
  </si>
  <si>
    <t>HCL 23/29.10.2007</t>
  </si>
  <si>
    <t>203/ 2017</t>
  </si>
  <si>
    <t>PONOARELE</t>
  </si>
  <si>
    <t>HCL 23/30.06.2005 + P HCL 8/19.02.2016</t>
  </si>
  <si>
    <t>5380/07. 10.2015</t>
  </si>
  <si>
    <t>PRUNIŞOR</t>
  </si>
  <si>
    <t>HCL 5/7.04.2000 + P HCL 17/23.04.2013</t>
  </si>
  <si>
    <t>5/03. 11.2017</t>
  </si>
  <si>
    <t>SALCIA</t>
  </si>
  <si>
    <t>HCL16/4.11.99+HCL 27/20.06.13 HCL36/18.11.16</t>
  </si>
  <si>
    <t>259/27.01.2016</t>
  </si>
  <si>
    <t>ŞIŞEŞTI</t>
  </si>
  <si>
    <t>HCL 8/11.04.2000 + P HCL 29/21.06.2013 + P HCL37/26.05.2016</t>
  </si>
  <si>
    <t>9731/16. 12.2016</t>
  </si>
  <si>
    <t>VOLOIAC</t>
  </si>
  <si>
    <t>HCL 12/11.07.2000 + P HCL18/28.06.2013</t>
  </si>
  <si>
    <t>6/ 03. 11.2017</t>
  </si>
  <si>
    <t>VRATA</t>
  </si>
  <si>
    <t>HCL 42/28.12.2006 + P HCL 2/26.01.2017</t>
  </si>
  <si>
    <t>313/10. 02.2020</t>
  </si>
  <si>
    <t>MUREȘ</t>
  </si>
  <si>
    <t>ACĂŢARI</t>
  </si>
  <si>
    <t>31699/24.02.2020</t>
  </si>
  <si>
    <t>4454/18.03.2020</t>
  </si>
  <si>
    <t>20/200564/201812/2023</t>
  </si>
  <si>
    <t>7548/2018</t>
  </si>
  <si>
    <t>AŢINTIŞ</t>
  </si>
  <si>
    <t xml:space="preserve">25/20005/201912/2023 </t>
  </si>
  <si>
    <t>1332/2018</t>
  </si>
  <si>
    <t>BATOŞ</t>
  </si>
  <si>
    <t>12/2003 64/200312/2023</t>
  </si>
  <si>
    <t>1996/2017</t>
  </si>
  <si>
    <t>BEICA DE JOS</t>
  </si>
  <si>
    <t>15/2007 51/200712/2023</t>
  </si>
  <si>
    <t>724/2015</t>
  </si>
  <si>
    <t>BERENI</t>
  </si>
  <si>
    <t>4/201019/201812/2023</t>
  </si>
  <si>
    <t>26/2017</t>
  </si>
  <si>
    <t>BOGATA</t>
  </si>
  <si>
    <t>4/200417/201812/2023</t>
  </si>
  <si>
    <t>346/2020347/2020</t>
  </si>
  <si>
    <t>BRÂNCOVENEŞTI</t>
  </si>
  <si>
    <t>6/200356/201812/2023</t>
  </si>
  <si>
    <t>2520/2015</t>
  </si>
  <si>
    <t xml:space="preserve">17/200236/201812/2020 </t>
  </si>
  <si>
    <t>33/2018211/201931/201829/2019</t>
  </si>
  <si>
    <t>CEUAŞU DE CÂMPIE</t>
  </si>
  <si>
    <t>1/1998 și13/200053/201812.2023</t>
  </si>
  <si>
    <t>1903/20152942/2009</t>
  </si>
  <si>
    <t>CHEŢANI</t>
  </si>
  <si>
    <t>19/200049/200012/2023</t>
  </si>
  <si>
    <t>2655/2019</t>
  </si>
  <si>
    <t>CORUNCA</t>
  </si>
  <si>
    <t>13/2010-02/2020</t>
  </si>
  <si>
    <t>38/2019</t>
  </si>
  <si>
    <t>CRISTEŞTI</t>
  </si>
  <si>
    <t>52/200613/201609.2026</t>
  </si>
  <si>
    <t>1818/2012</t>
  </si>
  <si>
    <t>DANEŞ</t>
  </si>
  <si>
    <t>47/200145/201812/2021</t>
  </si>
  <si>
    <t>8565/2015</t>
  </si>
  <si>
    <t>GHEORGHE DOJA</t>
  </si>
  <si>
    <t>18/20038/201312/2023</t>
  </si>
  <si>
    <t>2438/2012</t>
  </si>
  <si>
    <t>GURGHIU</t>
  </si>
  <si>
    <t>31/199675/201812/2023</t>
  </si>
  <si>
    <t>8555/2019758/2020</t>
  </si>
  <si>
    <t>HODAC</t>
  </si>
  <si>
    <t>45/201531/201812/2023</t>
  </si>
  <si>
    <t>28/2019</t>
  </si>
  <si>
    <t>HODOŞA</t>
  </si>
  <si>
    <t>15/20014/201910/2021</t>
  </si>
  <si>
    <t>636/2019</t>
  </si>
  <si>
    <t>ICLĂNZEL</t>
  </si>
  <si>
    <t>17/200312/201312/2020</t>
  </si>
  <si>
    <t>5229/2016</t>
  </si>
  <si>
    <t>LUDUŞ</t>
  </si>
  <si>
    <t>19/200235/201112/2023</t>
  </si>
  <si>
    <t>31751/2012</t>
  </si>
  <si>
    <t>LUNCA BRADULUI</t>
  </si>
  <si>
    <t>7/200358/201812/2023</t>
  </si>
  <si>
    <t>45/2016</t>
  </si>
  <si>
    <t>MĂGHERANI</t>
  </si>
  <si>
    <t>23/200224/201312/2023</t>
  </si>
  <si>
    <t>2012/2011</t>
  </si>
  <si>
    <t>5/200563/201804/2025</t>
  </si>
  <si>
    <t>1623/2015</t>
  </si>
  <si>
    <t>MIHEŞU DE CÂMPIE</t>
  </si>
  <si>
    <t>1/200448/201912/2020</t>
  </si>
  <si>
    <t>6603/2020</t>
  </si>
  <si>
    <t>OGRA</t>
  </si>
  <si>
    <t>19/200344/201812/2023</t>
  </si>
  <si>
    <t>133/2017</t>
  </si>
  <si>
    <t>PĂNET</t>
  </si>
  <si>
    <t>32/20028/201902/2029</t>
  </si>
  <si>
    <t>7402/2019</t>
  </si>
  <si>
    <t>PETELEA</t>
  </si>
  <si>
    <t>36/200326/201805/2023</t>
  </si>
  <si>
    <t>1859/2017</t>
  </si>
  <si>
    <t>POGĂCEAUA</t>
  </si>
  <si>
    <t>16/200128/201812/2020</t>
  </si>
  <si>
    <t>1748/2019</t>
  </si>
  <si>
    <t>SÂNGEORGIU DE MUREŞ</t>
  </si>
  <si>
    <t>59/200346/201812/2023</t>
  </si>
  <si>
    <t>5613/2010</t>
  </si>
  <si>
    <t>SÂNGEORGIU DE PĂDURE</t>
  </si>
  <si>
    <t>25/20146/201912/2023</t>
  </si>
  <si>
    <t>77/2019</t>
  </si>
  <si>
    <t>SÂNPETRU DE CÂMPIE</t>
  </si>
  <si>
    <t>21/200232/201812/2023</t>
  </si>
  <si>
    <t>1607/2013</t>
  </si>
  <si>
    <t>SĂRĂŢENI</t>
  </si>
  <si>
    <t>26/200953/201910/2019</t>
  </si>
  <si>
    <t>3431/2019</t>
  </si>
  <si>
    <t>SARMAŞU</t>
  </si>
  <si>
    <t>17/2015-03.2025</t>
  </si>
  <si>
    <t>11/2018</t>
  </si>
  <si>
    <t>ŞĂULIA</t>
  </si>
  <si>
    <t>13/200239/201806.2020</t>
  </si>
  <si>
    <t>457/2014</t>
  </si>
  <si>
    <t>SIGHIŞOARA</t>
  </si>
  <si>
    <t>1/1999282/201812/2023</t>
  </si>
  <si>
    <t>34374/2018</t>
  </si>
  <si>
    <t>SUPLAC</t>
  </si>
  <si>
    <t>57/200362/201812.2023</t>
  </si>
  <si>
    <t>34/2014</t>
  </si>
  <si>
    <t>VALEA LARGĂ</t>
  </si>
  <si>
    <t>8/200338/201812/2023</t>
  </si>
  <si>
    <t>4116/20178637/2018</t>
  </si>
  <si>
    <t>VĂRGATA</t>
  </si>
  <si>
    <t>31/199814/201312/2023</t>
  </si>
  <si>
    <t>4260/2018</t>
  </si>
  <si>
    <t>ZAGĂR</t>
  </si>
  <si>
    <t xml:space="preserve">21/200142/201812/20223 </t>
  </si>
  <si>
    <t>28/2017</t>
  </si>
  <si>
    <t>NEAMȚ</t>
  </si>
  <si>
    <t>ALEXANDRU CEL BUN</t>
  </si>
  <si>
    <t>31927/24.02.2020</t>
  </si>
  <si>
    <t>1814/20.03.2020</t>
  </si>
  <si>
    <t xml:space="preserve">10/30.01.2019 pana la aprobare PUG nou, dar nu mai tarziu de 31.12.2023 </t>
  </si>
  <si>
    <t>8806 /27.07.2017</t>
  </si>
  <si>
    <t>BAHNA</t>
  </si>
  <si>
    <t>10/29.01.2020 valabila pana la aprob PUG nou</t>
  </si>
  <si>
    <t>2524/20.11.2015</t>
  </si>
  <si>
    <t>BÂRGĂUANI</t>
  </si>
  <si>
    <t>41/08.12.2018 valabila pina la intrarea in vigoare a noului PUG</t>
  </si>
  <si>
    <t>2824/16.05.2017</t>
  </si>
  <si>
    <t>CEAHLĂU</t>
  </si>
  <si>
    <t>63/31.12.2019 valabila pana la aprob PUG nou</t>
  </si>
  <si>
    <t>5104/25.11.2019</t>
  </si>
  <si>
    <t>CRĂCĂOANI</t>
  </si>
  <si>
    <t>5/22.01.2019 valabila pina la 31.12.2023</t>
  </si>
  <si>
    <t>6043/24.10.2016</t>
  </si>
  <si>
    <t>DRĂGĂNEŞTI</t>
  </si>
  <si>
    <t>48/13.12.2018 valabila pana la aprob PUG nou</t>
  </si>
  <si>
    <t>3138/ 06.09.2016</t>
  </si>
  <si>
    <t>DUMBRAVA ROŞIE</t>
  </si>
  <si>
    <t>HCL aprobare 52/20.07.2010</t>
  </si>
  <si>
    <t>13272/ 15.11.2017</t>
  </si>
  <si>
    <t>GÂDINŢI</t>
  </si>
  <si>
    <t>41/18.12.2018 valabila pana la intrare in vigoare PUG nou</t>
  </si>
  <si>
    <t>1243/27.02.2018</t>
  </si>
  <si>
    <t>GÂRCINA</t>
  </si>
  <si>
    <t>62/29.11.2018 pana la aprobare PUG nou</t>
  </si>
  <si>
    <t>2144/12.05.2008</t>
  </si>
  <si>
    <t>MOLDOVENI</t>
  </si>
  <si>
    <t>HCL aprobare 22/28.02.2019 pana la aprobare PUG nou</t>
  </si>
  <si>
    <t>1614/07.08.2018</t>
  </si>
  <si>
    <t>ROMÂNI</t>
  </si>
  <si>
    <t>HCL aprobare 10/21.02.2014</t>
  </si>
  <si>
    <t>3849/26.07.2018</t>
  </si>
  <si>
    <t>RUGINOASA</t>
  </si>
  <si>
    <t>comuna nou infiintata</t>
  </si>
  <si>
    <t>2112/10.07.2017</t>
  </si>
  <si>
    <t>SAGNA</t>
  </si>
  <si>
    <t xml:space="preserve">39/31.07.2017 valabila pe o perioada de 3 ani de la data de 23.08.2017, pina la aprob PUG nou </t>
  </si>
  <si>
    <t>1941/05.07.2017</t>
  </si>
  <si>
    <t>STĂNIŢA</t>
  </si>
  <si>
    <t>4/31.01.2019 valabila pina la 31.12.2023</t>
  </si>
  <si>
    <t>765/ 18.03.2015</t>
  </si>
  <si>
    <t>TAŞCA</t>
  </si>
  <si>
    <t>26/26.03.2019  valabila pina la 31.12.2023</t>
  </si>
  <si>
    <t>42/14.05.2019</t>
  </si>
  <si>
    <t>TIMIŞEŞTI</t>
  </si>
  <si>
    <t>65/28.09.2018 valabila pina la aprob PUG nou, dar nu mai tarziu de 31.12.2023</t>
  </si>
  <si>
    <t>3016/29.06.2018</t>
  </si>
  <si>
    <t>OLT</t>
  </si>
  <si>
    <t>BĂBICIU</t>
  </si>
  <si>
    <t>34567/27.02.2020</t>
  </si>
  <si>
    <t>1933/24.02.2020</t>
  </si>
  <si>
    <t>1130/2017</t>
  </si>
  <si>
    <t>BALDOVINEŞTI</t>
  </si>
  <si>
    <t>54/2015</t>
  </si>
  <si>
    <t>963/2017</t>
  </si>
  <si>
    <t>BOBICEŞTI</t>
  </si>
  <si>
    <t>84/2018</t>
  </si>
  <si>
    <t>712/2018</t>
  </si>
  <si>
    <t>BREBENI</t>
  </si>
  <si>
    <t>37/2019</t>
  </si>
  <si>
    <t>2481/2017</t>
  </si>
  <si>
    <t>BUCINIŞU</t>
  </si>
  <si>
    <t>5/2019</t>
  </si>
  <si>
    <t>532/2018</t>
  </si>
  <si>
    <t>CĂLUI</t>
  </si>
  <si>
    <t>455/2019</t>
  </si>
  <si>
    <t>COLONEŞTI</t>
  </si>
  <si>
    <t>46/2018</t>
  </si>
  <si>
    <t>1848/2016</t>
  </si>
  <si>
    <t>9/2019</t>
  </si>
  <si>
    <t>3469/2012</t>
  </si>
  <si>
    <t>CUNGREA</t>
  </si>
  <si>
    <t>607/2020</t>
  </si>
  <si>
    <t>DĂNEASA</t>
  </si>
  <si>
    <t>45/2018</t>
  </si>
  <si>
    <t>2327/2018</t>
  </si>
  <si>
    <t>DOBRUN</t>
  </si>
  <si>
    <t>4070/2015</t>
  </si>
  <si>
    <t>FĂRCAŞELE</t>
  </si>
  <si>
    <t>13/2016</t>
  </si>
  <si>
    <t>15/2019</t>
  </si>
  <si>
    <t>GĂVĂNEŞTI</t>
  </si>
  <si>
    <t>59/2018</t>
  </si>
  <si>
    <t>53/2020</t>
  </si>
  <si>
    <t>GHIMPEŢENI</t>
  </si>
  <si>
    <t>2/2019</t>
  </si>
  <si>
    <t>63845/2013</t>
  </si>
  <si>
    <t>3/2019</t>
  </si>
  <si>
    <t>4560/2018</t>
  </si>
  <si>
    <t>GRĂDINILE</t>
  </si>
  <si>
    <t>1422/2019</t>
  </si>
  <si>
    <t>GROJDIBODU</t>
  </si>
  <si>
    <t>7/2019</t>
  </si>
  <si>
    <t>825/2018</t>
  </si>
  <si>
    <t>GURA PADINII</t>
  </si>
  <si>
    <t>1037/2019</t>
  </si>
  <si>
    <t>IZBICENI</t>
  </si>
  <si>
    <t>23/2016</t>
  </si>
  <si>
    <t>3099/2017</t>
  </si>
  <si>
    <t>IZVOARELE</t>
  </si>
  <si>
    <t>9/2016</t>
  </si>
  <si>
    <t>713/2012</t>
  </si>
  <si>
    <t>OBÂRŞIA</t>
  </si>
  <si>
    <t>38/2018</t>
  </si>
  <si>
    <t>691/2019</t>
  </si>
  <si>
    <t>OBOGA</t>
  </si>
  <si>
    <t>551/2019</t>
  </si>
  <si>
    <t>OSICA DE SUS</t>
  </si>
  <si>
    <t>30/2018</t>
  </si>
  <si>
    <t>6244/2007</t>
  </si>
  <si>
    <t>142/2017</t>
  </si>
  <si>
    <t>PRISEACA</t>
  </si>
  <si>
    <t>17/2017</t>
  </si>
  <si>
    <t>1485/2017</t>
  </si>
  <si>
    <t>REDEA</t>
  </si>
  <si>
    <t>16/2019</t>
  </si>
  <si>
    <t>884/2018</t>
  </si>
  <si>
    <t>RUSĂNEŞTI</t>
  </si>
  <si>
    <t>1981/2014</t>
  </si>
  <si>
    <t>SÂMBUREŞTI</t>
  </si>
  <si>
    <t>3271/2015</t>
  </si>
  <si>
    <t>1277/2016</t>
  </si>
  <si>
    <t>SCHITU</t>
  </si>
  <si>
    <t>2702/2015</t>
  </si>
  <si>
    <t>SLĂTIOARA</t>
  </si>
  <si>
    <t>43/2015</t>
  </si>
  <si>
    <t>738/2017</t>
  </si>
  <si>
    <t>SPINENI</t>
  </si>
  <si>
    <t>22/2015</t>
  </si>
  <si>
    <t>71/2018</t>
  </si>
  <si>
    <t>STREJEŞTI</t>
  </si>
  <si>
    <t>5/2015</t>
  </si>
  <si>
    <t>1477/2013</t>
  </si>
  <si>
    <t>TOPANA</t>
  </si>
  <si>
    <t>35/2015</t>
  </si>
  <si>
    <t>200/2018</t>
  </si>
  <si>
    <t>51/2018</t>
  </si>
  <si>
    <t>1758/2016</t>
  </si>
  <si>
    <t>URZICA</t>
  </si>
  <si>
    <t>695/2019</t>
  </si>
  <si>
    <t>VĂDASTRA</t>
  </si>
  <si>
    <t>2961/2019</t>
  </si>
  <si>
    <t>VĂDĂSTRIŢA</t>
  </si>
  <si>
    <t>3177/2014</t>
  </si>
  <si>
    <t>1/2019</t>
  </si>
  <si>
    <t>24/2017</t>
  </si>
  <si>
    <t>18/2017</t>
  </si>
  <si>
    <t>7913/2015</t>
  </si>
  <si>
    <t>VITOMIREŞTI</t>
  </si>
  <si>
    <t>18/2016</t>
  </si>
  <si>
    <t>810/2018</t>
  </si>
  <si>
    <t>VLĂDILA</t>
  </si>
  <si>
    <t>3673/2015</t>
  </si>
  <si>
    <t>VOINEASA</t>
  </si>
  <si>
    <t>492/2018</t>
  </si>
  <si>
    <t>VULPENI</t>
  </si>
  <si>
    <t>1533/2017</t>
  </si>
  <si>
    <t>PRAHOVA</t>
  </si>
  <si>
    <t>ADUNAŢI</t>
  </si>
  <si>
    <t>1/09.03.2020</t>
  </si>
  <si>
    <t>/</t>
  </si>
  <si>
    <t>41/2018-prelungire</t>
  </si>
  <si>
    <t>3463/
03.12.2018</t>
  </si>
  <si>
    <t>ARICEŞTII ZELETIN</t>
  </si>
  <si>
    <t xml:space="preserve">32/18.12.2015
</t>
  </si>
  <si>
    <t>1697/13.11.2007
Act ad./22.07.2010</t>
  </si>
  <si>
    <t>AZUGA</t>
  </si>
  <si>
    <t>2006</t>
  </si>
  <si>
    <t>2757/ 2008, 5817/ 2008, 831/2010 2738/2011, 10586/2011</t>
  </si>
  <si>
    <t>41/30.05.2014
2023</t>
  </si>
  <si>
    <t>3787/
05.04.2019</t>
  </si>
  <si>
    <t>BERTEA</t>
  </si>
  <si>
    <t>5/31.01.2017
2023</t>
  </si>
  <si>
    <t>1475/14.05.2007
Ad.5/2012</t>
  </si>
  <si>
    <t>CIORANI</t>
  </si>
  <si>
    <t>2003</t>
  </si>
  <si>
    <t>11148/18.09.2018</t>
  </si>
  <si>
    <t>COCORASTII COLT</t>
  </si>
  <si>
    <t>2010</t>
  </si>
  <si>
    <t>5168/2019</t>
  </si>
  <si>
    <t>COLCEAG</t>
  </si>
  <si>
    <t>2000</t>
  </si>
  <si>
    <t>4225/2007
Ad.06/11.2017</t>
  </si>
  <si>
    <t>COSMINELE</t>
  </si>
  <si>
    <t>7/26.03.2013</t>
  </si>
  <si>
    <t>2245, 
37/2007, 
1253/2011</t>
  </si>
  <si>
    <t>DRAJNA</t>
  </si>
  <si>
    <t xml:space="preserve">33/1999
</t>
  </si>
  <si>
    <t>1506/07.02.2016</t>
  </si>
  <si>
    <t>FÂNTÂNELE</t>
  </si>
  <si>
    <t>58/22.12.2015
12.2018</t>
  </si>
  <si>
    <t>2631/19.07. 2007
2980/2015
3892/2018</t>
  </si>
  <si>
    <t>MĂGURELE</t>
  </si>
  <si>
    <t>53/19.12.2012</t>
  </si>
  <si>
    <t>4791/
11.12. 2007</t>
  </si>
  <si>
    <t>PLOPENI</t>
  </si>
  <si>
    <t>117/10.12.2017</t>
  </si>
  <si>
    <t>6798/2017</t>
  </si>
  <si>
    <t>PREDEAL-SĂRARI</t>
  </si>
  <si>
    <t>1999</t>
  </si>
  <si>
    <t>1177/05.06.2007
Act.ad.3/2010</t>
  </si>
  <si>
    <t>SCORŢENI</t>
  </si>
  <si>
    <t>36/2011
12.2018</t>
  </si>
  <si>
    <t>1966/2014
9219/2015</t>
  </si>
  <si>
    <t>SINAIA</t>
  </si>
  <si>
    <t>231/ 
30,11.2010</t>
  </si>
  <si>
    <t>7947 / 
06.04.2010</t>
  </si>
  <si>
    <t>ŞOTRILE</t>
  </si>
  <si>
    <t>5/10.02.2012
12.2018</t>
  </si>
  <si>
    <t>1407/
15.05. 2007</t>
  </si>
  <si>
    <t>STARCHIOJD</t>
  </si>
  <si>
    <t>47/2018
12.2018</t>
  </si>
  <si>
    <t>4749/
0911.2018</t>
  </si>
  <si>
    <t>TALEA</t>
  </si>
  <si>
    <t>1998</t>
  </si>
  <si>
    <t>1833/2006
adit.5/2010</t>
  </si>
  <si>
    <t>TĂTARU</t>
  </si>
  <si>
    <t>30/28.11.2013
12.2018</t>
  </si>
  <si>
    <t>2162 /
4.10.2007</t>
  </si>
  <si>
    <t>VADU SĂPAT</t>
  </si>
  <si>
    <t>1360/ 
14.04.2015
5933, 5932/
23.12.2015</t>
  </si>
  <si>
    <t>VALEA DOFTANEI</t>
  </si>
  <si>
    <t>1995</t>
  </si>
  <si>
    <t>13004/2019</t>
  </si>
  <si>
    <t>VĂLENII DE MUNTE</t>
  </si>
  <si>
    <t>7197/23.08.2010
Act adit.
1639/20.02.2012
2517/21.02.2013
9237/22.07.2016</t>
  </si>
  <si>
    <t>SĂLAJ</t>
  </si>
  <si>
    <t>BENESAT</t>
  </si>
  <si>
    <t>33931/26.02.2020</t>
  </si>
  <si>
    <t>2388/19.03.2020</t>
  </si>
  <si>
    <t xml:space="preserve">HCL  prelungire PUG nr 27/26.07.2018 si termen de expirare-31.12.2023  </t>
  </si>
  <si>
    <t>contract nr.2186/15/07/2019</t>
  </si>
  <si>
    <t>BOBOTA</t>
  </si>
  <si>
    <t xml:space="preserve">HCL  prelungire PUG NR 50/31.10.2018 si termen de expirare-31.12.2023    </t>
  </si>
  <si>
    <t>contract nr. 8168/ 28.11.2016 act ad. 8217 din 16.11.2017</t>
  </si>
  <si>
    <t>FILDU DE JOS</t>
  </si>
  <si>
    <t>HCL  prelungire PUG NR 34/18.07.2018 si termen de expirare-31.12.2023</t>
  </si>
  <si>
    <t xml:space="preserve">contract  nr.3286/ 02.12.2015 </t>
  </si>
  <si>
    <t>HOROATU CRASNEI</t>
  </si>
  <si>
    <t>HCL  prelungire PUG NR 46/21.12.2015 si termen de expirare-30.12.2018</t>
  </si>
  <si>
    <t xml:space="preserve">contract nr. 6433/15.12. 2014      1/08.12.2015 2/16.06.2016    </t>
  </si>
  <si>
    <t>NUŞFALĂU</t>
  </si>
  <si>
    <t xml:space="preserve">HCL  prelungire PUG NR 6/15.02.2018 si termen de expirare-31.12.2026  </t>
  </si>
  <si>
    <t>contract nr.7448/05.09.2016              act ad. 1/ 30.12. 2016            act ad.2/ 01.09.2017 Contract nr.7507/ 01.11.2018</t>
  </si>
  <si>
    <t>ŞĂRMĂŞAG</t>
  </si>
  <si>
    <t>HCL  aprobare nr. 80/ 2011</t>
  </si>
  <si>
    <t>Contract nr.4018/ 09.07.2018 Act Ad. Nr.1/ 13.03.2019</t>
  </si>
  <si>
    <t>SURDUC</t>
  </si>
  <si>
    <t>HCL  prelungire PUG NR 86/ 10.12.2018 si termen de  expirare-31.12.2023</t>
  </si>
  <si>
    <t xml:space="preserve">Contract nr.5069/ 03.08.2018 </t>
  </si>
  <si>
    <t>ZALĂU</t>
  </si>
  <si>
    <t>HCL 117/2010</t>
  </si>
  <si>
    <t>contract nr.53161/ 31.08.2018   1/27.03.2019</t>
  </si>
  <si>
    <t>ZALHA</t>
  </si>
  <si>
    <t>HCL  prelungire PUG NR 15/20.07.2018 si termen de expirare-31.12.2023</t>
  </si>
  <si>
    <t>contract nr.1771/21.12.2015</t>
  </si>
  <si>
    <t>ACÂŞ</t>
  </si>
  <si>
    <t>42296/12.03.2020</t>
  </si>
  <si>
    <t>5102/09.03.2020</t>
  </si>
  <si>
    <t>HCL nr. 18/30.11.2019    HCL nr. 14/16.04.2019</t>
  </si>
  <si>
    <t>156/19.01.2012 2026/25.08.2015</t>
  </si>
  <si>
    <t>AGRIŞ</t>
  </si>
  <si>
    <t>H.C.L. Prelungire 21/2017             termen 2024</t>
  </si>
  <si>
    <t>Contract nr. 2 din 07.02.2020</t>
  </si>
  <si>
    <t>BELTIUG</t>
  </si>
  <si>
    <t>HCL 18/20156</t>
  </si>
  <si>
    <t>1219/01.03.2018</t>
  </si>
  <si>
    <t>BIXAD</t>
  </si>
  <si>
    <t>HCL NR. 4/2013 termen valabilitate 31.12.2023</t>
  </si>
  <si>
    <t>5209/29.10.2014</t>
  </si>
  <si>
    <t>BOGDAND</t>
  </si>
  <si>
    <t>HCL 43/2018exp.  31.12.2023</t>
  </si>
  <si>
    <t>308/13.10.2015</t>
  </si>
  <si>
    <t>CĂMĂRZANA</t>
  </si>
  <si>
    <t>Prelungire PUG HCL 20/14.07.2016 Exp. 14.072021</t>
  </si>
  <si>
    <t>Nr. 1163/ 24.04.2017 Nr.1335/ 11.05.2018</t>
  </si>
  <si>
    <t>CĂMIN</t>
  </si>
  <si>
    <t>H.C.L. nr.20/2005, H.C.L.nr.14/2015, H.C.L. nr.19/2017, H.C.L. Nr.18/2019 31.12.2020</t>
  </si>
  <si>
    <t>159/26.02.2018</t>
  </si>
  <si>
    <t>CĂPLENI</t>
  </si>
  <si>
    <t xml:space="preserve">HCL 31/2007 HCL 23/2017 termen 2027  </t>
  </si>
  <si>
    <t>158/ 26.02.2018</t>
  </si>
  <si>
    <t>CAREI</t>
  </si>
  <si>
    <t>HCL aprobare  nr.44/1993 HCLprelungire valabilitate  nr.12/2013                      expira in 2018</t>
  </si>
  <si>
    <t xml:space="preserve"> nr. 8086/09.06.2009</t>
  </si>
  <si>
    <t>CĂUAŞ</t>
  </si>
  <si>
    <t>HCL 42 /07.09.2017  termen executie 30.11.2019</t>
  </si>
  <si>
    <t xml:space="preserve"> Contract realizare P.U.G. 4365/03.09.2015 Contract Raport de mediu și Studiu de Evaluare adecvată, pentru P.U.G. 4405/31.10.2018</t>
  </si>
  <si>
    <t>CERTEZE</t>
  </si>
  <si>
    <t>HCL aprobare 4/10.03.2003, HCL prelungire 11/19.02.2018 termen: 10.03.2026</t>
  </si>
  <si>
    <t>36/14.06.2018</t>
  </si>
  <si>
    <t>FOIENI</t>
  </si>
  <si>
    <t>HCL1/2004, HCL 5/2013, HCL 8/2017, HCL 43/2018 - 31.12.2023</t>
  </si>
  <si>
    <t>427/ 15.04.2016</t>
  </si>
  <si>
    <t>GHERŢA MICĂ</t>
  </si>
  <si>
    <t xml:space="preserve">NR.31/2018    Expira la 31.12.2023   </t>
  </si>
  <si>
    <t>2367/ 15.11.2017</t>
  </si>
  <si>
    <t>HODOD</t>
  </si>
  <si>
    <t>Aprobat 9/2005, Prelungit 11/2015, Expiră: 26.05.2020</t>
  </si>
  <si>
    <t>398/01.03.2018</t>
  </si>
  <si>
    <t>HOMOROADE</t>
  </si>
  <si>
    <t>2367/25.06.2015</t>
  </si>
  <si>
    <t>LAZURI</t>
  </si>
  <si>
    <t>62/19.12.2018</t>
  </si>
  <si>
    <t>5597/11.10.2019</t>
  </si>
  <si>
    <t>MEDIEŞU AURIT</t>
  </si>
  <si>
    <t>27/2005 - 42/2015</t>
  </si>
  <si>
    <t>145/05.02.2020</t>
  </si>
  <si>
    <t>MICULA</t>
  </si>
  <si>
    <t>16/29.03.2019</t>
  </si>
  <si>
    <t>7/01.01.2014</t>
  </si>
  <si>
    <t>MOFTIN</t>
  </si>
  <si>
    <t>54/09.10.2019 31.12.2023</t>
  </si>
  <si>
    <t>1638/04.04.2019</t>
  </si>
  <si>
    <t>NOU</t>
  </si>
  <si>
    <t>Nr.107/ 20.05.2017</t>
  </si>
  <si>
    <t>PĂULEŞTI</t>
  </si>
  <si>
    <t>HCL prelungire 48/2016,  25.10.2026</t>
  </si>
  <si>
    <t>7522/28.11.2016 8278/27.09.2019</t>
  </si>
  <si>
    <t>PETREŞTI</t>
  </si>
  <si>
    <t>35/2019</t>
  </si>
  <si>
    <t>1973/08.11.2019</t>
  </si>
  <si>
    <t>PIŞCOLT</t>
  </si>
  <si>
    <t>2/2016</t>
  </si>
  <si>
    <t>PORUMBEŞTI</t>
  </si>
  <si>
    <t>Prelungire Nr.54/21.12.2018 / termen expirare anul 2023</t>
  </si>
  <si>
    <t>Nr.2012 / 22.05.2017</t>
  </si>
  <si>
    <t>RACȘA</t>
  </si>
  <si>
    <t>HCL 10/2020</t>
  </si>
  <si>
    <t>1173/20.02.2020</t>
  </si>
  <si>
    <t>SĂCĂŞENI</t>
  </si>
  <si>
    <t>HCL 3/13.05. 2005          HCL 8/30.03. 2015- PRELUNGIRE, TERMEN EXPIRARE 01.04.2020</t>
  </si>
  <si>
    <t>94/15.10. 2019 SIGMA PROIECT, lucrari si servicii pentru PUG 3024/29.11.2019, AGROTOPO CRIS SRL, servicii topografice ptr. actualizare PUG</t>
  </si>
  <si>
    <t>SANTĂU</t>
  </si>
  <si>
    <t>HCL nr. 15/2005 aprobare PUG HCL nr. 12/2015 prelungire PUG termen expirare PUG 19.04.2020</t>
  </si>
  <si>
    <t>nr. 3099/10.12.2019</t>
  </si>
  <si>
    <t>28.149-416/08.07.2008</t>
  </si>
  <si>
    <t>SĂUCA</t>
  </si>
  <si>
    <t>29/2018 exp.la  31.12.2023</t>
  </si>
  <si>
    <t>2154 din 27.07.2015</t>
  </si>
  <si>
    <t>SOCOND</t>
  </si>
  <si>
    <t>HCL 11/04.02.2016</t>
  </si>
  <si>
    <t>499/26.02.2018</t>
  </si>
  <si>
    <t>TARNA MARE</t>
  </si>
  <si>
    <t>HCL  21/28.03.2019</t>
  </si>
  <si>
    <t>1025/21.02.2020</t>
  </si>
  <si>
    <t>TÂRŞOLŢ</t>
  </si>
  <si>
    <t>1150/12.05.2014</t>
  </si>
  <si>
    <t>TURŢ</t>
  </si>
  <si>
    <t xml:space="preserve"> 61/25.10.2019</t>
  </si>
  <si>
    <t>4168/11.07.2018 5678/19.12.2019</t>
  </si>
  <si>
    <t>TURULUNG</t>
  </si>
  <si>
    <t>HCL APROBAT 10/2005, PRELUNGIT 21/2016,TERMEN DE EXPIRARE 31.12.2020</t>
  </si>
  <si>
    <t>150/21.02.2018</t>
  </si>
  <si>
    <t>4/2004,17/2013</t>
  </si>
  <si>
    <t>1/16.04.2015</t>
  </si>
  <si>
    <t>VAMA</t>
  </si>
  <si>
    <t xml:space="preserve">HCL nr.34/2018, expira la 31.12.2023     </t>
  </si>
  <si>
    <t>5154/04.10.2019</t>
  </si>
  <si>
    <t>SIBIU</t>
  </si>
  <si>
    <t>ARPAŞU DE JOS</t>
  </si>
  <si>
    <t>36237/02.03.2020</t>
  </si>
  <si>
    <t>1164/20.02.2020</t>
  </si>
  <si>
    <t>67/2018-31.12.2023</t>
  </si>
  <si>
    <t>2/2018, ADITIONAL 1/2019</t>
  </si>
  <si>
    <t>AŢEL</t>
  </si>
  <si>
    <t>34/2015 valabil până la 31.12.2018</t>
  </si>
  <si>
    <t>13/21.05.2018 ctr. Servicii top.nr. 15/29.05.2018</t>
  </si>
  <si>
    <t>AXENTE SEVER</t>
  </si>
  <si>
    <t>16/2000 PRELUNGIR PRIN HCL 38/2010,HCL NR. 48/2015 ȘI HCL 50/2018</t>
  </si>
  <si>
    <t>3581/25.08.2015 ȘI 5277/15.12.2014, ACT ADITIONAL NR. 615/2018 LA CTR. 3581/2015, ACT ADIT.NR.5680/21.12.2018 CRT 3581/2015</t>
  </si>
  <si>
    <t>BLĂJEL</t>
  </si>
  <si>
    <t>68/13.12.2018</t>
  </si>
  <si>
    <t>85/86/2012</t>
  </si>
  <si>
    <t>BRATEIU</t>
  </si>
  <si>
    <t>39/2018    term.   31.12.2023</t>
  </si>
  <si>
    <t>43/14.08.2018</t>
  </si>
  <si>
    <t>CÂRŢIŞOARA</t>
  </si>
  <si>
    <t>65/2018</t>
  </si>
  <si>
    <t>375/2020</t>
  </si>
  <si>
    <t>CHIRPĂR</t>
  </si>
  <si>
    <t>83/2015</t>
  </si>
  <si>
    <t>4738/11.11.2014</t>
  </si>
  <si>
    <t>COPŞA MICĂ</t>
  </si>
  <si>
    <t>40/2018</t>
  </si>
  <si>
    <t>18207/2017</t>
  </si>
  <si>
    <t>JINA</t>
  </si>
  <si>
    <t>46/11.12.2015</t>
  </si>
  <si>
    <t>192/15.01.2015</t>
  </si>
  <si>
    <t>MICĂSASA</t>
  </si>
  <si>
    <t>49/2015-30.12.2018</t>
  </si>
  <si>
    <t>2678/02.12.2015</t>
  </si>
  <si>
    <t>MIERCUREA SIBIULUI</t>
  </si>
  <si>
    <t>50/2014</t>
  </si>
  <si>
    <t>8571/2015</t>
  </si>
  <si>
    <t>MOŞNA</t>
  </si>
  <si>
    <t>36/31.07.2018-31.12.2023</t>
  </si>
  <si>
    <t>ORLAT</t>
  </si>
  <si>
    <t>49/2018</t>
  </si>
  <si>
    <t>3927/2015,252/2017</t>
  </si>
  <si>
    <t>POPLACA</t>
  </si>
  <si>
    <t>77/2015</t>
  </si>
  <si>
    <t>1793/2015</t>
  </si>
  <si>
    <t>RACOVIŢA</t>
  </si>
  <si>
    <t>4202/2014</t>
  </si>
  <si>
    <t>RĂŞINARI</t>
  </si>
  <si>
    <t>122/22.12.2015</t>
  </si>
  <si>
    <t>900/2015</t>
  </si>
  <si>
    <t>ROŞIA</t>
  </si>
  <si>
    <t>15/2019 VAL PÂNĂ LA 31.12.2023</t>
  </si>
  <si>
    <t>83/17.11.2016</t>
  </si>
  <si>
    <t>ŞEICA MARE</t>
  </si>
  <si>
    <t>4766/2013</t>
  </si>
  <si>
    <t>ŞEICA MICĂ</t>
  </si>
  <si>
    <t>50/2015</t>
  </si>
  <si>
    <t>2660/2015</t>
  </si>
  <si>
    <t>ŞELIMBĂR</t>
  </si>
  <si>
    <t>50/2010, 15/2015, 18/2018-31.12.2023</t>
  </si>
  <si>
    <t>31715/2018</t>
  </si>
  <si>
    <t>SLIMNIC</t>
  </si>
  <si>
    <t>30.01.2019 VAL PANA LA 31.12.2023</t>
  </si>
  <si>
    <t>3650/17.10.2013</t>
  </si>
  <si>
    <t>ŞURA MARE</t>
  </si>
  <si>
    <t>126/2019</t>
  </si>
  <si>
    <t>1/2014</t>
  </si>
  <si>
    <t>TÂRNAVA</t>
  </si>
  <si>
    <t>2014-2020</t>
  </si>
  <si>
    <t>TURNU ROŞU</t>
  </si>
  <si>
    <t>85/2015</t>
  </si>
  <si>
    <t>471/2015</t>
  </si>
  <si>
    <t>VALEA VIILOR</t>
  </si>
  <si>
    <t>45/2018/2023</t>
  </si>
  <si>
    <t>2187/29.09.2015</t>
  </si>
  <si>
    <t>SUCEAVA</t>
  </si>
  <si>
    <t>BAIA</t>
  </si>
  <si>
    <t>31782/24.02.2020</t>
  </si>
  <si>
    <t>2158/24.02.2020</t>
  </si>
  <si>
    <t>30/27.09.2003; 17/30.05.2013; 67/21.12.2015</t>
  </si>
  <si>
    <t>10254/251 / 19.12.2017; 5793/265 / 07.09.2015</t>
  </si>
  <si>
    <t>BĂLĂCEANA</t>
  </si>
  <si>
    <t>18/26.03.2008; 1/31.01.2018</t>
  </si>
  <si>
    <t>427/38/12.02.2018</t>
  </si>
  <si>
    <t>BOTOŞANA</t>
  </si>
  <si>
    <t>3/24.01.2001/  35/27.11.2018</t>
  </si>
  <si>
    <t>2398/14.06.2017</t>
  </si>
  <si>
    <t>BRODINA</t>
  </si>
  <si>
    <t>9/27.04.2000</t>
  </si>
  <si>
    <t>1573/335/04.03.2016</t>
  </si>
  <si>
    <t>CÂMPULUNG MOLDOVENESC</t>
  </si>
  <si>
    <t>53/25.09.2000/ 99/27.09.2018</t>
  </si>
  <si>
    <t>13742/12.07.2010</t>
  </si>
  <si>
    <t>CAPU CÂMPULUI</t>
  </si>
  <si>
    <t>21/28.06.2000</t>
  </si>
  <si>
    <t>2474/23/1/06.05.2018</t>
  </si>
  <si>
    <t>CÂRLIBABA</t>
  </si>
  <si>
    <t>9/02.03.2002; 4/18.01.2013</t>
  </si>
  <si>
    <t>796/2020</t>
  </si>
  <si>
    <t>57/05.12.2016</t>
  </si>
  <si>
    <t>3330/23.12.2016; 3331/23.12.2016; 3332/23.12.2016</t>
  </si>
  <si>
    <t>8/20.01.2016</t>
  </si>
  <si>
    <t>5542/08.09.2015</t>
  </si>
  <si>
    <t>DUMBRĂVENI</t>
  </si>
  <si>
    <t>19/28.06.2011; 1/29.01.2016</t>
  </si>
  <si>
    <t>8035/24.09.2018</t>
  </si>
  <si>
    <t>FORĂŞTI</t>
  </si>
  <si>
    <t>27/27.07.2011; 73/26.11.2018</t>
  </si>
  <si>
    <t>2911/07.06.2010</t>
  </si>
  <si>
    <t>FRASIN</t>
  </si>
  <si>
    <t>37/17.12.1999/ 170/14.12.2018</t>
  </si>
  <si>
    <t>491/21.01.2015; 492/21.01.2015</t>
  </si>
  <si>
    <t>FRUMOSU</t>
  </si>
  <si>
    <t>1/24.03.2000/ 115/14.12.2018</t>
  </si>
  <si>
    <t>10385/08.12.2015; 10384/08.12.2015</t>
  </si>
  <si>
    <t>GĂLĂNEŞTI</t>
  </si>
  <si>
    <t>19/26.09.2001/ 36/31.08.2018</t>
  </si>
  <si>
    <t>3822/21.09.2017</t>
  </si>
  <si>
    <t>HÂNŢEŞTI</t>
  </si>
  <si>
    <t>23/06.07.2005; 42/29.09.2015</t>
  </si>
  <si>
    <t>3105/67/03.10.2014</t>
  </si>
  <si>
    <t>HÂRTOP</t>
  </si>
  <si>
    <t>25/11.08.2005/ 25/22.07.2015</t>
  </si>
  <si>
    <t>2232-235 / 27.06.2019</t>
  </si>
  <si>
    <t>HORODNIC DE SUS</t>
  </si>
  <si>
    <t>18/29.06.2001/ 51/11.12.2018</t>
  </si>
  <si>
    <t>3381/11.08.2017</t>
  </si>
  <si>
    <t>IPOTEŞTI</t>
  </si>
  <si>
    <t>80/12.11.2014  valabil</t>
  </si>
  <si>
    <t>14585/29.12.2017</t>
  </si>
  <si>
    <t>IZVOARELE SUCEVEI</t>
  </si>
  <si>
    <t>13/25.04.2003 / 8/31.01.2016</t>
  </si>
  <si>
    <t>6041/135/15.09.2015 6167/253/18.09.2015</t>
  </si>
  <si>
    <t>MĂNĂSTIREA HUMORULUI</t>
  </si>
  <si>
    <t>21/30.06.2001 / 30/30.12.2015</t>
  </si>
  <si>
    <t>2606/9418 / 24.11.2010</t>
  </si>
  <si>
    <t>MITOCU DRAGOMIRNEI</t>
  </si>
  <si>
    <t>24/16.09.1999; 65/31.10.2013</t>
  </si>
  <si>
    <t>1731/30.04.2010</t>
  </si>
  <si>
    <t>MOLDOVIŢA</t>
  </si>
  <si>
    <t>23/26.11.1999 / 26/30.05.2014</t>
  </si>
  <si>
    <t>3373/2016; 7875/2016; 3371/2016; 3372/2016</t>
  </si>
  <si>
    <t>PANACI</t>
  </si>
  <si>
    <t>6/25.04.2002/ 49/21.11.2012</t>
  </si>
  <si>
    <t>409/21.07.2009</t>
  </si>
  <si>
    <t>POIANA STAMPEI</t>
  </si>
  <si>
    <t>36/24.04.2000 8/24.02.2011</t>
  </si>
  <si>
    <t>3503/09.10.2013</t>
  </si>
  <si>
    <t>RÂŞCA</t>
  </si>
  <si>
    <t>39/19.12.2000/  68/18.12.2018</t>
  </si>
  <si>
    <t>3510/18.08.2010</t>
  </si>
  <si>
    <t>ŞARU DORNEI</t>
  </si>
  <si>
    <t>24/17.09.2002/ 41/17.09.2012</t>
  </si>
  <si>
    <t>7498/17.07.2015; 3178/2013</t>
  </si>
  <si>
    <t>SLATINA</t>
  </si>
  <si>
    <t>43/22.08.2016</t>
  </si>
  <si>
    <t>186/19.01.2016</t>
  </si>
  <si>
    <t>SOLCA</t>
  </si>
  <si>
    <t>6/14.03.2001 / 23/25.04.2019</t>
  </si>
  <si>
    <t>3784/20/2012; 3048/2009; 6079/905/2019</t>
  </si>
  <si>
    <t>STULPICANI</t>
  </si>
  <si>
    <t>40/21.12.2001/ 105/12.12.2018</t>
  </si>
  <si>
    <t>2/12.02.2018</t>
  </si>
  <si>
    <t>155/29.11.1999/ 300/12.11.2009</t>
  </si>
  <si>
    <t>35420/16.11.2010 + 15 acte adiționale</t>
  </si>
  <si>
    <t>VATRA MOLDOVIŢEI</t>
  </si>
  <si>
    <t>25/26.10.2001/ 120/22.10.2012</t>
  </si>
  <si>
    <t>4175/25.04.2018; 4338/27.04.2018; 901/31.01.2019</t>
  </si>
  <si>
    <t>VOITINEL</t>
  </si>
  <si>
    <t>12/2001</t>
  </si>
  <si>
    <t>6556/206/20.10.2015</t>
  </si>
  <si>
    <t>VULTUREŞTI</t>
  </si>
  <si>
    <t>14/19.06.2002; 26/17.10.2012; 11/16.06.2014; 30/30.08.2017</t>
  </si>
  <si>
    <t>133/21.08.2017</t>
  </si>
  <si>
    <t>TELEORMAN</t>
  </si>
  <si>
    <t>BRÂNCENI</t>
  </si>
  <si>
    <t>34939/27.02.2020</t>
  </si>
  <si>
    <t>1162/21.02.2020</t>
  </si>
  <si>
    <t>11/30.04.1998; 45/31.08.2018; 31.12.2023</t>
  </si>
  <si>
    <t>976/ 17.03.2017</t>
  </si>
  <si>
    <t>CIOLĂNEŞTI</t>
  </si>
  <si>
    <t>1/22.01.2000; 14/31.07.2018; 31.12.2023</t>
  </si>
  <si>
    <t>2698/ 26.02.2018</t>
  </si>
  <si>
    <t>CREVENICU</t>
  </si>
  <si>
    <t>20/17.12.2003; 32/13.12.2018; 31.12.2023</t>
  </si>
  <si>
    <t>1569/24.08.2017</t>
  </si>
  <si>
    <t>LUNCA</t>
  </si>
  <si>
    <t>20/28.08.2003,24/10.08.2018,31.12.2023</t>
  </si>
  <si>
    <t>3507/03.11.2014Act adițional nr.1/15.05.2018Valabilitate 31.12.2020</t>
  </si>
  <si>
    <t>8/27.02.2003,16/30.08.2018,31.12.2023</t>
  </si>
  <si>
    <t>VPE016998/15.02.2019</t>
  </si>
  <si>
    <t>VIDELE</t>
  </si>
  <si>
    <t>22/07.09.1998;       116/ 28.11.2018;  31.12.2023</t>
  </si>
  <si>
    <t xml:space="preserve">24096/ 27.12.2018 </t>
  </si>
  <si>
    <t>TIMIȘ</t>
  </si>
  <si>
    <t>BETHAUSEN</t>
  </si>
  <si>
    <t>33376/26.02.2020</t>
  </si>
  <si>
    <t>1111/20.02.2020</t>
  </si>
  <si>
    <t xml:space="preserve">12/19.04.200259/26.11.20138/25.07.2016 </t>
  </si>
  <si>
    <t>01/12.02.2016</t>
  </si>
  <si>
    <t>BILED</t>
  </si>
  <si>
    <t>22/24.04.2002  45/29.10.2008, 7/27.03.2013  107/16.12.2015 04/30.01.2019</t>
  </si>
  <si>
    <t>308/15.01.2010</t>
  </si>
  <si>
    <t>CENAD</t>
  </si>
  <si>
    <t>24/13.11.200024/15.07.2013 . 45/23.10.2017 05/11.01.2019</t>
  </si>
  <si>
    <t>7/17.04.2015</t>
  </si>
  <si>
    <t>CENEI</t>
  </si>
  <si>
    <t>61/06.11.2001 43/19.12.20126/28.01.2016</t>
  </si>
  <si>
    <t>221/19.06.2007</t>
  </si>
  <si>
    <t>CHEVEREŞU MARE</t>
  </si>
  <si>
    <t>11/08.04.2002</t>
  </si>
  <si>
    <t>957/13.05.2015</t>
  </si>
  <si>
    <t>DUMBRAVA</t>
  </si>
  <si>
    <t>18/29.08.200325/21.06.20137/28.02.2017</t>
  </si>
  <si>
    <t xml:space="preserve">14/10.12.2015  </t>
  </si>
  <si>
    <t>FĂGET</t>
  </si>
  <si>
    <t>91/07.09.199568/29.07.2013</t>
  </si>
  <si>
    <t>828/12.09.2017</t>
  </si>
  <si>
    <t>GHIZELA</t>
  </si>
  <si>
    <t>08/27.02.2001</t>
  </si>
  <si>
    <t>1301/07.08.2017</t>
  </si>
  <si>
    <t>GIARMATA</t>
  </si>
  <si>
    <t>18/17.02.1998   12/29.01.2013  229/21.12.2015 161/19.12.2018</t>
  </si>
  <si>
    <t>7362/04.11.20149235/13.11.2017</t>
  </si>
  <si>
    <t>GIROC</t>
  </si>
  <si>
    <t>19/26.03.200432/28.03.2014 71/25.07.2019</t>
  </si>
  <si>
    <t>15234/12.06.2017</t>
  </si>
  <si>
    <t>JEBEL</t>
  </si>
  <si>
    <t>19/15.04.2003  6/03.02.2016 24/15.07.2019</t>
  </si>
  <si>
    <t>486/26.02.2018</t>
  </si>
  <si>
    <t>JIMBOLIA</t>
  </si>
  <si>
    <t>15/11.02.1999 19/24.01.2008 98/25.07.2013   234/17.12.2015 01/09.01.2019</t>
  </si>
  <si>
    <t>4712/04.05.2018</t>
  </si>
  <si>
    <t>MĂNĂŞTIUR</t>
  </si>
  <si>
    <t>23/18.09.2001 02/14.02.2013 55/21.12.2015</t>
  </si>
  <si>
    <t>29/03.05.2016</t>
  </si>
  <si>
    <t>MAŞLOC</t>
  </si>
  <si>
    <t xml:space="preserve">34/27.05.2004 14/09.03.2016 </t>
  </si>
  <si>
    <t>859/17.04.2015</t>
  </si>
  <si>
    <t>MOŞNIŢA NOUĂ</t>
  </si>
  <si>
    <t>24/15.06.1998115/14.10.2013</t>
  </si>
  <si>
    <t xml:space="preserve">1877/20.02.2014  </t>
  </si>
  <si>
    <t>NĂDRAG</t>
  </si>
  <si>
    <t>08/14.01.199940/28.12.201290/29.09.2017 03/09.01.2019</t>
  </si>
  <si>
    <t>217/17.02.2014</t>
  </si>
  <si>
    <t>OHABA LUNGĂ</t>
  </si>
  <si>
    <t>11/25.04.2002 15/21.12.2012</t>
  </si>
  <si>
    <t>1674/15.11.2019</t>
  </si>
  <si>
    <t>OTELEC</t>
  </si>
  <si>
    <t>28/16.11.200610/29.01.2014</t>
  </si>
  <si>
    <t>122/19.08.2015</t>
  </si>
  <si>
    <t>PĂDURENI</t>
  </si>
  <si>
    <t xml:space="preserve">19/15.04.2003 18/15.04.2013  9/01.08.2016 71/17.12.2018 </t>
  </si>
  <si>
    <t>07/01.04.2014</t>
  </si>
  <si>
    <t>PERIAM</t>
  </si>
  <si>
    <t>56/27.12.200261/21.12.2012110/22.12.2015 56/26.07.2018</t>
  </si>
  <si>
    <t>18/05.12.2007</t>
  </si>
  <si>
    <t>PESAC</t>
  </si>
  <si>
    <t>52/03.06.200994/23.12.2015 59/30.07.2018</t>
  </si>
  <si>
    <t>4112/10.10.2014</t>
  </si>
  <si>
    <t>PIŞCHIA</t>
  </si>
  <si>
    <t>25/19.05.2004   20/30.04.2014</t>
  </si>
  <si>
    <t>7557/01.11.2018</t>
  </si>
  <si>
    <t>RECAŞ</t>
  </si>
  <si>
    <t>92/27.06.200294/28.12.2011241/23.12.2014236/20.12.2016 311/28.11.2018</t>
  </si>
  <si>
    <t>4011/30.03.2015</t>
  </si>
  <si>
    <t>SÂNNICOLAU MARE</t>
  </si>
  <si>
    <t>113/27.08.2009 64/14.05.2019</t>
  </si>
  <si>
    <t>19804/22.10.2018</t>
  </si>
  <si>
    <t>ŞTIUCA</t>
  </si>
  <si>
    <t>43/13.12.1999 50/21.12.2015</t>
  </si>
  <si>
    <t>778/04.09.2018 758/28.08.2018</t>
  </si>
  <si>
    <t>TEREMIA MARE</t>
  </si>
  <si>
    <t>54/27.11.1998 9/05.02.2014</t>
  </si>
  <si>
    <t>844/11.02.2020</t>
  </si>
  <si>
    <t>TRAIAN VUIA</t>
  </si>
  <si>
    <t>17/22.08.2000</t>
  </si>
  <si>
    <t>1313/27.05.2016</t>
  </si>
  <si>
    <t>UIVAR</t>
  </si>
  <si>
    <t>28/16.11.2006</t>
  </si>
  <si>
    <t>3132/04.11.2019</t>
  </si>
  <si>
    <t>VARIAŞ</t>
  </si>
  <si>
    <t>3/26.02.2004 45/16.10.2014 31/16.06.2017 5/11.03.2019</t>
  </si>
  <si>
    <t>5189/27.07.2018</t>
  </si>
  <si>
    <t>TULCEA</t>
  </si>
  <si>
    <t>29320/19.02.2020</t>
  </si>
  <si>
    <t>1090/18.02.2020</t>
  </si>
  <si>
    <t>90/22.12.2015 30.12.2018</t>
  </si>
  <si>
    <t>5012/29.05.2017 6213/14.06.2018</t>
  </si>
  <si>
    <t>CEATALCHIOI</t>
  </si>
  <si>
    <t>9/29.01.2016 30.12.2018</t>
  </si>
  <si>
    <t>625/28.06.2012</t>
  </si>
  <si>
    <t>CERNA</t>
  </si>
  <si>
    <t>17/30.12.2018</t>
  </si>
  <si>
    <t>3911/26.08.2014</t>
  </si>
  <si>
    <t>CIUCUROVA</t>
  </si>
  <si>
    <t>38/22.12.2015 30.12.2018</t>
  </si>
  <si>
    <t>2981/09.11.2016</t>
  </si>
  <si>
    <t>HAMCEARCA</t>
  </si>
  <si>
    <t>46/16.12.2015 30.12.2018</t>
  </si>
  <si>
    <t xml:space="preserve">   2977/04.12.2018</t>
  </si>
  <si>
    <t>ISACCEA</t>
  </si>
  <si>
    <t>31/31.03.2015 31.03.2020</t>
  </si>
  <si>
    <t>4610/23.04.2019</t>
  </si>
  <si>
    <t>3/14.01.2016   30.12.2018</t>
  </si>
  <si>
    <t>555/06.02.2018</t>
  </si>
  <si>
    <t>JURILOVCA</t>
  </si>
  <si>
    <t xml:space="preserve">106/16.12.2016   30.12.2018  </t>
  </si>
  <si>
    <t>2256/29.03.2017 4549/11.06.2018</t>
  </si>
  <si>
    <t>MALIUC</t>
  </si>
  <si>
    <t>215/30.12.2018</t>
  </si>
  <si>
    <t>45/12.04.2016</t>
  </si>
  <si>
    <t>MIHAIL KOGĂLNICEANU</t>
  </si>
  <si>
    <t>80/17.12.2015    30.12.2018</t>
  </si>
  <si>
    <t>1568/21.03.2017 129/06.12.2018, 8666/08.11.2019</t>
  </si>
  <si>
    <t>MURIGHIOL</t>
  </si>
  <si>
    <t xml:space="preserve">148/22.12.2015 31.12.2018 </t>
  </si>
  <si>
    <t xml:space="preserve">2153/22.03.2018    </t>
  </si>
  <si>
    <t>NICULIŢEL</t>
  </si>
  <si>
    <t>62/21.12.2015 30.12.2018</t>
  </si>
  <si>
    <t>429/23.01.2013</t>
  </si>
  <si>
    <t>SARICHIOI</t>
  </si>
  <si>
    <t>79/17.12.2015 30.12.2018</t>
  </si>
  <si>
    <t>830/18.03.2016 831/18.03.2016 832/18.03.2016 833/18.03.2016 840/05.04.2016</t>
  </si>
  <si>
    <t>6/08.01.2016   30.12.2018</t>
  </si>
  <si>
    <t>20/31.05.2017</t>
  </si>
  <si>
    <t>SLAVA CERCHEZĂ</t>
  </si>
  <si>
    <t>61/29.11.2018</t>
  </si>
  <si>
    <t>519/09.05.2019</t>
  </si>
  <si>
    <t>STEJARU</t>
  </si>
  <si>
    <t>64/16.12.2015   30.12.2018</t>
  </si>
  <si>
    <t>1035/06.04.2017</t>
  </si>
  <si>
    <t>SULINA</t>
  </si>
  <si>
    <t>5/27.01.2012 30.12.2018</t>
  </si>
  <si>
    <t xml:space="preserve">7248/24.11.2015 </t>
  </si>
  <si>
    <t>VÂLCEA</t>
  </si>
  <si>
    <t>ALUNU</t>
  </si>
  <si>
    <t>35189/27.02.2020</t>
  </si>
  <si>
    <t>1249/24.02.2020</t>
  </si>
  <si>
    <t>HCL nr 35 din 27.10.2008/HCL nr. 83 din 31.10.2018/valabilit.până la intrarea în vigoare a noului PUG</t>
  </si>
  <si>
    <t>855 din 28.01.2019</t>
  </si>
  <si>
    <t>BĂLCEŞTI</t>
  </si>
  <si>
    <t>HCL nr.29 din 30.06.2019/HCL nr.53 din 26.06.2019/valabilitate până la intrarea în vigoare a noului PUG</t>
  </si>
  <si>
    <t>1299 din 28.01.2019</t>
  </si>
  <si>
    <t>BERISLĂVEŞTI</t>
  </si>
  <si>
    <t>HCL nr.30 din 21.04.2008/HCL nr. 17 din 12.02.2018/Valabilittae până la 20.04.2028</t>
  </si>
  <si>
    <t>635 din 31.01.2018</t>
  </si>
  <si>
    <t>BUJORENI</t>
  </si>
  <si>
    <t>HCL nr. 50 din 31.10.2010/-/valabilitate până la 31.10.2020</t>
  </si>
  <si>
    <t>4950 din 02.04.2019</t>
  </si>
  <si>
    <t>CĂLIMĂNEŞTI</t>
  </si>
  <si>
    <t>HCL nr.78 din 06.10.2005/HCL nr. 96 din 13.10.2017/valabilit.până la 13.10.2025</t>
  </si>
  <si>
    <t>157 din 26.09.2017</t>
  </si>
  <si>
    <t>COPĂCENI</t>
  </si>
  <si>
    <t>HCL nr. 44 din 21.12.2007/HCL nr. 44 din 31.10.2017/valabilit.până la 21.12.2027</t>
  </si>
  <si>
    <t>1025 din 21.03.2017</t>
  </si>
  <si>
    <t>DĂEŞTI</t>
  </si>
  <si>
    <t>HCL nr.21 din 16.07.2009/HCL nr.34 din 20.06.2019/valabilitate până la aprobarea noului PUG</t>
  </si>
  <si>
    <t>1741 din 22.03.2017</t>
  </si>
  <si>
    <t>DĂNICEI</t>
  </si>
  <si>
    <t>HCL nr.4 din 24.04.2002/HCL nr.14 din 13.09.2016/valabilitate până la intrarea în vigoare a noului PUG</t>
  </si>
  <si>
    <t>1 din 01.02.2018</t>
  </si>
  <si>
    <t>DRĂGOEŞTI</t>
  </si>
  <si>
    <t>HCL nr.42 din 16.11.2009/HCL nr.33 din 30.10.2019/valabilitate până la aprobarea noului PUG</t>
  </si>
  <si>
    <t>508 din 04.02.2019</t>
  </si>
  <si>
    <t>FÂRTĂŢEŞTI</t>
  </si>
  <si>
    <t>HCL nr. 30 din 19.11.2009/HCL nr. 54 din 21.10.2019/valabilit.până la aprobarea noului PUG</t>
  </si>
  <si>
    <t>1380 din 21.01.2019</t>
  </si>
  <si>
    <t>FĂUREŞTI</t>
  </si>
  <si>
    <t>HCL nr.52 din 29.11.2001/HCL nr.32 din 28.12.2011/valabilit.până la intrarea în vigoare a noului PUG</t>
  </si>
  <si>
    <t>471 din 01.02.2019</t>
  </si>
  <si>
    <t>GALICEA</t>
  </si>
  <si>
    <t>HCL nr. 57 din 22.06.2009/HCL nr. 26 din 30.05.2019/valabilit.până la aprobarea noului PUG</t>
  </si>
  <si>
    <t>1400 din 04.03.2019</t>
  </si>
  <si>
    <t>GHIOROIU</t>
  </si>
  <si>
    <t>HCL nr. 05 din 31.01.2002/HCL nr.42 din 29.11.2018/valabilit.până la intrarea în vigoare a noului PUG</t>
  </si>
  <si>
    <t>2137 din 31.05.2017</t>
  </si>
  <si>
    <t>GLĂVILE</t>
  </si>
  <si>
    <t>HCL nr. 17 din 29.05.2009/HCL nr.32 din 29.05.2019/valabilit.până la intrarea în vigoare a noului PUG</t>
  </si>
  <si>
    <t>488 din 20.02.2019</t>
  </si>
  <si>
    <t>GUŞOENI</t>
  </si>
  <si>
    <t>HCL nr. 19 din 03.04.2002/HCL nr.21 din 19.04.2012/valabililt.până la intrarea în vigoare a noului PUG</t>
  </si>
  <si>
    <t>4 din 23.03.2017</t>
  </si>
  <si>
    <t>HOREZU</t>
  </si>
  <si>
    <t>HCL nr. 22 din 28.04.2010/-/valabilit.până la 28.04.2020</t>
  </si>
  <si>
    <t>3838 şi 3859 din 24.02.2020</t>
  </si>
  <si>
    <t>LĂDEŞTI</t>
  </si>
  <si>
    <t>HCL nr. 40 din 28.10.2010/-/valabilit. până la 28.10.2020</t>
  </si>
  <si>
    <t>407 din 17.02.2020</t>
  </si>
  <si>
    <t>HCL nr.3 din 29.01.2002/HCL nr. 44 din 27.11.2018/valabilit.până la intrarea în vigoare a noului PUG</t>
  </si>
  <si>
    <t>2 din 20.11.2015</t>
  </si>
  <si>
    <t>MĂCIUCA</t>
  </si>
  <si>
    <t>HCL nr.37 din 23.07.2007/HCL nr.35 din 14.03.2017/valabilit.până la 14.03.2027</t>
  </si>
  <si>
    <t>418 din 15.03.2017</t>
  </si>
  <si>
    <t>MĂLDĂREŞTI</t>
  </si>
  <si>
    <t>HCL nr.47 din 26.09.2001/HCL nr.47 din 17.12.2018/valabilit.până la intrarea în vigoare a noului PUG</t>
  </si>
  <si>
    <t>29 din 20.12.2016</t>
  </si>
  <si>
    <t>HCL nr. 49 din 31.10.2007/HCL nr. 78 din 26.10.2017/valabilit.până la 26.10.2027</t>
  </si>
  <si>
    <t>12861 din 12.09.2017</t>
  </si>
  <si>
    <t>MILCOIU</t>
  </si>
  <si>
    <t>HCL nr. 47 din 03.12.2010/-valabilit.până la 03.12.2020</t>
  </si>
  <si>
    <t>5085 din 28.09.2017</t>
  </si>
  <si>
    <t>ORLEŞTI</t>
  </si>
  <si>
    <t>HCL nr. 25 din 27.11.2008/HCL nr. 39 din 23.11.2018/valabilit. până la intarea în vigoare a noului PUG</t>
  </si>
  <si>
    <t>995 din 13.03.2019</t>
  </si>
  <si>
    <t>OTEŞANI</t>
  </si>
  <si>
    <t>HCL nr. 11 din 09.03.2015/-/valabililt.până la 09.03.2020</t>
  </si>
  <si>
    <t>325 din 21.01.2020</t>
  </si>
  <si>
    <t>PERIŞANI</t>
  </si>
  <si>
    <t>HCL nr. 52 din 04.09.2009/HCL nr. 37 din 29.08.2019/valabilit.până la aprobarea noului PUG</t>
  </si>
  <si>
    <t>3 din 28.01.2019</t>
  </si>
  <si>
    <t>HCL nr. 37 din 23.12.2008/HCL nr. 50 din 27.11.2018/valabilit.până la intrarea în vigoare a noului PUG</t>
  </si>
  <si>
    <t>5215 din 20.11.2018</t>
  </si>
  <si>
    <t>HCL nr. 33 din 27.12.2001/HCL nr.66 din 26.11.2018/valabilit.până la intrarea în vigoare a noului PUG</t>
  </si>
  <si>
    <t>2272 din 27.04.2015</t>
  </si>
  <si>
    <t>ROEŞTI</t>
  </si>
  <si>
    <t>HCL nr. 50 din 21.11.2008/HCL nr.30 din 31.08.2018/Valabilit.până la 30.09.2023</t>
  </si>
  <si>
    <t>3795 din 11.12.2018</t>
  </si>
  <si>
    <t>SĂLĂTRUCEL</t>
  </si>
  <si>
    <t>HCL nr. 21 din 23.05.2008/HCL nr. 39 din 31.05.2018/valabilit.până la 23.05.2029</t>
  </si>
  <si>
    <t>36 din 10.07.2017</t>
  </si>
  <si>
    <t>SCUNDU</t>
  </si>
  <si>
    <t>HCL nr. 23 din 24.12.2001/HCL nr.3 din 31.01.2012/valabilit.până la intrarea în vigoare a noului PUG</t>
  </si>
  <si>
    <t>03 din 04.08.2015</t>
  </si>
  <si>
    <t>SINEŞTI</t>
  </si>
  <si>
    <t>HCL nr. 3 din 29.01.2002/HCL nr.9 din 31.01.2014/valabilit. până la intrarea în vigoare a noului PUG</t>
  </si>
  <si>
    <t>601 din 11.06.2015</t>
  </si>
  <si>
    <t>TITEŞTI</t>
  </si>
  <si>
    <t>HCL nr. 26 din 30.06.2006/HCL nr. 9 din 31.01.2019/valabilit. până la intrarea în vigoare a noului PUG</t>
  </si>
  <si>
    <t>698 din 14.03.2019</t>
  </si>
  <si>
    <t>TOMŞANI</t>
  </si>
  <si>
    <t>HCL nr. 30 din 09.06.2009/HCL nr. 28 din 19.04.2019/valabilit. până la intrarea în vigoare a noului PUG</t>
  </si>
  <si>
    <t>5153 din 16.08.2017</t>
  </si>
  <si>
    <t>VAIDEENI</t>
  </si>
  <si>
    <t>HCL nr. 6 din 27.02.2009/HCL nr. 84 din 19.12.2018/valabilit.până la intrarea în vigoare a noului PUG</t>
  </si>
  <si>
    <t>1775 din 14.03.2018</t>
  </si>
  <si>
    <t>VOICEŞTI</t>
  </si>
  <si>
    <t>HCL nr. 61 din 18.12.2009/HCL nr. 58 din 28.11.2019/valabilit.până la aprobarea noului PUG</t>
  </si>
  <si>
    <t>193 din 22.01.2019</t>
  </si>
  <si>
    <t>VASLUI</t>
  </si>
  <si>
    <t>BĂCANI</t>
  </si>
  <si>
    <t>31600/24.02.2020</t>
  </si>
  <si>
    <t>2588/20.02.2020</t>
  </si>
  <si>
    <t>HCL aprobare 26/31.10.2002 HCL prelungire 98/17.12.2018 31.12.2023</t>
  </si>
  <si>
    <t>1070/19.02.2016   1/06.02.2018   891/07.02.2018</t>
  </si>
  <si>
    <t>BĂCEŞTI</t>
  </si>
  <si>
    <t>HCL aprobare 23/31.07.2001HCL prelungire 50/28.12.2018 31.12.2023</t>
  </si>
  <si>
    <t>13/23.01.2015</t>
  </si>
  <si>
    <t>BEREZENI</t>
  </si>
  <si>
    <t>HCL aprobare 47/2006                    HCL prelungire39/26.07.2018                      26.07.2028</t>
  </si>
  <si>
    <t>922/08.02.2018</t>
  </si>
  <si>
    <t>BOGDĂNIŢA</t>
  </si>
  <si>
    <t>HCL aprobare 23/30.07.2001  HCL prelungire 38/17.12.2018  31.12.2023</t>
  </si>
  <si>
    <t>2549/28.11.2016  2061/05.11.2019   1459/26.08.2019</t>
  </si>
  <si>
    <t>CODĂEŞTI</t>
  </si>
  <si>
    <t>HCL aprobare 18/30.08.2001HCL prelungire 39/06.12.2018 31.12.2023</t>
  </si>
  <si>
    <t>3730/29.06.2015</t>
  </si>
  <si>
    <t>COZMEŞTI</t>
  </si>
  <si>
    <t>HCL aprobare 25/31.05.2011HCL prelungire 60/17.12.201831.12.2023</t>
  </si>
  <si>
    <t>491/05.02.2016</t>
  </si>
  <si>
    <t>CREŢEŞTI</t>
  </si>
  <si>
    <t>HCL aprobare 15/28.06.2001HCL prelungire 28/29.11.201831.12.2023</t>
  </si>
  <si>
    <t>1043/27.04.2015</t>
  </si>
  <si>
    <t>DĂNEŞTI</t>
  </si>
  <si>
    <t>HCL aprobare 24/29.08.2001 HCL prelungire 22/31.08.2018  31.12.2023</t>
  </si>
  <si>
    <t>2077/28.06.2019</t>
  </si>
  <si>
    <t>DIMITRIE CANTEMIR</t>
  </si>
  <si>
    <t>HCL aprobare 22/31.07.2001HCL prelungire 19/31.07.201831.12.2023</t>
  </si>
  <si>
    <t>4559/2278/  20.12.2018</t>
  </si>
  <si>
    <t>DRÂNCENI</t>
  </si>
  <si>
    <t>HCL aprobare 25/30.06.2001HCL prelungire 52/16.11.201831.12.2023</t>
  </si>
  <si>
    <t>1632/21.03.2018</t>
  </si>
  <si>
    <t>DUDA-EPURENI</t>
  </si>
  <si>
    <t>HCL aprobare 16/25.05.2002HCL prelungire 43/17.07.2018 31.12.2023</t>
  </si>
  <si>
    <t>29/06.07.2015  195/18.12.2017</t>
  </si>
  <si>
    <t>DUMEŞTI</t>
  </si>
  <si>
    <t>HCL aprobare 31/30.07.2001  HCL prelungire 34/27.07.2018     30.12.2023</t>
  </si>
  <si>
    <t>70/04.12.2015</t>
  </si>
  <si>
    <t>GĂGEŞTI</t>
  </si>
  <si>
    <t>HCL aprobare 6/09.05.2001HCL prelungire 85/20.12.201831.12.2023</t>
  </si>
  <si>
    <t>11/29.11.2013</t>
  </si>
  <si>
    <t>GÂRCENI</t>
  </si>
  <si>
    <t>HCL aprobare 12/27.07.2001 HCL prelungire 51/25.12.2018 31.12.2023</t>
  </si>
  <si>
    <t>1288/12.05.2016</t>
  </si>
  <si>
    <t>IANA</t>
  </si>
  <si>
    <t>HCL aprobare 27/14.08.2001HCL prelungire 56/13.12.201831.12.2023</t>
  </si>
  <si>
    <t>3497/19.06.2015</t>
  </si>
  <si>
    <t>IBĂNEŞTI</t>
  </si>
  <si>
    <t>HCL aprobare 59/06.10.2005HCL prelungire 31/28.12.201831.12.2023</t>
  </si>
  <si>
    <t>2886/10.06.2015</t>
  </si>
  <si>
    <t>IVĂNEŞTI</t>
  </si>
  <si>
    <t>HCL aprobare 21/29.06.2001HCL prelungire 35/12.07.201831.12.2023</t>
  </si>
  <si>
    <t>2590/20.07.2016</t>
  </si>
  <si>
    <t>LUNCA BANULUI</t>
  </si>
  <si>
    <t>HCL aprobare 22/31.07.2001                                      HCL prelungire 68/28.12.101830.12.2023</t>
  </si>
  <si>
    <t>1318/16.03.2017</t>
  </si>
  <si>
    <t>MUNTENII DE SUS</t>
  </si>
  <si>
    <t>HCL aprobare 8/17.02.2010HCL prelungire 100/27.12.2018 31.12.2023</t>
  </si>
  <si>
    <t>5442/06.10.2016</t>
  </si>
  <si>
    <t>OLTENEŞTI</t>
  </si>
  <si>
    <t>HCL aprobare 19/28.06.2001HCL prelungire 76/28.12.201831.12.2019</t>
  </si>
  <si>
    <t>2986/18.10.2018</t>
  </si>
  <si>
    <t>HCL aprobare 27/15.11.2001  HCL prelungire 58/11.12.2018  31.12.2023</t>
  </si>
  <si>
    <t>2169/07.08.2012  2441/19.06.2015  259/05.02.2018</t>
  </si>
  <si>
    <t>POIENEŞTI</t>
  </si>
  <si>
    <t>HCL aprobare 11/30.04.201230.04.2022</t>
  </si>
  <si>
    <t>629/08.02.2018</t>
  </si>
  <si>
    <t>PUIEŞTI</t>
  </si>
  <si>
    <t>HCL aprobare 20/27.07.2001HCL prelungire 70/18.12.2018  31.12.2023</t>
  </si>
  <si>
    <t>180/14.01.2016  181/14.01.2016</t>
  </si>
  <si>
    <t>PUNGEŞTI</t>
  </si>
  <si>
    <t>HCL aprobare 27/30.07.2001HCL prelungire 11/28.03.2019  31.12.2023</t>
  </si>
  <si>
    <t>1399/26.04.2016  1398/27.04.2016</t>
  </si>
  <si>
    <t>REBRICEA</t>
  </si>
  <si>
    <t>HCL aprobare 5/28.02.2002HCL prelungire 52/28.12.2018 31.12.2023</t>
  </si>
  <si>
    <t>1983/30.03.2015</t>
  </si>
  <si>
    <t>SOLEŞTI</t>
  </si>
  <si>
    <t>HCL aprobare 13/30.04.2001HCL prelungire 48/27.12.2018 31.12.2023</t>
  </si>
  <si>
    <t>78/19.01.2015     78 bis/19.01.2015</t>
  </si>
  <si>
    <t>STĂNILEŞTI</t>
  </si>
  <si>
    <t>HCL aprobare 18/22.06.2001HCL prelungire 52/19.12.2018 31.12.2023</t>
  </si>
  <si>
    <t>2471/25.03.2019   9/05.06.2019   4709/05.06.2019</t>
  </si>
  <si>
    <t>HCL aprobare 10/30.03.2001HCL prelungire 48/06.12.2018 31.12.2023</t>
  </si>
  <si>
    <t>303/2015         331/2015</t>
  </si>
  <si>
    <t>ŞULETEA</t>
  </si>
  <si>
    <t>HCL aprobare 8/23.02.2001HCL prelungire 41/31.07.201831.12.2023</t>
  </si>
  <si>
    <t>1666/09.06.2015</t>
  </si>
  <si>
    <t>TĂTĂRĂNI</t>
  </si>
  <si>
    <t>HCL aprobare 21/30.07.2001HCL prelungire 58/27.12.201831.12.2023</t>
  </si>
  <si>
    <t xml:space="preserve">2018/23.07.2012    1862/08.05.2015 </t>
  </si>
  <si>
    <t>TUTOVA</t>
  </si>
  <si>
    <t>HCL aprobare 9/20.03.2001                                                 HCL prelungire                                  19/28.02.2019                                                      31.12.2023</t>
  </si>
  <si>
    <t>58/12.12.2019</t>
  </si>
  <si>
    <t>VOINEŞTI</t>
  </si>
  <si>
    <t>HCL aprobare 22/28.12.2001HCL prelungire 9/28.02.201917.12.2023</t>
  </si>
  <si>
    <t>4496/24.11.2015        4510/25.11.2015      2289/20.05.2019</t>
  </si>
  <si>
    <t>ZORLENI</t>
  </si>
  <si>
    <t>HCL aprobare 22/31.08.2009                                                 HCL prelungire                                  44/13.09.2019                                                      31.08.2029</t>
  </si>
  <si>
    <t>1915/2020</t>
  </si>
  <si>
    <t>VRANCEA</t>
  </si>
  <si>
    <t>BÂRSEŞTI</t>
  </si>
  <si>
    <t>34628/27.02.2020</t>
  </si>
  <si>
    <t>1181/24.02.2020</t>
  </si>
  <si>
    <t>8/2016</t>
  </si>
  <si>
    <t>1557/10,05,2017</t>
  </si>
  <si>
    <t>COTEŞTI</t>
  </si>
  <si>
    <t>68/31,10,2018</t>
  </si>
  <si>
    <t>3399/16,04,2018</t>
  </si>
  <si>
    <t>37/2008; 43/2018</t>
  </si>
  <si>
    <t>4240/15.05.  2019</t>
  </si>
  <si>
    <t>GOLOGANU</t>
  </si>
  <si>
    <t>10/10,03,2008; 9/23,02,2018</t>
  </si>
  <si>
    <t>24/04,12,2017; act aditional 1/03,12,2018; 2/15,07,2019</t>
  </si>
  <si>
    <t>JARIŞTEA</t>
  </si>
  <si>
    <t>10/2000; 82/2018 expira 31,12,2023</t>
  </si>
  <si>
    <t>2511/02,04,2018</t>
  </si>
  <si>
    <t>MILCOVUL</t>
  </si>
  <si>
    <t>26/18,05,2017</t>
  </si>
  <si>
    <t>611/19,08,2016, 1/30.08.2019</t>
  </si>
  <si>
    <t>27/27,05,2014, 154/07.02.2018</t>
  </si>
  <si>
    <t>340/26,05,2014, 154/07.02.2018, act aditional 2/28,12,2016, 7/27.02.2019</t>
  </si>
  <si>
    <t>NEREJU</t>
  </si>
  <si>
    <t>6/04,02,2019</t>
  </si>
  <si>
    <t>4890/28,12,2018; 1/20,02,2020</t>
  </si>
  <si>
    <t>NISTOREŞTI</t>
  </si>
  <si>
    <t>5/29,01,2016</t>
  </si>
  <si>
    <t>1189/17,03,2017, act aditional nr  1/07,03,2019</t>
  </si>
  <si>
    <t>154/20,12,2018</t>
  </si>
  <si>
    <t>1/9564/08,10,2018</t>
  </si>
  <si>
    <t>POIANA CRISTEI</t>
  </si>
  <si>
    <t>40/1999; 22/2018</t>
  </si>
  <si>
    <t>1646/22.04.  2019</t>
  </si>
  <si>
    <t>22/16.12.2004 aprobare</t>
  </si>
  <si>
    <t>5107/03,11,2017</t>
  </si>
  <si>
    <t>SURAIA</t>
  </si>
  <si>
    <t>45/2011</t>
  </si>
  <si>
    <t>12/05.05.2019</t>
  </si>
  <si>
    <t>TÂMBOEŞTI</t>
  </si>
  <si>
    <t>14/19933/2019 expira 31.12.2023</t>
  </si>
  <si>
    <t>1764/21.02.2019 1191/04.02.2020</t>
  </si>
  <si>
    <t>VÂRTEŞCOIU</t>
  </si>
  <si>
    <t>76/13,12,2018 expira 31,12,2023</t>
  </si>
  <si>
    <t xml:space="preserve"> 1275/26,02,2018, act aditional 01/22,02,2019</t>
  </si>
  <si>
    <t>63/28.12.2018, valabilitate 2023</t>
  </si>
  <si>
    <t>2085/20.03.2018, 1/16.09.2019</t>
  </si>
  <si>
    <t>VINTILEASCA</t>
  </si>
  <si>
    <t>9/12,02,2016</t>
  </si>
  <si>
    <t>863/23,03,2016;act aditional  nr. 5/30.12.2019</t>
  </si>
  <si>
    <t>VIZANTEA-LIVEZI</t>
  </si>
  <si>
    <t>13/21,06,20021/28,01,2016</t>
  </si>
  <si>
    <t>6338/15,11,2017; act aditional 1/14,11,2018; 2/29,11,2019</t>
  </si>
  <si>
    <t>Total</t>
  </si>
  <si>
    <t>VALOARE ALOCATA</t>
  </si>
  <si>
    <t>Etapa 1 - valoare punctaj</t>
  </si>
  <si>
    <t>Etapa 2 - redistribuire</t>
  </si>
  <si>
    <t>Etapa 3 - rotunjire</t>
  </si>
  <si>
    <t>Etapa 3 - redistribuire</t>
  </si>
  <si>
    <t>Condiție</t>
  </si>
  <si>
    <t>Diferență Etapa 3 - inițial</t>
  </si>
  <si>
    <t>Nr. crt. 1</t>
  </si>
  <si>
    <t>Nr. crt. 2</t>
  </si>
  <si>
    <t>SIRUTA</t>
  </si>
  <si>
    <t>ALBA Total</t>
  </si>
  <si>
    <t>ARAD Total</t>
  </si>
  <si>
    <t>ARGEȘ Total</t>
  </si>
  <si>
    <t>BACĂU Total</t>
  </si>
  <si>
    <t>BIHOR Total</t>
  </si>
  <si>
    <t>BISTRIȚA-NĂSAUD Total</t>
  </si>
  <si>
    <t>BOTOȘANI Total</t>
  </si>
  <si>
    <t>BRAȘOV Total</t>
  </si>
  <si>
    <t>BUZĂU Total</t>
  </si>
  <si>
    <t>CARAȘ-SEVERIN Total</t>
  </si>
  <si>
    <t>CĂLĂRAȘI Total</t>
  </si>
  <si>
    <t>CLUJ Total</t>
  </si>
  <si>
    <t>CONSTANȚA Total</t>
  </si>
  <si>
    <t>COVASNA Total</t>
  </si>
  <si>
    <t>DÂMBOVIȚA Total</t>
  </si>
  <si>
    <t>DOLJ Total</t>
  </si>
  <si>
    <t>GALAȚI Total</t>
  </si>
  <si>
    <t>GIURGIU Total</t>
  </si>
  <si>
    <t>HARGHITA Total</t>
  </si>
  <si>
    <t>HUNEDOARA Total</t>
  </si>
  <si>
    <t>IALOMIȚA Total</t>
  </si>
  <si>
    <t>IAȘI Total</t>
  </si>
  <si>
    <t>ILFOV Total</t>
  </si>
  <si>
    <t>MARAMUREȘ Total</t>
  </si>
  <si>
    <t>MEHEDINȚI Total</t>
  </si>
  <si>
    <t>MUREȘ Total</t>
  </si>
  <si>
    <t>NEAMȚ Total</t>
  </si>
  <si>
    <t>OLT Total</t>
  </si>
  <si>
    <t>PRAHOVA Total</t>
  </si>
  <si>
    <t>SATU MARE Total</t>
  </si>
  <si>
    <t>SĂLAJ Total</t>
  </si>
  <si>
    <t>SIBIU Total</t>
  </si>
  <si>
    <t>SUCEAVA Total</t>
  </si>
  <si>
    <t>TELEORMAN Total</t>
  </si>
  <si>
    <t>TIMIȘ Total</t>
  </si>
  <si>
    <t>TULCEA Total</t>
  </si>
  <si>
    <t>VASLUI Total</t>
  </si>
  <si>
    <t>VÂLCEA Total</t>
  </si>
  <si>
    <t>VRANCEA Total</t>
  </si>
  <si>
    <t>Anulare HCL nr.45/19.07.2002 pentru aprobare PUG conform Sentintei Civile nr.nr.619/2016</t>
  </si>
  <si>
    <t>ROȘIA MONTANA</t>
  </si>
  <si>
    <t>34699/27.02.2021</t>
  </si>
  <si>
    <t>4596/24.02.2021</t>
  </si>
  <si>
    <t>ROȘIA MONTANĂ</t>
  </si>
  <si>
    <t>TOTAL General</t>
  </si>
  <si>
    <t>Anexa la nota de fundamentare nr. 54541/28.04.2020 pentru Programul privind elaborarea / actualizarea planurilor urbanistice generale ale localităţilor şi a regulamentelor locale de urbanism</t>
  </si>
  <si>
    <t>contract</t>
  </si>
  <si>
    <t>HCL nr.45/19.07.2002 pentru aprobare PUG conform Sentintei Civile nr.nr.619/2016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</si>
</sst>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_-* #,##0.00_-;\-* #,##0.00_-;_-* &quot;-&quot;??_-;_-@_-"/>
    <numFmt numFmtId="166" formatCode="[$-10418]#,##0.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9" fillId="0" borderId="0"/>
  </cellStyleXfs>
  <cellXfs count="69">
    <xf numFmtId="0" fontId="0" fillId="0" borderId="0" xfId="0"/>
    <xf numFmtId="0" fontId="2" fillId="0" borderId="0" xfId="2"/>
    <xf numFmtId="1" fontId="3" fillId="0" borderId="0" xfId="2" applyNumberFormat="1" applyFont="1" applyAlignment="1">
      <alignment horizontal="center" vertical="center"/>
    </xf>
    <xf numFmtId="0" fontId="7" fillId="0" borderId="0" xfId="2" applyFont="1"/>
    <xf numFmtId="166" fontId="4" fillId="2" borderId="0" xfId="2" applyNumberFormat="1" applyFont="1" applyFill="1" applyBorder="1" applyAlignment="1" applyProtection="1">
      <alignment vertical="top" wrapText="1" readingOrder="1"/>
      <protection locked="0"/>
    </xf>
    <xf numFmtId="0" fontId="8" fillId="0" borderId="0" xfId="2" applyFont="1"/>
    <xf numFmtId="0" fontId="4" fillId="0" borderId="1" xfId="2" applyFont="1" applyBorder="1" applyAlignment="1" applyProtection="1">
      <alignment horizontal="center" vertical="center" wrapText="1" readingOrder="1"/>
      <protection locked="0"/>
    </xf>
    <xf numFmtId="1" fontId="4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2" applyFont="1" applyBorder="1" applyAlignment="1">
      <alignment vertical="center" readingOrder="1"/>
    </xf>
    <xf numFmtId="0" fontId="5" fillId="0" borderId="1" xfId="2" applyFont="1" applyBorder="1" applyAlignment="1" applyProtection="1">
      <alignment horizontal="center" vertical="center" wrapText="1" readingOrder="1"/>
      <protection locked="0"/>
    </xf>
    <xf numFmtId="0" fontId="5" fillId="0" borderId="1" xfId="2" applyFont="1" applyBorder="1" applyAlignment="1" applyProtection="1">
      <alignment vertical="center" wrapText="1" readingOrder="1"/>
      <protection locked="0"/>
    </xf>
    <xf numFmtId="166" fontId="5" fillId="0" borderId="1" xfId="2" applyNumberFormat="1" applyFont="1" applyBorder="1" applyAlignment="1" applyProtection="1">
      <alignment vertical="center" wrapText="1" readingOrder="1"/>
      <protection locked="0"/>
    </xf>
    <xf numFmtId="0" fontId="2" fillId="0" borderId="1" xfId="2" applyBorder="1" applyAlignment="1">
      <alignment vertical="center" readingOrder="1"/>
    </xf>
    <xf numFmtId="1" fontId="6" fillId="0" borderId="1" xfId="2" applyNumberFormat="1" applyFont="1" applyBorder="1" applyAlignment="1" applyProtection="1">
      <alignment horizontal="center" vertical="center" wrapText="1" readingOrder="1"/>
      <protection locked="0"/>
    </xf>
    <xf numFmtId="166" fontId="4" fillId="2" borderId="1" xfId="2" applyNumberFormat="1" applyFont="1" applyFill="1" applyBorder="1" applyAlignment="1" applyProtection="1">
      <alignment vertical="center" wrapText="1" readingOrder="1"/>
      <protection locked="0"/>
    </xf>
    <xf numFmtId="1" fontId="4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165" fontId="8" fillId="4" borderId="0" xfId="2" applyNumberFormat="1" applyFont="1" applyFill="1"/>
    <xf numFmtId="165" fontId="8" fillId="0" borderId="0" xfId="1" applyFont="1"/>
    <xf numFmtId="164" fontId="8" fillId="0" borderId="0" xfId="2" applyNumberFormat="1" applyFont="1"/>
    <xf numFmtId="164" fontId="2" fillId="0" borderId="0" xfId="2" applyNumberFormat="1"/>
    <xf numFmtId="0" fontId="8" fillId="3" borderId="1" xfId="2" applyFont="1" applyFill="1" applyBorder="1" applyAlignment="1">
      <alignment vertical="center" wrapText="1" readingOrder="1"/>
    </xf>
    <xf numFmtId="166" fontId="5" fillId="5" borderId="1" xfId="2" applyNumberFormat="1" applyFont="1" applyFill="1" applyBorder="1" applyAlignment="1" applyProtection="1">
      <alignment vertical="center" wrapText="1" readingOrder="1"/>
      <protection locked="0"/>
    </xf>
    <xf numFmtId="0" fontId="8" fillId="0" borderId="1" xfId="2" applyFont="1" applyFill="1" applyBorder="1" applyAlignment="1">
      <alignment vertical="center" wrapText="1" readingOrder="1"/>
    </xf>
    <xf numFmtId="165" fontId="2" fillId="0" borderId="1" xfId="1" applyNumberFormat="1" applyFont="1" applyFill="1" applyBorder="1" applyAlignment="1">
      <alignment vertical="center" readingOrder="1"/>
    </xf>
    <xf numFmtId="165" fontId="8" fillId="0" borderId="0" xfId="2" applyNumberFormat="1" applyFont="1" applyFill="1"/>
    <xf numFmtId="2" fontId="2" fillId="3" borderId="1" xfId="1" applyNumberFormat="1" applyFont="1" applyFill="1" applyBorder="1" applyAlignment="1">
      <alignment vertical="center" readingOrder="1"/>
    </xf>
    <xf numFmtId="0" fontId="8" fillId="0" borderId="1" xfId="2" applyFont="1" applyBorder="1" applyAlignment="1">
      <alignment vertical="center" wrapText="1" readingOrder="1"/>
    </xf>
    <xf numFmtId="2" fontId="2" fillId="0" borderId="1" xfId="1" applyNumberFormat="1" applyFont="1" applyBorder="1" applyAlignment="1">
      <alignment vertical="center" readingOrder="1"/>
    </xf>
    <xf numFmtId="164" fontId="2" fillId="0" borderId="1" xfId="2" applyNumberFormat="1" applyBorder="1" applyAlignment="1">
      <alignment vertical="center" readingOrder="1"/>
    </xf>
    <xf numFmtId="0" fontId="5" fillId="7" borderId="1" xfId="2" applyFont="1" applyFill="1" applyBorder="1" applyAlignment="1" applyProtection="1">
      <alignment horizontal="center" vertical="center" wrapText="1" readingOrder="1"/>
      <protection locked="0"/>
    </xf>
    <xf numFmtId="0" fontId="5" fillId="7" borderId="1" xfId="2" applyFont="1" applyFill="1" applyBorder="1" applyAlignment="1" applyProtection="1">
      <alignment vertical="center" wrapText="1" readingOrder="1"/>
      <protection locked="0"/>
    </xf>
    <xf numFmtId="166" fontId="5" fillId="7" borderId="1" xfId="2" applyNumberFormat="1" applyFont="1" applyFill="1" applyBorder="1" applyAlignment="1" applyProtection="1">
      <alignment vertical="center" wrapText="1" readingOrder="1"/>
      <protection locked="0"/>
    </xf>
    <xf numFmtId="1" fontId="4" fillId="7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2" fillId="7" borderId="1" xfId="2" applyFill="1" applyBorder="1" applyAlignment="1">
      <alignment vertical="center" readingOrder="1"/>
    </xf>
    <xf numFmtId="165" fontId="2" fillId="7" borderId="1" xfId="1" applyNumberFormat="1" applyFont="1" applyFill="1" applyBorder="1" applyAlignment="1">
      <alignment vertical="center" readingOrder="1"/>
    </xf>
    <xf numFmtId="0" fontId="8" fillId="6" borderId="1" xfId="2" applyFont="1" applyFill="1" applyBorder="1" applyAlignment="1" applyProtection="1">
      <alignment horizontal="center" vertical="center" wrapText="1" readingOrder="1"/>
      <protection locked="0"/>
    </xf>
    <xf numFmtId="1" fontId="8" fillId="6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" xfId="2" applyFont="1" applyFill="1" applyBorder="1" applyAlignment="1" applyProtection="1">
      <alignment horizontal="center" vertical="center" wrapText="1" readingOrder="1"/>
      <protection locked="0"/>
    </xf>
    <xf numFmtId="0" fontId="2" fillId="0" borderId="1" xfId="2" applyFont="1" applyFill="1" applyBorder="1" applyAlignment="1" applyProtection="1">
      <alignment vertical="center" wrapText="1" readingOrder="1"/>
      <protection locked="0"/>
    </xf>
    <xf numFmtId="1" fontId="2" fillId="0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" xfId="2" applyFont="1" applyFill="1" applyBorder="1" applyAlignment="1" applyProtection="1">
      <alignment horizontal="center" vertical="center" wrapText="1" readingOrder="1"/>
      <protection locked="0"/>
    </xf>
    <xf numFmtId="0" fontId="2" fillId="0" borderId="2" xfId="2" applyFont="1" applyFill="1" applyBorder="1" applyAlignment="1" applyProtection="1">
      <alignment vertical="center" wrapText="1" readingOrder="1"/>
      <protection locked="0"/>
    </xf>
    <xf numFmtId="1" fontId="2" fillId="0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6" borderId="1" xfId="2" applyFont="1" applyFill="1" applyBorder="1" applyAlignment="1" applyProtection="1">
      <alignment vertical="center" wrapText="1" readingOrder="1"/>
      <protection locked="0"/>
    </xf>
    <xf numFmtId="4" fontId="2" fillId="0" borderId="1" xfId="2" applyNumberFormat="1" applyFont="1" applyFill="1" applyBorder="1" applyAlignment="1" applyProtection="1">
      <alignment vertical="center" wrapText="1" readingOrder="1"/>
      <protection locked="0"/>
    </xf>
    <xf numFmtId="4" fontId="8" fillId="6" borderId="1" xfId="2" applyNumberFormat="1" applyFont="1" applyFill="1" applyBorder="1" applyAlignment="1" applyProtection="1">
      <alignment vertical="center" wrapText="1" readingOrder="1"/>
      <protection locked="0"/>
    </xf>
    <xf numFmtId="4" fontId="2" fillId="0" borderId="2" xfId="2" applyNumberFormat="1" applyFont="1" applyFill="1" applyBorder="1" applyAlignment="1" applyProtection="1">
      <alignment vertical="center" wrapText="1" readingOrder="1"/>
      <protection locked="0"/>
    </xf>
    <xf numFmtId="4" fontId="2" fillId="0" borderId="1" xfId="1" applyNumberFormat="1" applyFont="1" applyFill="1" applyBorder="1" applyAlignment="1">
      <alignment vertical="center" readingOrder="1"/>
    </xf>
    <xf numFmtId="4" fontId="8" fillId="6" borderId="1" xfId="1" applyNumberFormat="1" applyFont="1" applyFill="1" applyBorder="1" applyAlignment="1">
      <alignment vertical="center" readingOrder="1"/>
    </xf>
    <xf numFmtId="4" fontId="2" fillId="0" borderId="2" xfId="1" applyNumberFormat="1" applyFont="1" applyFill="1" applyBorder="1" applyAlignment="1">
      <alignment vertical="center" readingOrder="1"/>
    </xf>
    <xf numFmtId="0" fontId="2" fillId="6" borderId="1" xfId="2" applyFont="1" applyFill="1" applyBorder="1" applyAlignment="1" applyProtection="1">
      <alignment horizontal="center" vertical="center" wrapText="1" readingOrder="1"/>
      <protection locked="0"/>
    </xf>
    <xf numFmtId="166" fontId="4" fillId="8" borderId="1" xfId="2" applyNumberFormat="1" applyFont="1" applyFill="1" applyBorder="1" applyAlignment="1" applyProtection="1">
      <alignment vertical="center" wrapText="1" readingOrder="1"/>
      <protection locked="0"/>
    </xf>
    <xf numFmtId="1" fontId="4" fillId="8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2" fillId="9" borderId="1" xfId="2" applyFill="1" applyBorder="1" applyAlignment="1">
      <alignment vertical="center" readingOrder="1"/>
    </xf>
    <xf numFmtId="165" fontId="2" fillId="9" borderId="1" xfId="1" applyNumberFormat="1" applyFont="1" applyFill="1" applyBorder="1" applyAlignment="1">
      <alignment vertical="center" readingOrder="1"/>
    </xf>
    <xf numFmtId="164" fontId="2" fillId="9" borderId="1" xfId="2" applyNumberFormat="1" applyFill="1" applyBorder="1" applyAlignment="1">
      <alignment vertical="center" readingOrder="1"/>
    </xf>
    <xf numFmtId="0" fontId="10" fillId="0" borderId="4" xfId="2" applyFont="1" applyBorder="1" applyAlignment="1">
      <alignment vertical="center"/>
    </xf>
    <xf numFmtId="166" fontId="4" fillId="10" borderId="0" xfId="2" applyNumberFormat="1" applyFont="1" applyFill="1" applyBorder="1" applyAlignment="1" applyProtection="1">
      <alignment vertical="top" wrapText="1" readingOrder="1"/>
      <protection locked="0"/>
    </xf>
    <xf numFmtId="0" fontId="2" fillId="11" borderId="0" xfId="2" applyFill="1"/>
    <xf numFmtId="1" fontId="3" fillId="11" borderId="0" xfId="2" applyNumberFormat="1" applyFont="1" applyFill="1" applyAlignment="1">
      <alignment horizontal="center" vertical="center"/>
    </xf>
    <xf numFmtId="0" fontId="8" fillId="11" borderId="0" xfId="2" applyFont="1" applyFill="1"/>
    <xf numFmtId="165" fontId="8" fillId="11" borderId="0" xfId="1" applyFont="1" applyFill="1"/>
    <xf numFmtId="165" fontId="8" fillId="11" borderId="0" xfId="2" applyNumberFormat="1" applyFont="1" applyFill="1"/>
    <xf numFmtId="164" fontId="8" fillId="11" borderId="0" xfId="2" applyNumberFormat="1" applyFont="1" applyFill="1"/>
    <xf numFmtId="164" fontId="2" fillId="11" borderId="0" xfId="2" applyNumberFormat="1" applyFill="1"/>
    <xf numFmtId="0" fontId="4" fillId="8" borderId="3" xfId="2" applyFont="1" applyFill="1" applyBorder="1" applyAlignment="1" applyProtection="1">
      <alignment vertical="center" wrapText="1" readingOrder="1"/>
      <protection locked="0"/>
    </xf>
    <xf numFmtId="0" fontId="2" fillId="9" borderId="1" xfId="2" applyFill="1" applyBorder="1" applyAlignment="1" applyProtection="1">
      <alignment vertical="center" wrapText="1" readingOrder="1"/>
      <protection locked="0"/>
    </xf>
    <xf numFmtId="0" fontId="4" fillId="2" borderId="1" xfId="2" applyFont="1" applyFill="1" applyBorder="1" applyAlignment="1" applyProtection="1">
      <alignment vertical="center" wrapText="1" readingOrder="1"/>
      <protection locked="0"/>
    </xf>
    <xf numFmtId="0" fontId="2" fillId="0" borderId="1" xfId="2" applyBorder="1" applyAlignment="1" applyProtection="1">
      <alignment vertical="center" wrapText="1" readingOrder="1"/>
      <protection locked="0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3F8E-294D-4481-B56E-E84C5ACE4455}">
  <sheetPr>
    <pageSetUpPr fitToPage="1"/>
  </sheetPr>
  <dimension ref="A1:O1000"/>
  <sheetViews>
    <sheetView showGridLines="0" zoomScale="55" zoomScaleNormal="55" workbookViewId="0">
      <pane ySplit="3" topLeftCell="A514" activePane="bottomLeft" state="frozen"/>
      <selection activeCell="B1" sqref="B1"/>
      <selection pane="bottomLeft" activeCell="F675" sqref="F675"/>
    </sheetView>
  </sheetViews>
  <sheetFormatPr defaultRowHeight="12.75" outlineLevelRow="2" x14ac:dyDescent="0.2"/>
  <cols>
    <col min="1" max="1" width="4.42578125" style="1" customWidth="1"/>
    <col min="2" max="2" width="5.85546875" style="1" customWidth="1"/>
    <col min="3" max="3" width="16.140625" style="1" customWidth="1"/>
    <col min="4" max="4" width="17.5703125" style="1" customWidth="1"/>
    <col min="5" max="5" width="9.28515625" style="1" customWidth="1"/>
    <col min="6" max="6" width="15.85546875" style="1" customWidth="1"/>
    <col min="7" max="7" width="11" style="1" customWidth="1"/>
    <col min="8" max="8" width="19.140625" style="1" customWidth="1"/>
    <col min="9" max="9" width="19.5703125" style="1" customWidth="1"/>
    <col min="10" max="10" width="15.28515625" style="1" customWidth="1"/>
    <col min="11" max="11" width="14.140625" style="1" customWidth="1"/>
    <col min="12" max="12" width="13" style="1" customWidth="1"/>
    <col min="13" max="13" width="13.7109375" style="1" customWidth="1"/>
    <col min="14" max="14" width="8.7109375" style="2" customWidth="1"/>
    <col min="15" max="15" width="14.28515625" style="1" customWidth="1"/>
    <col min="16" max="247" width="9.140625" style="1"/>
    <col min="248" max="248" width="0.85546875" style="1" customWidth="1"/>
    <col min="249" max="249" width="4.42578125" style="1" customWidth="1"/>
    <col min="250" max="250" width="5.85546875" style="1" customWidth="1"/>
    <col min="251" max="251" width="10.85546875" style="1" customWidth="1"/>
    <col min="252" max="252" width="12.5703125" style="1" customWidth="1"/>
    <col min="253" max="253" width="9.28515625" style="1" customWidth="1"/>
    <col min="254" max="254" width="11.28515625" style="1" customWidth="1"/>
    <col min="255" max="255" width="11" style="1" customWidth="1"/>
    <col min="256" max="256" width="16.28515625" style="1" customWidth="1"/>
    <col min="257" max="258" width="13.7109375" style="1" customWidth="1"/>
    <col min="259" max="259" width="12.5703125" style="1" customWidth="1"/>
    <col min="260" max="260" width="13" style="1" customWidth="1"/>
    <col min="261" max="261" width="13.7109375" style="1" customWidth="1"/>
    <col min="262" max="262" width="8.7109375" style="1" customWidth="1"/>
    <col min="263" max="263" width="11.140625" style="1" customWidth="1"/>
    <col min="264" max="264" width="21.7109375" style="1" customWidth="1"/>
    <col min="265" max="503" width="9.140625" style="1"/>
    <col min="504" max="504" width="0.85546875" style="1" customWidth="1"/>
    <col min="505" max="505" width="4.42578125" style="1" customWidth="1"/>
    <col min="506" max="506" width="5.85546875" style="1" customWidth="1"/>
    <col min="507" max="507" width="10.85546875" style="1" customWidth="1"/>
    <col min="508" max="508" width="12.5703125" style="1" customWidth="1"/>
    <col min="509" max="509" width="9.28515625" style="1" customWidth="1"/>
    <col min="510" max="510" width="11.28515625" style="1" customWidth="1"/>
    <col min="511" max="511" width="11" style="1" customWidth="1"/>
    <col min="512" max="512" width="16.28515625" style="1" customWidth="1"/>
    <col min="513" max="514" width="13.7109375" style="1" customWidth="1"/>
    <col min="515" max="515" width="12.5703125" style="1" customWidth="1"/>
    <col min="516" max="516" width="13" style="1" customWidth="1"/>
    <col min="517" max="517" width="13.7109375" style="1" customWidth="1"/>
    <col min="518" max="518" width="8.7109375" style="1" customWidth="1"/>
    <col min="519" max="519" width="11.140625" style="1" customWidth="1"/>
    <col min="520" max="520" width="21.7109375" style="1" customWidth="1"/>
    <col min="521" max="759" width="9.140625" style="1"/>
    <col min="760" max="760" width="0.85546875" style="1" customWidth="1"/>
    <col min="761" max="761" width="4.42578125" style="1" customWidth="1"/>
    <col min="762" max="762" width="5.85546875" style="1" customWidth="1"/>
    <col min="763" max="763" width="10.85546875" style="1" customWidth="1"/>
    <col min="764" max="764" width="12.5703125" style="1" customWidth="1"/>
    <col min="765" max="765" width="9.28515625" style="1" customWidth="1"/>
    <col min="766" max="766" width="11.28515625" style="1" customWidth="1"/>
    <col min="767" max="767" width="11" style="1" customWidth="1"/>
    <col min="768" max="768" width="16.28515625" style="1" customWidth="1"/>
    <col min="769" max="770" width="13.7109375" style="1" customWidth="1"/>
    <col min="771" max="771" width="12.5703125" style="1" customWidth="1"/>
    <col min="772" max="772" width="13" style="1" customWidth="1"/>
    <col min="773" max="773" width="13.7109375" style="1" customWidth="1"/>
    <col min="774" max="774" width="8.7109375" style="1" customWidth="1"/>
    <col min="775" max="775" width="11.140625" style="1" customWidth="1"/>
    <col min="776" max="776" width="21.7109375" style="1" customWidth="1"/>
    <col min="777" max="1015" width="9.140625" style="1"/>
    <col min="1016" max="1016" width="0.85546875" style="1" customWidth="1"/>
    <col min="1017" max="1017" width="4.42578125" style="1" customWidth="1"/>
    <col min="1018" max="1018" width="5.85546875" style="1" customWidth="1"/>
    <col min="1019" max="1019" width="10.85546875" style="1" customWidth="1"/>
    <col min="1020" max="1020" width="12.5703125" style="1" customWidth="1"/>
    <col min="1021" max="1021" width="9.28515625" style="1" customWidth="1"/>
    <col min="1022" max="1022" width="11.28515625" style="1" customWidth="1"/>
    <col min="1023" max="1023" width="11" style="1" customWidth="1"/>
    <col min="1024" max="1024" width="16.28515625" style="1" customWidth="1"/>
    <col min="1025" max="1026" width="13.7109375" style="1" customWidth="1"/>
    <col min="1027" max="1027" width="12.5703125" style="1" customWidth="1"/>
    <col min="1028" max="1028" width="13" style="1" customWidth="1"/>
    <col min="1029" max="1029" width="13.7109375" style="1" customWidth="1"/>
    <col min="1030" max="1030" width="8.7109375" style="1" customWidth="1"/>
    <col min="1031" max="1031" width="11.140625" style="1" customWidth="1"/>
    <col min="1032" max="1032" width="21.7109375" style="1" customWidth="1"/>
    <col min="1033" max="1271" width="9.140625" style="1"/>
    <col min="1272" max="1272" width="0.85546875" style="1" customWidth="1"/>
    <col min="1273" max="1273" width="4.42578125" style="1" customWidth="1"/>
    <col min="1274" max="1274" width="5.85546875" style="1" customWidth="1"/>
    <col min="1275" max="1275" width="10.85546875" style="1" customWidth="1"/>
    <col min="1276" max="1276" width="12.5703125" style="1" customWidth="1"/>
    <col min="1277" max="1277" width="9.28515625" style="1" customWidth="1"/>
    <col min="1278" max="1278" width="11.28515625" style="1" customWidth="1"/>
    <col min="1279" max="1279" width="11" style="1" customWidth="1"/>
    <col min="1280" max="1280" width="16.28515625" style="1" customWidth="1"/>
    <col min="1281" max="1282" width="13.7109375" style="1" customWidth="1"/>
    <col min="1283" max="1283" width="12.5703125" style="1" customWidth="1"/>
    <col min="1284" max="1284" width="13" style="1" customWidth="1"/>
    <col min="1285" max="1285" width="13.7109375" style="1" customWidth="1"/>
    <col min="1286" max="1286" width="8.7109375" style="1" customWidth="1"/>
    <col min="1287" max="1287" width="11.140625" style="1" customWidth="1"/>
    <col min="1288" max="1288" width="21.7109375" style="1" customWidth="1"/>
    <col min="1289" max="1527" width="9.140625" style="1"/>
    <col min="1528" max="1528" width="0.85546875" style="1" customWidth="1"/>
    <col min="1529" max="1529" width="4.42578125" style="1" customWidth="1"/>
    <col min="1530" max="1530" width="5.85546875" style="1" customWidth="1"/>
    <col min="1531" max="1531" width="10.85546875" style="1" customWidth="1"/>
    <col min="1532" max="1532" width="12.5703125" style="1" customWidth="1"/>
    <col min="1533" max="1533" width="9.28515625" style="1" customWidth="1"/>
    <col min="1534" max="1534" width="11.28515625" style="1" customWidth="1"/>
    <col min="1535" max="1535" width="11" style="1" customWidth="1"/>
    <col min="1536" max="1536" width="16.28515625" style="1" customWidth="1"/>
    <col min="1537" max="1538" width="13.7109375" style="1" customWidth="1"/>
    <col min="1539" max="1539" width="12.5703125" style="1" customWidth="1"/>
    <col min="1540" max="1540" width="13" style="1" customWidth="1"/>
    <col min="1541" max="1541" width="13.7109375" style="1" customWidth="1"/>
    <col min="1542" max="1542" width="8.7109375" style="1" customWidth="1"/>
    <col min="1543" max="1543" width="11.140625" style="1" customWidth="1"/>
    <col min="1544" max="1544" width="21.7109375" style="1" customWidth="1"/>
    <col min="1545" max="1783" width="9.140625" style="1"/>
    <col min="1784" max="1784" width="0.85546875" style="1" customWidth="1"/>
    <col min="1785" max="1785" width="4.42578125" style="1" customWidth="1"/>
    <col min="1786" max="1786" width="5.85546875" style="1" customWidth="1"/>
    <col min="1787" max="1787" width="10.85546875" style="1" customWidth="1"/>
    <col min="1788" max="1788" width="12.5703125" style="1" customWidth="1"/>
    <col min="1789" max="1789" width="9.28515625" style="1" customWidth="1"/>
    <col min="1790" max="1790" width="11.28515625" style="1" customWidth="1"/>
    <col min="1791" max="1791" width="11" style="1" customWidth="1"/>
    <col min="1792" max="1792" width="16.28515625" style="1" customWidth="1"/>
    <col min="1793" max="1794" width="13.7109375" style="1" customWidth="1"/>
    <col min="1795" max="1795" width="12.5703125" style="1" customWidth="1"/>
    <col min="1796" max="1796" width="13" style="1" customWidth="1"/>
    <col min="1797" max="1797" width="13.7109375" style="1" customWidth="1"/>
    <col min="1798" max="1798" width="8.7109375" style="1" customWidth="1"/>
    <col min="1799" max="1799" width="11.140625" style="1" customWidth="1"/>
    <col min="1800" max="1800" width="21.7109375" style="1" customWidth="1"/>
    <col min="1801" max="2039" width="9.140625" style="1"/>
    <col min="2040" max="2040" width="0.85546875" style="1" customWidth="1"/>
    <col min="2041" max="2041" width="4.42578125" style="1" customWidth="1"/>
    <col min="2042" max="2042" width="5.85546875" style="1" customWidth="1"/>
    <col min="2043" max="2043" width="10.85546875" style="1" customWidth="1"/>
    <col min="2044" max="2044" width="12.5703125" style="1" customWidth="1"/>
    <col min="2045" max="2045" width="9.28515625" style="1" customWidth="1"/>
    <col min="2046" max="2046" width="11.28515625" style="1" customWidth="1"/>
    <col min="2047" max="2047" width="11" style="1" customWidth="1"/>
    <col min="2048" max="2048" width="16.28515625" style="1" customWidth="1"/>
    <col min="2049" max="2050" width="13.7109375" style="1" customWidth="1"/>
    <col min="2051" max="2051" width="12.5703125" style="1" customWidth="1"/>
    <col min="2052" max="2052" width="13" style="1" customWidth="1"/>
    <col min="2053" max="2053" width="13.7109375" style="1" customWidth="1"/>
    <col min="2054" max="2054" width="8.7109375" style="1" customWidth="1"/>
    <col min="2055" max="2055" width="11.140625" style="1" customWidth="1"/>
    <col min="2056" max="2056" width="21.7109375" style="1" customWidth="1"/>
    <col min="2057" max="2295" width="9.140625" style="1"/>
    <col min="2296" max="2296" width="0.85546875" style="1" customWidth="1"/>
    <col min="2297" max="2297" width="4.42578125" style="1" customWidth="1"/>
    <col min="2298" max="2298" width="5.85546875" style="1" customWidth="1"/>
    <col min="2299" max="2299" width="10.85546875" style="1" customWidth="1"/>
    <col min="2300" max="2300" width="12.5703125" style="1" customWidth="1"/>
    <col min="2301" max="2301" width="9.28515625" style="1" customWidth="1"/>
    <col min="2302" max="2302" width="11.28515625" style="1" customWidth="1"/>
    <col min="2303" max="2303" width="11" style="1" customWidth="1"/>
    <col min="2304" max="2304" width="16.28515625" style="1" customWidth="1"/>
    <col min="2305" max="2306" width="13.7109375" style="1" customWidth="1"/>
    <col min="2307" max="2307" width="12.5703125" style="1" customWidth="1"/>
    <col min="2308" max="2308" width="13" style="1" customWidth="1"/>
    <col min="2309" max="2309" width="13.7109375" style="1" customWidth="1"/>
    <col min="2310" max="2310" width="8.7109375" style="1" customWidth="1"/>
    <col min="2311" max="2311" width="11.140625" style="1" customWidth="1"/>
    <col min="2312" max="2312" width="21.7109375" style="1" customWidth="1"/>
    <col min="2313" max="2551" width="9.140625" style="1"/>
    <col min="2552" max="2552" width="0.85546875" style="1" customWidth="1"/>
    <col min="2553" max="2553" width="4.42578125" style="1" customWidth="1"/>
    <col min="2554" max="2554" width="5.85546875" style="1" customWidth="1"/>
    <col min="2555" max="2555" width="10.85546875" style="1" customWidth="1"/>
    <col min="2556" max="2556" width="12.5703125" style="1" customWidth="1"/>
    <col min="2557" max="2557" width="9.28515625" style="1" customWidth="1"/>
    <col min="2558" max="2558" width="11.28515625" style="1" customWidth="1"/>
    <col min="2559" max="2559" width="11" style="1" customWidth="1"/>
    <col min="2560" max="2560" width="16.28515625" style="1" customWidth="1"/>
    <col min="2561" max="2562" width="13.7109375" style="1" customWidth="1"/>
    <col min="2563" max="2563" width="12.5703125" style="1" customWidth="1"/>
    <col min="2564" max="2564" width="13" style="1" customWidth="1"/>
    <col min="2565" max="2565" width="13.7109375" style="1" customWidth="1"/>
    <col min="2566" max="2566" width="8.7109375" style="1" customWidth="1"/>
    <col min="2567" max="2567" width="11.140625" style="1" customWidth="1"/>
    <col min="2568" max="2568" width="21.7109375" style="1" customWidth="1"/>
    <col min="2569" max="2807" width="9.140625" style="1"/>
    <col min="2808" max="2808" width="0.85546875" style="1" customWidth="1"/>
    <col min="2809" max="2809" width="4.42578125" style="1" customWidth="1"/>
    <col min="2810" max="2810" width="5.85546875" style="1" customWidth="1"/>
    <col min="2811" max="2811" width="10.85546875" style="1" customWidth="1"/>
    <col min="2812" max="2812" width="12.5703125" style="1" customWidth="1"/>
    <col min="2813" max="2813" width="9.28515625" style="1" customWidth="1"/>
    <col min="2814" max="2814" width="11.28515625" style="1" customWidth="1"/>
    <col min="2815" max="2815" width="11" style="1" customWidth="1"/>
    <col min="2816" max="2816" width="16.28515625" style="1" customWidth="1"/>
    <col min="2817" max="2818" width="13.7109375" style="1" customWidth="1"/>
    <col min="2819" max="2819" width="12.5703125" style="1" customWidth="1"/>
    <col min="2820" max="2820" width="13" style="1" customWidth="1"/>
    <col min="2821" max="2821" width="13.7109375" style="1" customWidth="1"/>
    <col min="2822" max="2822" width="8.7109375" style="1" customWidth="1"/>
    <col min="2823" max="2823" width="11.140625" style="1" customWidth="1"/>
    <col min="2824" max="2824" width="21.7109375" style="1" customWidth="1"/>
    <col min="2825" max="3063" width="9.140625" style="1"/>
    <col min="3064" max="3064" width="0.85546875" style="1" customWidth="1"/>
    <col min="3065" max="3065" width="4.42578125" style="1" customWidth="1"/>
    <col min="3066" max="3066" width="5.85546875" style="1" customWidth="1"/>
    <col min="3067" max="3067" width="10.85546875" style="1" customWidth="1"/>
    <col min="3068" max="3068" width="12.5703125" style="1" customWidth="1"/>
    <col min="3069" max="3069" width="9.28515625" style="1" customWidth="1"/>
    <col min="3070" max="3070" width="11.28515625" style="1" customWidth="1"/>
    <col min="3071" max="3071" width="11" style="1" customWidth="1"/>
    <col min="3072" max="3072" width="16.28515625" style="1" customWidth="1"/>
    <col min="3073" max="3074" width="13.7109375" style="1" customWidth="1"/>
    <col min="3075" max="3075" width="12.5703125" style="1" customWidth="1"/>
    <col min="3076" max="3076" width="13" style="1" customWidth="1"/>
    <col min="3077" max="3077" width="13.7109375" style="1" customWidth="1"/>
    <col min="3078" max="3078" width="8.7109375" style="1" customWidth="1"/>
    <col min="3079" max="3079" width="11.140625" style="1" customWidth="1"/>
    <col min="3080" max="3080" width="21.7109375" style="1" customWidth="1"/>
    <col min="3081" max="3319" width="9.140625" style="1"/>
    <col min="3320" max="3320" width="0.85546875" style="1" customWidth="1"/>
    <col min="3321" max="3321" width="4.42578125" style="1" customWidth="1"/>
    <col min="3322" max="3322" width="5.85546875" style="1" customWidth="1"/>
    <col min="3323" max="3323" width="10.85546875" style="1" customWidth="1"/>
    <col min="3324" max="3324" width="12.5703125" style="1" customWidth="1"/>
    <col min="3325" max="3325" width="9.28515625" style="1" customWidth="1"/>
    <col min="3326" max="3326" width="11.28515625" style="1" customWidth="1"/>
    <col min="3327" max="3327" width="11" style="1" customWidth="1"/>
    <col min="3328" max="3328" width="16.28515625" style="1" customWidth="1"/>
    <col min="3329" max="3330" width="13.7109375" style="1" customWidth="1"/>
    <col min="3331" max="3331" width="12.5703125" style="1" customWidth="1"/>
    <col min="3332" max="3332" width="13" style="1" customWidth="1"/>
    <col min="3333" max="3333" width="13.7109375" style="1" customWidth="1"/>
    <col min="3334" max="3334" width="8.7109375" style="1" customWidth="1"/>
    <col min="3335" max="3335" width="11.140625" style="1" customWidth="1"/>
    <col min="3336" max="3336" width="21.7109375" style="1" customWidth="1"/>
    <col min="3337" max="3575" width="9.140625" style="1"/>
    <col min="3576" max="3576" width="0.85546875" style="1" customWidth="1"/>
    <col min="3577" max="3577" width="4.42578125" style="1" customWidth="1"/>
    <col min="3578" max="3578" width="5.85546875" style="1" customWidth="1"/>
    <col min="3579" max="3579" width="10.85546875" style="1" customWidth="1"/>
    <col min="3580" max="3580" width="12.5703125" style="1" customWidth="1"/>
    <col min="3581" max="3581" width="9.28515625" style="1" customWidth="1"/>
    <col min="3582" max="3582" width="11.28515625" style="1" customWidth="1"/>
    <col min="3583" max="3583" width="11" style="1" customWidth="1"/>
    <col min="3584" max="3584" width="16.28515625" style="1" customWidth="1"/>
    <col min="3585" max="3586" width="13.7109375" style="1" customWidth="1"/>
    <col min="3587" max="3587" width="12.5703125" style="1" customWidth="1"/>
    <col min="3588" max="3588" width="13" style="1" customWidth="1"/>
    <col min="3589" max="3589" width="13.7109375" style="1" customWidth="1"/>
    <col min="3590" max="3590" width="8.7109375" style="1" customWidth="1"/>
    <col min="3591" max="3591" width="11.140625" style="1" customWidth="1"/>
    <col min="3592" max="3592" width="21.7109375" style="1" customWidth="1"/>
    <col min="3593" max="3831" width="9.140625" style="1"/>
    <col min="3832" max="3832" width="0.85546875" style="1" customWidth="1"/>
    <col min="3833" max="3833" width="4.42578125" style="1" customWidth="1"/>
    <col min="3834" max="3834" width="5.85546875" style="1" customWidth="1"/>
    <col min="3835" max="3835" width="10.85546875" style="1" customWidth="1"/>
    <col min="3836" max="3836" width="12.5703125" style="1" customWidth="1"/>
    <col min="3837" max="3837" width="9.28515625" style="1" customWidth="1"/>
    <col min="3838" max="3838" width="11.28515625" style="1" customWidth="1"/>
    <col min="3839" max="3839" width="11" style="1" customWidth="1"/>
    <col min="3840" max="3840" width="16.28515625" style="1" customWidth="1"/>
    <col min="3841" max="3842" width="13.7109375" style="1" customWidth="1"/>
    <col min="3843" max="3843" width="12.5703125" style="1" customWidth="1"/>
    <col min="3844" max="3844" width="13" style="1" customWidth="1"/>
    <col min="3845" max="3845" width="13.7109375" style="1" customWidth="1"/>
    <col min="3846" max="3846" width="8.7109375" style="1" customWidth="1"/>
    <col min="3847" max="3847" width="11.140625" style="1" customWidth="1"/>
    <col min="3848" max="3848" width="21.7109375" style="1" customWidth="1"/>
    <col min="3849" max="4087" width="9.140625" style="1"/>
    <col min="4088" max="4088" width="0.85546875" style="1" customWidth="1"/>
    <col min="4089" max="4089" width="4.42578125" style="1" customWidth="1"/>
    <col min="4090" max="4090" width="5.85546875" style="1" customWidth="1"/>
    <col min="4091" max="4091" width="10.85546875" style="1" customWidth="1"/>
    <col min="4092" max="4092" width="12.5703125" style="1" customWidth="1"/>
    <col min="4093" max="4093" width="9.28515625" style="1" customWidth="1"/>
    <col min="4094" max="4094" width="11.28515625" style="1" customWidth="1"/>
    <col min="4095" max="4095" width="11" style="1" customWidth="1"/>
    <col min="4096" max="4096" width="16.28515625" style="1" customWidth="1"/>
    <col min="4097" max="4098" width="13.7109375" style="1" customWidth="1"/>
    <col min="4099" max="4099" width="12.5703125" style="1" customWidth="1"/>
    <col min="4100" max="4100" width="13" style="1" customWidth="1"/>
    <col min="4101" max="4101" width="13.7109375" style="1" customWidth="1"/>
    <col min="4102" max="4102" width="8.7109375" style="1" customWidth="1"/>
    <col min="4103" max="4103" width="11.140625" style="1" customWidth="1"/>
    <col min="4104" max="4104" width="21.7109375" style="1" customWidth="1"/>
    <col min="4105" max="4343" width="9.140625" style="1"/>
    <col min="4344" max="4344" width="0.85546875" style="1" customWidth="1"/>
    <col min="4345" max="4345" width="4.42578125" style="1" customWidth="1"/>
    <col min="4346" max="4346" width="5.85546875" style="1" customWidth="1"/>
    <col min="4347" max="4347" width="10.85546875" style="1" customWidth="1"/>
    <col min="4348" max="4348" width="12.5703125" style="1" customWidth="1"/>
    <col min="4349" max="4349" width="9.28515625" style="1" customWidth="1"/>
    <col min="4350" max="4350" width="11.28515625" style="1" customWidth="1"/>
    <col min="4351" max="4351" width="11" style="1" customWidth="1"/>
    <col min="4352" max="4352" width="16.28515625" style="1" customWidth="1"/>
    <col min="4353" max="4354" width="13.7109375" style="1" customWidth="1"/>
    <col min="4355" max="4355" width="12.5703125" style="1" customWidth="1"/>
    <col min="4356" max="4356" width="13" style="1" customWidth="1"/>
    <col min="4357" max="4357" width="13.7109375" style="1" customWidth="1"/>
    <col min="4358" max="4358" width="8.7109375" style="1" customWidth="1"/>
    <col min="4359" max="4359" width="11.140625" style="1" customWidth="1"/>
    <col min="4360" max="4360" width="21.7109375" style="1" customWidth="1"/>
    <col min="4361" max="4599" width="9.140625" style="1"/>
    <col min="4600" max="4600" width="0.85546875" style="1" customWidth="1"/>
    <col min="4601" max="4601" width="4.42578125" style="1" customWidth="1"/>
    <col min="4602" max="4602" width="5.85546875" style="1" customWidth="1"/>
    <col min="4603" max="4603" width="10.85546875" style="1" customWidth="1"/>
    <col min="4604" max="4604" width="12.5703125" style="1" customWidth="1"/>
    <col min="4605" max="4605" width="9.28515625" style="1" customWidth="1"/>
    <col min="4606" max="4606" width="11.28515625" style="1" customWidth="1"/>
    <col min="4607" max="4607" width="11" style="1" customWidth="1"/>
    <col min="4608" max="4608" width="16.28515625" style="1" customWidth="1"/>
    <col min="4609" max="4610" width="13.7109375" style="1" customWidth="1"/>
    <col min="4611" max="4611" width="12.5703125" style="1" customWidth="1"/>
    <col min="4612" max="4612" width="13" style="1" customWidth="1"/>
    <col min="4613" max="4613" width="13.7109375" style="1" customWidth="1"/>
    <col min="4614" max="4614" width="8.7109375" style="1" customWidth="1"/>
    <col min="4615" max="4615" width="11.140625" style="1" customWidth="1"/>
    <col min="4616" max="4616" width="21.7109375" style="1" customWidth="1"/>
    <col min="4617" max="4855" width="9.140625" style="1"/>
    <col min="4856" max="4856" width="0.85546875" style="1" customWidth="1"/>
    <col min="4857" max="4857" width="4.42578125" style="1" customWidth="1"/>
    <col min="4858" max="4858" width="5.85546875" style="1" customWidth="1"/>
    <col min="4859" max="4859" width="10.85546875" style="1" customWidth="1"/>
    <col min="4860" max="4860" width="12.5703125" style="1" customWidth="1"/>
    <col min="4861" max="4861" width="9.28515625" style="1" customWidth="1"/>
    <col min="4862" max="4862" width="11.28515625" style="1" customWidth="1"/>
    <col min="4863" max="4863" width="11" style="1" customWidth="1"/>
    <col min="4864" max="4864" width="16.28515625" style="1" customWidth="1"/>
    <col min="4865" max="4866" width="13.7109375" style="1" customWidth="1"/>
    <col min="4867" max="4867" width="12.5703125" style="1" customWidth="1"/>
    <col min="4868" max="4868" width="13" style="1" customWidth="1"/>
    <col min="4869" max="4869" width="13.7109375" style="1" customWidth="1"/>
    <col min="4870" max="4870" width="8.7109375" style="1" customWidth="1"/>
    <col min="4871" max="4871" width="11.140625" style="1" customWidth="1"/>
    <col min="4872" max="4872" width="21.7109375" style="1" customWidth="1"/>
    <col min="4873" max="5111" width="9.140625" style="1"/>
    <col min="5112" max="5112" width="0.85546875" style="1" customWidth="1"/>
    <col min="5113" max="5113" width="4.42578125" style="1" customWidth="1"/>
    <col min="5114" max="5114" width="5.85546875" style="1" customWidth="1"/>
    <col min="5115" max="5115" width="10.85546875" style="1" customWidth="1"/>
    <col min="5116" max="5116" width="12.5703125" style="1" customWidth="1"/>
    <col min="5117" max="5117" width="9.28515625" style="1" customWidth="1"/>
    <col min="5118" max="5118" width="11.28515625" style="1" customWidth="1"/>
    <col min="5119" max="5119" width="11" style="1" customWidth="1"/>
    <col min="5120" max="5120" width="16.28515625" style="1" customWidth="1"/>
    <col min="5121" max="5122" width="13.7109375" style="1" customWidth="1"/>
    <col min="5123" max="5123" width="12.5703125" style="1" customWidth="1"/>
    <col min="5124" max="5124" width="13" style="1" customWidth="1"/>
    <col min="5125" max="5125" width="13.7109375" style="1" customWidth="1"/>
    <col min="5126" max="5126" width="8.7109375" style="1" customWidth="1"/>
    <col min="5127" max="5127" width="11.140625" style="1" customWidth="1"/>
    <col min="5128" max="5128" width="21.7109375" style="1" customWidth="1"/>
    <col min="5129" max="5367" width="9.140625" style="1"/>
    <col min="5368" max="5368" width="0.85546875" style="1" customWidth="1"/>
    <col min="5369" max="5369" width="4.42578125" style="1" customWidth="1"/>
    <col min="5370" max="5370" width="5.85546875" style="1" customWidth="1"/>
    <col min="5371" max="5371" width="10.85546875" style="1" customWidth="1"/>
    <col min="5372" max="5372" width="12.5703125" style="1" customWidth="1"/>
    <col min="5373" max="5373" width="9.28515625" style="1" customWidth="1"/>
    <col min="5374" max="5374" width="11.28515625" style="1" customWidth="1"/>
    <col min="5375" max="5375" width="11" style="1" customWidth="1"/>
    <col min="5376" max="5376" width="16.28515625" style="1" customWidth="1"/>
    <col min="5377" max="5378" width="13.7109375" style="1" customWidth="1"/>
    <col min="5379" max="5379" width="12.5703125" style="1" customWidth="1"/>
    <col min="5380" max="5380" width="13" style="1" customWidth="1"/>
    <col min="5381" max="5381" width="13.7109375" style="1" customWidth="1"/>
    <col min="5382" max="5382" width="8.7109375" style="1" customWidth="1"/>
    <col min="5383" max="5383" width="11.140625" style="1" customWidth="1"/>
    <col min="5384" max="5384" width="21.7109375" style="1" customWidth="1"/>
    <col min="5385" max="5623" width="9.140625" style="1"/>
    <col min="5624" max="5624" width="0.85546875" style="1" customWidth="1"/>
    <col min="5625" max="5625" width="4.42578125" style="1" customWidth="1"/>
    <col min="5626" max="5626" width="5.85546875" style="1" customWidth="1"/>
    <col min="5627" max="5627" width="10.85546875" style="1" customWidth="1"/>
    <col min="5628" max="5628" width="12.5703125" style="1" customWidth="1"/>
    <col min="5629" max="5629" width="9.28515625" style="1" customWidth="1"/>
    <col min="5630" max="5630" width="11.28515625" style="1" customWidth="1"/>
    <col min="5631" max="5631" width="11" style="1" customWidth="1"/>
    <col min="5632" max="5632" width="16.28515625" style="1" customWidth="1"/>
    <col min="5633" max="5634" width="13.7109375" style="1" customWidth="1"/>
    <col min="5635" max="5635" width="12.5703125" style="1" customWidth="1"/>
    <col min="5636" max="5636" width="13" style="1" customWidth="1"/>
    <col min="5637" max="5637" width="13.7109375" style="1" customWidth="1"/>
    <col min="5638" max="5638" width="8.7109375" style="1" customWidth="1"/>
    <col min="5639" max="5639" width="11.140625" style="1" customWidth="1"/>
    <col min="5640" max="5640" width="21.7109375" style="1" customWidth="1"/>
    <col min="5641" max="5879" width="9.140625" style="1"/>
    <col min="5880" max="5880" width="0.85546875" style="1" customWidth="1"/>
    <col min="5881" max="5881" width="4.42578125" style="1" customWidth="1"/>
    <col min="5882" max="5882" width="5.85546875" style="1" customWidth="1"/>
    <col min="5883" max="5883" width="10.85546875" style="1" customWidth="1"/>
    <col min="5884" max="5884" width="12.5703125" style="1" customWidth="1"/>
    <col min="5885" max="5885" width="9.28515625" style="1" customWidth="1"/>
    <col min="5886" max="5886" width="11.28515625" style="1" customWidth="1"/>
    <col min="5887" max="5887" width="11" style="1" customWidth="1"/>
    <col min="5888" max="5888" width="16.28515625" style="1" customWidth="1"/>
    <col min="5889" max="5890" width="13.7109375" style="1" customWidth="1"/>
    <col min="5891" max="5891" width="12.5703125" style="1" customWidth="1"/>
    <col min="5892" max="5892" width="13" style="1" customWidth="1"/>
    <col min="5893" max="5893" width="13.7109375" style="1" customWidth="1"/>
    <col min="5894" max="5894" width="8.7109375" style="1" customWidth="1"/>
    <col min="5895" max="5895" width="11.140625" style="1" customWidth="1"/>
    <col min="5896" max="5896" width="21.7109375" style="1" customWidth="1"/>
    <col min="5897" max="6135" width="9.140625" style="1"/>
    <col min="6136" max="6136" width="0.85546875" style="1" customWidth="1"/>
    <col min="6137" max="6137" width="4.42578125" style="1" customWidth="1"/>
    <col min="6138" max="6138" width="5.85546875" style="1" customWidth="1"/>
    <col min="6139" max="6139" width="10.85546875" style="1" customWidth="1"/>
    <col min="6140" max="6140" width="12.5703125" style="1" customWidth="1"/>
    <col min="6141" max="6141" width="9.28515625" style="1" customWidth="1"/>
    <col min="6142" max="6142" width="11.28515625" style="1" customWidth="1"/>
    <col min="6143" max="6143" width="11" style="1" customWidth="1"/>
    <col min="6144" max="6144" width="16.28515625" style="1" customWidth="1"/>
    <col min="6145" max="6146" width="13.7109375" style="1" customWidth="1"/>
    <col min="6147" max="6147" width="12.5703125" style="1" customWidth="1"/>
    <col min="6148" max="6148" width="13" style="1" customWidth="1"/>
    <col min="6149" max="6149" width="13.7109375" style="1" customWidth="1"/>
    <col min="6150" max="6150" width="8.7109375" style="1" customWidth="1"/>
    <col min="6151" max="6151" width="11.140625" style="1" customWidth="1"/>
    <col min="6152" max="6152" width="21.7109375" style="1" customWidth="1"/>
    <col min="6153" max="6391" width="9.140625" style="1"/>
    <col min="6392" max="6392" width="0.85546875" style="1" customWidth="1"/>
    <col min="6393" max="6393" width="4.42578125" style="1" customWidth="1"/>
    <col min="6394" max="6394" width="5.85546875" style="1" customWidth="1"/>
    <col min="6395" max="6395" width="10.85546875" style="1" customWidth="1"/>
    <col min="6396" max="6396" width="12.5703125" style="1" customWidth="1"/>
    <col min="6397" max="6397" width="9.28515625" style="1" customWidth="1"/>
    <col min="6398" max="6398" width="11.28515625" style="1" customWidth="1"/>
    <col min="6399" max="6399" width="11" style="1" customWidth="1"/>
    <col min="6400" max="6400" width="16.28515625" style="1" customWidth="1"/>
    <col min="6401" max="6402" width="13.7109375" style="1" customWidth="1"/>
    <col min="6403" max="6403" width="12.5703125" style="1" customWidth="1"/>
    <col min="6404" max="6404" width="13" style="1" customWidth="1"/>
    <col min="6405" max="6405" width="13.7109375" style="1" customWidth="1"/>
    <col min="6406" max="6406" width="8.7109375" style="1" customWidth="1"/>
    <col min="6407" max="6407" width="11.140625" style="1" customWidth="1"/>
    <col min="6408" max="6408" width="21.7109375" style="1" customWidth="1"/>
    <col min="6409" max="6647" width="9.140625" style="1"/>
    <col min="6648" max="6648" width="0.85546875" style="1" customWidth="1"/>
    <col min="6649" max="6649" width="4.42578125" style="1" customWidth="1"/>
    <col min="6650" max="6650" width="5.85546875" style="1" customWidth="1"/>
    <col min="6651" max="6651" width="10.85546875" style="1" customWidth="1"/>
    <col min="6652" max="6652" width="12.5703125" style="1" customWidth="1"/>
    <col min="6653" max="6653" width="9.28515625" style="1" customWidth="1"/>
    <col min="6654" max="6654" width="11.28515625" style="1" customWidth="1"/>
    <col min="6655" max="6655" width="11" style="1" customWidth="1"/>
    <col min="6656" max="6656" width="16.28515625" style="1" customWidth="1"/>
    <col min="6657" max="6658" width="13.7109375" style="1" customWidth="1"/>
    <col min="6659" max="6659" width="12.5703125" style="1" customWidth="1"/>
    <col min="6660" max="6660" width="13" style="1" customWidth="1"/>
    <col min="6661" max="6661" width="13.7109375" style="1" customWidth="1"/>
    <col min="6662" max="6662" width="8.7109375" style="1" customWidth="1"/>
    <col min="6663" max="6663" width="11.140625" style="1" customWidth="1"/>
    <col min="6664" max="6664" width="21.7109375" style="1" customWidth="1"/>
    <col min="6665" max="6903" width="9.140625" style="1"/>
    <col min="6904" max="6904" width="0.85546875" style="1" customWidth="1"/>
    <col min="6905" max="6905" width="4.42578125" style="1" customWidth="1"/>
    <col min="6906" max="6906" width="5.85546875" style="1" customWidth="1"/>
    <col min="6907" max="6907" width="10.85546875" style="1" customWidth="1"/>
    <col min="6908" max="6908" width="12.5703125" style="1" customWidth="1"/>
    <col min="6909" max="6909" width="9.28515625" style="1" customWidth="1"/>
    <col min="6910" max="6910" width="11.28515625" style="1" customWidth="1"/>
    <col min="6911" max="6911" width="11" style="1" customWidth="1"/>
    <col min="6912" max="6912" width="16.28515625" style="1" customWidth="1"/>
    <col min="6913" max="6914" width="13.7109375" style="1" customWidth="1"/>
    <col min="6915" max="6915" width="12.5703125" style="1" customWidth="1"/>
    <col min="6916" max="6916" width="13" style="1" customWidth="1"/>
    <col min="6917" max="6917" width="13.7109375" style="1" customWidth="1"/>
    <col min="6918" max="6918" width="8.7109375" style="1" customWidth="1"/>
    <col min="6919" max="6919" width="11.140625" style="1" customWidth="1"/>
    <col min="6920" max="6920" width="21.7109375" style="1" customWidth="1"/>
    <col min="6921" max="7159" width="9.140625" style="1"/>
    <col min="7160" max="7160" width="0.85546875" style="1" customWidth="1"/>
    <col min="7161" max="7161" width="4.42578125" style="1" customWidth="1"/>
    <col min="7162" max="7162" width="5.85546875" style="1" customWidth="1"/>
    <col min="7163" max="7163" width="10.85546875" style="1" customWidth="1"/>
    <col min="7164" max="7164" width="12.5703125" style="1" customWidth="1"/>
    <col min="7165" max="7165" width="9.28515625" style="1" customWidth="1"/>
    <col min="7166" max="7166" width="11.28515625" style="1" customWidth="1"/>
    <col min="7167" max="7167" width="11" style="1" customWidth="1"/>
    <col min="7168" max="7168" width="16.28515625" style="1" customWidth="1"/>
    <col min="7169" max="7170" width="13.7109375" style="1" customWidth="1"/>
    <col min="7171" max="7171" width="12.5703125" style="1" customWidth="1"/>
    <col min="7172" max="7172" width="13" style="1" customWidth="1"/>
    <col min="7173" max="7173" width="13.7109375" style="1" customWidth="1"/>
    <col min="7174" max="7174" width="8.7109375" style="1" customWidth="1"/>
    <col min="7175" max="7175" width="11.140625" style="1" customWidth="1"/>
    <col min="7176" max="7176" width="21.7109375" style="1" customWidth="1"/>
    <col min="7177" max="7415" width="9.140625" style="1"/>
    <col min="7416" max="7416" width="0.85546875" style="1" customWidth="1"/>
    <col min="7417" max="7417" width="4.42578125" style="1" customWidth="1"/>
    <col min="7418" max="7418" width="5.85546875" style="1" customWidth="1"/>
    <col min="7419" max="7419" width="10.85546875" style="1" customWidth="1"/>
    <col min="7420" max="7420" width="12.5703125" style="1" customWidth="1"/>
    <col min="7421" max="7421" width="9.28515625" style="1" customWidth="1"/>
    <col min="7422" max="7422" width="11.28515625" style="1" customWidth="1"/>
    <col min="7423" max="7423" width="11" style="1" customWidth="1"/>
    <col min="7424" max="7424" width="16.28515625" style="1" customWidth="1"/>
    <col min="7425" max="7426" width="13.7109375" style="1" customWidth="1"/>
    <col min="7427" max="7427" width="12.5703125" style="1" customWidth="1"/>
    <col min="7428" max="7428" width="13" style="1" customWidth="1"/>
    <col min="7429" max="7429" width="13.7109375" style="1" customWidth="1"/>
    <col min="7430" max="7430" width="8.7109375" style="1" customWidth="1"/>
    <col min="7431" max="7431" width="11.140625" style="1" customWidth="1"/>
    <col min="7432" max="7432" width="21.7109375" style="1" customWidth="1"/>
    <col min="7433" max="7671" width="9.140625" style="1"/>
    <col min="7672" max="7672" width="0.85546875" style="1" customWidth="1"/>
    <col min="7673" max="7673" width="4.42578125" style="1" customWidth="1"/>
    <col min="7674" max="7674" width="5.85546875" style="1" customWidth="1"/>
    <col min="7675" max="7675" width="10.85546875" style="1" customWidth="1"/>
    <col min="7676" max="7676" width="12.5703125" style="1" customWidth="1"/>
    <col min="7677" max="7677" width="9.28515625" style="1" customWidth="1"/>
    <col min="7678" max="7678" width="11.28515625" style="1" customWidth="1"/>
    <col min="7679" max="7679" width="11" style="1" customWidth="1"/>
    <col min="7680" max="7680" width="16.28515625" style="1" customWidth="1"/>
    <col min="7681" max="7682" width="13.7109375" style="1" customWidth="1"/>
    <col min="7683" max="7683" width="12.5703125" style="1" customWidth="1"/>
    <col min="7684" max="7684" width="13" style="1" customWidth="1"/>
    <col min="7685" max="7685" width="13.7109375" style="1" customWidth="1"/>
    <col min="7686" max="7686" width="8.7109375" style="1" customWidth="1"/>
    <col min="7687" max="7687" width="11.140625" style="1" customWidth="1"/>
    <col min="7688" max="7688" width="21.7109375" style="1" customWidth="1"/>
    <col min="7689" max="7927" width="9.140625" style="1"/>
    <col min="7928" max="7928" width="0.85546875" style="1" customWidth="1"/>
    <col min="7929" max="7929" width="4.42578125" style="1" customWidth="1"/>
    <col min="7930" max="7930" width="5.85546875" style="1" customWidth="1"/>
    <col min="7931" max="7931" width="10.85546875" style="1" customWidth="1"/>
    <col min="7932" max="7932" width="12.5703125" style="1" customWidth="1"/>
    <col min="7933" max="7933" width="9.28515625" style="1" customWidth="1"/>
    <col min="7934" max="7934" width="11.28515625" style="1" customWidth="1"/>
    <col min="7935" max="7935" width="11" style="1" customWidth="1"/>
    <col min="7936" max="7936" width="16.28515625" style="1" customWidth="1"/>
    <col min="7937" max="7938" width="13.7109375" style="1" customWidth="1"/>
    <col min="7939" max="7939" width="12.5703125" style="1" customWidth="1"/>
    <col min="7940" max="7940" width="13" style="1" customWidth="1"/>
    <col min="7941" max="7941" width="13.7109375" style="1" customWidth="1"/>
    <col min="7942" max="7942" width="8.7109375" style="1" customWidth="1"/>
    <col min="7943" max="7943" width="11.140625" style="1" customWidth="1"/>
    <col min="7944" max="7944" width="21.7109375" style="1" customWidth="1"/>
    <col min="7945" max="8183" width="9.140625" style="1"/>
    <col min="8184" max="8184" width="0.85546875" style="1" customWidth="1"/>
    <col min="8185" max="8185" width="4.42578125" style="1" customWidth="1"/>
    <col min="8186" max="8186" width="5.85546875" style="1" customWidth="1"/>
    <col min="8187" max="8187" width="10.85546875" style="1" customWidth="1"/>
    <col min="8188" max="8188" width="12.5703125" style="1" customWidth="1"/>
    <col min="8189" max="8189" width="9.28515625" style="1" customWidth="1"/>
    <col min="8190" max="8190" width="11.28515625" style="1" customWidth="1"/>
    <col min="8191" max="8191" width="11" style="1" customWidth="1"/>
    <col min="8192" max="8192" width="16.28515625" style="1" customWidth="1"/>
    <col min="8193" max="8194" width="13.7109375" style="1" customWidth="1"/>
    <col min="8195" max="8195" width="12.5703125" style="1" customWidth="1"/>
    <col min="8196" max="8196" width="13" style="1" customWidth="1"/>
    <col min="8197" max="8197" width="13.7109375" style="1" customWidth="1"/>
    <col min="8198" max="8198" width="8.7109375" style="1" customWidth="1"/>
    <col min="8199" max="8199" width="11.140625" style="1" customWidth="1"/>
    <col min="8200" max="8200" width="21.7109375" style="1" customWidth="1"/>
    <col min="8201" max="8439" width="9.140625" style="1"/>
    <col min="8440" max="8440" width="0.85546875" style="1" customWidth="1"/>
    <col min="8441" max="8441" width="4.42578125" style="1" customWidth="1"/>
    <col min="8442" max="8442" width="5.85546875" style="1" customWidth="1"/>
    <col min="8443" max="8443" width="10.85546875" style="1" customWidth="1"/>
    <col min="8444" max="8444" width="12.5703125" style="1" customWidth="1"/>
    <col min="8445" max="8445" width="9.28515625" style="1" customWidth="1"/>
    <col min="8446" max="8446" width="11.28515625" style="1" customWidth="1"/>
    <col min="8447" max="8447" width="11" style="1" customWidth="1"/>
    <col min="8448" max="8448" width="16.28515625" style="1" customWidth="1"/>
    <col min="8449" max="8450" width="13.7109375" style="1" customWidth="1"/>
    <col min="8451" max="8451" width="12.5703125" style="1" customWidth="1"/>
    <col min="8452" max="8452" width="13" style="1" customWidth="1"/>
    <col min="8453" max="8453" width="13.7109375" style="1" customWidth="1"/>
    <col min="8454" max="8454" width="8.7109375" style="1" customWidth="1"/>
    <col min="8455" max="8455" width="11.140625" style="1" customWidth="1"/>
    <col min="8456" max="8456" width="21.7109375" style="1" customWidth="1"/>
    <col min="8457" max="8695" width="9.140625" style="1"/>
    <col min="8696" max="8696" width="0.85546875" style="1" customWidth="1"/>
    <col min="8697" max="8697" width="4.42578125" style="1" customWidth="1"/>
    <col min="8698" max="8698" width="5.85546875" style="1" customWidth="1"/>
    <col min="8699" max="8699" width="10.85546875" style="1" customWidth="1"/>
    <col min="8700" max="8700" width="12.5703125" style="1" customWidth="1"/>
    <col min="8701" max="8701" width="9.28515625" style="1" customWidth="1"/>
    <col min="8702" max="8702" width="11.28515625" style="1" customWidth="1"/>
    <col min="8703" max="8703" width="11" style="1" customWidth="1"/>
    <col min="8704" max="8704" width="16.28515625" style="1" customWidth="1"/>
    <col min="8705" max="8706" width="13.7109375" style="1" customWidth="1"/>
    <col min="8707" max="8707" width="12.5703125" style="1" customWidth="1"/>
    <col min="8708" max="8708" width="13" style="1" customWidth="1"/>
    <col min="8709" max="8709" width="13.7109375" style="1" customWidth="1"/>
    <col min="8710" max="8710" width="8.7109375" style="1" customWidth="1"/>
    <col min="8711" max="8711" width="11.140625" style="1" customWidth="1"/>
    <col min="8712" max="8712" width="21.7109375" style="1" customWidth="1"/>
    <col min="8713" max="8951" width="9.140625" style="1"/>
    <col min="8952" max="8952" width="0.85546875" style="1" customWidth="1"/>
    <col min="8953" max="8953" width="4.42578125" style="1" customWidth="1"/>
    <col min="8954" max="8954" width="5.85546875" style="1" customWidth="1"/>
    <col min="8955" max="8955" width="10.85546875" style="1" customWidth="1"/>
    <col min="8956" max="8956" width="12.5703125" style="1" customWidth="1"/>
    <col min="8957" max="8957" width="9.28515625" style="1" customWidth="1"/>
    <col min="8958" max="8958" width="11.28515625" style="1" customWidth="1"/>
    <col min="8959" max="8959" width="11" style="1" customWidth="1"/>
    <col min="8960" max="8960" width="16.28515625" style="1" customWidth="1"/>
    <col min="8961" max="8962" width="13.7109375" style="1" customWidth="1"/>
    <col min="8963" max="8963" width="12.5703125" style="1" customWidth="1"/>
    <col min="8964" max="8964" width="13" style="1" customWidth="1"/>
    <col min="8965" max="8965" width="13.7109375" style="1" customWidth="1"/>
    <col min="8966" max="8966" width="8.7109375" style="1" customWidth="1"/>
    <col min="8967" max="8967" width="11.140625" style="1" customWidth="1"/>
    <col min="8968" max="8968" width="21.7109375" style="1" customWidth="1"/>
    <col min="8969" max="9207" width="9.140625" style="1"/>
    <col min="9208" max="9208" width="0.85546875" style="1" customWidth="1"/>
    <col min="9209" max="9209" width="4.42578125" style="1" customWidth="1"/>
    <col min="9210" max="9210" width="5.85546875" style="1" customWidth="1"/>
    <col min="9211" max="9211" width="10.85546875" style="1" customWidth="1"/>
    <col min="9212" max="9212" width="12.5703125" style="1" customWidth="1"/>
    <col min="9213" max="9213" width="9.28515625" style="1" customWidth="1"/>
    <col min="9214" max="9214" width="11.28515625" style="1" customWidth="1"/>
    <col min="9215" max="9215" width="11" style="1" customWidth="1"/>
    <col min="9216" max="9216" width="16.28515625" style="1" customWidth="1"/>
    <col min="9217" max="9218" width="13.7109375" style="1" customWidth="1"/>
    <col min="9219" max="9219" width="12.5703125" style="1" customWidth="1"/>
    <col min="9220" max="9220" width="13" style="1" customWidth="1"/>
    <col min="9221" max="9221" width="13.7109375" style="1" customWidth="1"/>
    <col min="9222" max="9222" width="8.7109375" style="1" customWidth="1"/>
    <col min="9223" max="9223" width="11.140625" style="1" customWidth="1"/>
    <col min="9224" max="9224" width="21.7109375" style="1" customWidth="1"/>
    <col min="9225" max="9463" width="9.140625" style="1"/>
    <col min="9464" max="9464" width="0.85546875" style="1" customWidth="1"/>
    <col min="9465" max="9465" width="4.42578125" style="1" customWidth="1"/>
    <col min="9466" max="9466" width="5.85546875" style="1" customWidth="1"/>
    <col min="9467" max="9467" width="10.85546875" style="1" customWidth="1"/>
    <col min="9468" max="9468" width="12.5703125" style="1" customWidth="1"/>
    <col min="9469" max="9469" width="9.28515625" style="1" customWidth="1"/>
    <col min="9470" max="9470" width="11.28515625" style="1" customWidth="1"/>
    <col min="9471" max="9471" width="11" style="1" customWidth="1"/>
    <col min="9472" max="9472" width="16.28515625" style="1" customWidth="1"/>
    <col min="9473" max="9474" width="13.7109375" style="1" customWidth="1"/>
    <col min="9475" max="9475" width="12.5703125" style="1" customWidth="1"/>
    <col min="9476" max="9476" width="13" style="1" customWidth="1"/>
    <col min="9477" max="9477" width="13.7109375" style="1" customWidth="1"/>
    <col min="9478" max="9478" width="8.7109375" style="1" customWidth="1"/>
    <col min="9479" max="9479" width="11.140625" style="1" customWidth="1"/>
    <col min="9480" max="9480" width="21.7109375" style="1" customWidth="1"/>
    <col min="9481" max="9719" width="9.140625" style="1"/>
    <col min="9720" max="9720" width="0.85546875" style="1" customWidth="1"/>
    <col min="9721" max="9721" width="4.42578125" style="1" customWidth="1"/>
    <col min="9722" max="9722" width="5.85546875" style="1" customWidth="1"/>
    <col min="9723" max="9723" width="10.85546875" style="1" customWidth="1"/>
    <col min="9724" max="9724" width="12.5703125" style="1" customWidth="1"/>
    <col min="9725" max="9725" width="9.28515625" style="1" customWidth="1"/>
    <col min="9726" max="9726" width="11.28515625" style="1" customWidth="1"/>
    <col min="9727" max="9727" width="11" style="1" customWidth="1"/>
    <col min="9728" max="9728" width="16.28515625" style="1" customWidth="1"/>
    <col min="9729" max="9730" width="13.7109375" style="1" customWidth="1"/>
    <col min="9731" max="9731" width="12.5703125" style="1" customWidth="1"/>
    <col min="9732" max="9732" width="13" style="1" customWidth="1"/>
    <col min="9733" max="9733" width="13.7109375" style="1" customWidth="1"/>
    <col min="9734" max="9734" width="8.7109375" style="1" customWidth="1"/>
    <col min="9735" max="9735" width="11.140625" style="1" customWidth="1"/>
    <col min="9736" max="9736" width="21.7109375" style="1" customWidth="1"/>
    <col min="9737" max="9975" width="9.140625" style="1"/>
    <col min="9976" max="9976" width="0.85546875" style="1" customWidth="1"/>
    <col min="9977" max="9977" width="4.42578125" style="1" customWidth="1"/>
    <col min="9978" max="9978" width="5.85546875" style="1" customWidth="1"/>
    <col min="9979" max="9979" width="10.85546875" style="1" customWidth="1"/>
    <col min="9980" max="9980" width="12.5703125" style="1" customWidth="1"/>
    <col min="9981" max="9981" width="9.28515625" style="1" customWidth="1"/>
    <col min="9982" max="9982" width="11.28515625" style="1" customWidth="1"/>
    <col min="9983" max="9983" width="11" style="1" customWidth="1"/>
    <col min="9984" max="9984" width="16.28515625" style="1" customWidth="1"/>
    <col min="9985" max="9986" width="13.7109375" style="1" customWidth="1"/>
    <col min="9987" max="9987" width="12.5703125" style="1" customWidth="1"/>
    <col min="9988" max="9988" width="13" style="1" customWidth="1"/>
    <col min="9989" max="9989" width="13.7109375" style="1" customWidth="1"/>
    <col min="9990" max="9990" width="8.7109375" style="1" customWidth="1"/>
    <col min="9991" max="9991" width="11.140625" style="1" customWidth="1"/>
    <col min="9992" max="9992" width="21.7109375" style="1" customWidth="1"/>
    <col min="9993" max="10231" width="9.140625" style="1"/>
    <col min="10232" max="10232" width="0.85546875" style="1" customWidth="1"/>
    <col min="10233" max="10233" width="4.42578125" style="1" customWidth="1"/>
    <col min="10234" max="10234" width="5.85546875" style="1" customWidth="1"/>
    <col min="10235" max="10235" width="10.85546875" style="1" customWidth="1"/>
    <col min="10236" max="10236" width="12.5703125" style="1" customWidth="1"/>
    <col min="10237" max="10237" width="9.28515625" style="1" customWidth="1"/>
    <col min="10238" max="10238" width="11.28515625" style="1" customWidth="1"/>
    <col min="10239" max="10239" width="11" style="1" customWidth="1"/>
    <col min="10240" max="10240" width="16.28515625" style="1" customWidth="1"/>
    <col min="10241" max="10242" width="13.7109375" style="1" customWidth="1"/>
    <col min="10243" max="10243" width="12.5703125" style="1" customWidth="1"/>
    <col min="10244" max="10244" width="13" style="1" customWidth="1"/>
    <col min="10245" max="10245" width="13.7109375" style="1" customWidth="1"/>
    <col min="10246" max="10246" width="8.7109375" style="1" customWidth="1"/>
    <col min="10247" max="10247" width="11.140625" style="1" customWidth="1"/>
    <col min="10248" max="10248" width="21.7109375" style="1" customWidth="1"/>
    <col min="10249" max="10487" width="9.140625" style="1"/>
    <col min="10488" max="10488" width="0.85546875" style="1" customWidth="1"/>
    <col min="10489" max="10489" width="4.42578125" style="1" customWidth="1"/>
    <col min="10490" max="10490" width="5.85546875" style="1" customWidth="1"/>
    <col min="10491" max="10491" width="10.85546875" style="1" customWidth="1"/>
    <col min="10492" max="10492" width="12.5703125" style="1" customWidth="1"/>
    <col min="10493" max="10493" width="9.28515625" style="1" customWidth="1"/>
    <col min="10494" max="10494" width="11.28515625" style="1" customWidth="1"/>
    <col min="10495" max="10495" width="11" style="1" customWidth="1"/>
    <col min="10496" max="10496" width="16.28515625" style="1" customWidth="1"/>
    <col min="10497" max="10498" width="13.7109375" style="1" customWidth="1"/>
    <col min="10499" max="10499" width="12.5703125" style="1" customWidth="1"/>
    <col min="10500" max="10500" width="13" style="1" customWidth="1"/>
    <col min="10501" max="10501" width="13.7109375" style="1" customWidth="1"/>
    <col min="10502" max="10502" width="8.7109375" style="1" customWidth="1"/>
    <col min="10503" max="10503" width="11.140625" style="1" customWidth="1"/>
    <col min="10504" max="10504" width="21.7109375" style="1" customWidth="1"/>
    <col min="10505" max="10743" width="9.140625" style="1"/>
    <col min="10744" max="10744" width="0.85546875" style="1" customWidth="1"/>
    <col min="10745" max="10745" width="4.42578125" style="1" customWidth="1"/>
    <col min="10746" max="10746" width="5.85546875" style="1" customWidth="1"/>
    <col min="10747" max="10747" width="10.85546875" style="1" customWidth="1"/>
    <col min="10748" max="10748" width="12.5703125" style="1" customWidth="1"/>
    <col min="10749" max="10749" width="9.28515625" style="1" customWidth="1"/>
    <col min="10750" max="10750" width="11.28515625" style="1" customWidth="1"/>
    <col min="10751" max="10751" width="11" style="1" customWidth="1"/>
    <col min="10752" max="10752" width="16.28515625" style="1" customWidth="1"/>
    <col min="10753" max="10754" width="13.7109375" style="1" customWidth="1"/>
    <col min="10755" max="10755" width="12.5703125" style="1" customWidth="1"/>
    <col min="10756" max="10756" width="13" style="1" customWidth="1"/>
    <col min="10757" max="10757" width="13.7109375" style="1" customWidth="1"/>
    <col min="10758" max="10758" width="8.7109375" style="1" customWidth="1"/>
    <col min="10759" max="10759" width="11.140625" style="1" customWidth="1"/>
    <col min="10760" max="10760" width="21.7109375" style="1" customWidth="1"/>
    <col min="10761" max="10999" width="9.140625" style="1"/>
    <col min="11000" max="11000" width="0.85546875" style="1" customWidth="1"/>
    <col min="11001" max="11001" width="4.42578125" style="1" customWidth="1"/>
    <col min="11002" max="11002" width="5.85546875" style="1" customWidth="1"/>
    <col min="11003" max="11003" width="10.85546875" style="1" customWidth="1"/>
    <col min="11004" max="11004" width="12.5703125" style="1" customWidth="1"/>
    <col min="11005" max="11005" width="9.28515625" style="1" customWidth="1"/>
    <col min="11006" max="11006" width="11.28515625" style="1" customWidth="1"/>
    <col min="11007" max="11007" width="11" style="1" customWidth="1"/>
    <col min="11008" max="11008" width="16.28515625" style="1" customWidth="1"/>
    <col min="11009" max="11010" width="13.7109375" style="1" customWidth="1"/>
    <col min="11011" max="11011" width="12.5703125" style="1" customWidth="1"/>
    <col min="11012" max="11012" width="13" style="1" customWidth="1"/>
    <col min="11013" max="11013" width="13.7109375" style="1" customWidth="1"/>
    <col min="11014" max="11014" width="8.7109375" style="1" customWidth="1"/>
    <col min="11015" max="11015" width="11.140625" style="1" customWidth="1"/>
    <col min="11016" max="11016" width="21.7109375" style="1" customWidth="1"/>
    <col min="11017" max="11255" width="9.140625" style="1"/>
    <col min="11256" max="11256" width="0.85546875" style="1" customWidth="1"/>
    <col min="11257" max="11257" width="4.42578125" style="1" customWidth="1"/>
    <col min="11258" max="11258" width="5.85546875" style="1" customWidth="1"/>
    <col min="11259" max="11259" width="10.85546875" style="1" customWidth="1"/>
    <col min="11260" max="11260" width="12.5703125" style="1" customWidth="1"/>
    <col min="11261" max="11261" width="9.28515625" style="1" customWidth="1"/>
    <col min="11262" max="11262" width="11.28515625" style="1" customWidth="1"/>
    <col min="11263" max="11263" width="11" style="1" customWidth="1"/>
    <col min="11264" max="11264" width="16.28515625" style="1" customWidth="1"/>
    <col min="11265" max="11266" width="13.7109375" style="1" customWidth="1"/>
    <col min="11267" max="11267" width="12.5703125" style="1" customWidth="1"/>
    <col min="11268" max="11268" width="13" style="1" customWidth="1"/>
    <col min="11269" max="11269" width="13.7109375" style="1" customWidth="1"/>
    <col min="11270" max="11270" width="8.7109375" style="1" customWidth="1"/>
    <col min="11271" max="11271" width="11.140625" style="1" customWidth="1"/>
    <col min="11272" max="11272" width="21.7109375" style="1" customWidth="1"/>
    <col min="11273" max="11511" width="9.140625" style="1"/>
    <col min="11512" max="11512" width="0.85546875" style="1" customWidth="1"/>
    <col min="11513" max="11513" width="4.42578125" style="1" customWidth="1"/>
    <col min="11514" max="11514" width="5.85546875" style="1" customWidth="1"/>
    <col min="11515" max="11515" width="10.85546875" style="1" customWidth="1"/>
    <col min="11516" max="11516" width="12.5703125" style="1" customWidth="1"/>
    <col min="11517" max="11517" width="9.28515625" style="1" customWidth="1"/>
    <col min="11518" max="11518" width="11.28515625" style="1" customWidth="1"/>
    <col min="11519" max="11519" width="11" style="1" customWidth="1"/>
    <col min="11520" max="11520" width="16.28515625" style="1" customWidth="1"/>
    <col min="11521" max="11522" width="13.7109375" style="1" customWidth="1"/>
    <col min="11523" max="11523" width="12.5703125" style="1" customWidth="1"/>
    <col min="11524" max="11524" width="13" style="1" customWidth="1"/>
    <col min="11525" max="11525" width="13.7109375" style="1" customWidth="1"/>
    <col min="11526" max="11526" width="8.7109375" style="1" customWidth="1"/>
    <col min="11527" max="11527" width="11.140625" style="1" customWidth="1"/>
    <col min="11528" max="11528" width="21.7109375" style="1" customWidth="1"/>
    <col min="11529" max="11767" width="9.140625" style="1"/>
    <col min="11768" max="11768" width="0.85546875" style="1" customWidth="1"/>
    <col min="11769" max="11769" width="4.42578125" style="1" customWidth="1"/>
    <col min="11770" max="11770" width="5.85546875" style="1" customWidth="1"/>
    <col min="11771" max="11771" width="10.85546875" style="1" customWidth="1"/>
    <col min="11772" max="11772" width="12.5703125" style="1" customWidth="1"/>
    <col min="11773" max="11773" width="9.28515625" style="1" customWidth="1"/>
    <col min="11774" max="11774" width="11.28515625" style="1" customWidth="1"/>
    <col min="11775" max="11775" width="11" style="1" customWidth="1"/>
    <col min="11776" max="11776" width="16.28515625" style="1" customWidth="1"/>
    <col min="11777" max="11778" width="13.7109375" style="1" customWidth="1"/>
    <col min="11779" max="11779" width="12.5703125" style="1" customWidth="1"/>
    <col min="11780" max="11780" width="13" style="1" customWidth="1"/>
    <col min="11781" max="11781" width="13.7109375" style="1" customWidth="1"/>
    <col min="11782" max="11782" width="8.7109375" style="1" customWidth="1"/>
    <col min="11783" max="11783" width="11.140625" style="1" customWidth="1"/>
    <col min="11784" max="11784" width="21.7109375" style="1" customWidth="1"/>
    <col min="11785" max="12023" width="9.140625" style="1"/>
    <col min="12024" max="12024" width="0.85546875" style="1" customWidth="1"/>
    <col min="12025" max="12025" width="4.42578125" style="1" customWidth="1"/>
    <col min="12026" max="12026" width="5.85546875" style="1" customWidth="1"/>
    <col min="12027" max="12027" width="10.85546875" style="1" customWidth="1"/>
    <col min="12028" max="12028" width="12.5703125" style="1" customWidth="1"/>
    <col min="12029" max="12029" width="9.28515625" style="1" customWidth="1"/>
    <col min="12030" max="12030" width="11.28515625" style="1" customWidth="1"/>
    <col min="12031" max="12031" width="11" style="1" customWidth="1"/>
    <col min="12032" max="12032" width="16.28515625" style="1" customWidth="1"/>
    <col min="12033" max="12034" width="13.7109375" style="1" customWidth="1"/>
    <col min="12035" max="12035" width="12.5703125" style="1" customWidth="1"/>
    <col min="12036" max="12036" width="13" style="1" customWidth="1"/>
    <col min="12037" max="12037" width="13.7109375" style="1" customWidth="1"/>
    <col min="12038" max="12038" width="8.7109375" style="1" customWidth="1"/>
    <col min="12039" max="12039" width="11.140625" style="1" customWidth="1"/>
    <col min="12040" max="12040" width="21.7109375" style="1" customWidth="1"/>
    <col min="12041" max="12279" width="9.140625" style="1"/>
    <col min="12280" max="12280" width="0.85546875" style="1" customWidth="1"/>
    <col min="12281" max="12281" width="4.42578125" style="1" customWidth="1"/>
    <col min="12282" max="12282" width="5.85546875" style="1" customWidth="1"/>
    <col min="12283" max="12283" width="10.85546875" style="1" customWidth="1"/>
    <col min="12284" max="12284" width="12.5703125" style="1" customWidth="1"/>
    <col min="12285" max="12285" width="9.28515625" style="1" customWidth="1"/>
    <col min="12286" max="12286" width="11.28515625" style="1" customWidth="1"/>
    <col min="12287" max="12287" width="11" style="1" customWidth="1"/>
    <col min="12288" max="12288" width="16.28515625" style="1" customWidth="1"/>
    <col min="12289" max="12290" width="13.7109375" style="1" customWidth="1"/>
    <col min="12291" max="12291" width="12.5703125" style="1" customWidth="1"/>
    <col min="12292" max="12292" width="13" style="1" customWidth="1"/>
    <col min="12293" max="12293" width="13.7109375" style="1" customWidth="1"/>
    <col min="12294" max="12294" width="8.7109375" style="1" customWidth="1"/>
    <col min="12295" max="12295" width="11.140625" style="1" customWidth="1"/>
    <col min="12296" max="12296" width="21.7109375" style="1" customWidth="1"/>
    <col min="12297" max="12535" width="9.140625" style="1"/>
    <col min="12536" max="12536" width="0.85546875" style="1" customWidth="1"/>
    <col min="12537" max="12537" width="4.42578125" style="1" customWidth="1"/>
    <col min="12538" max="12538" width="5.85546875" style="1" customWidth="1"/>
    <col min="12539" max="12539" width="10.85546875" style="1" customWidth="1"/>
    <col min="12540" max="12540" width="12.5703125" style="1" customWidth="1"/>
    <col min="12541" max="12541" width="9.28515625" style="1" customWidth="1"/>
    <col min="12542" max="12542" width="11.28515625" style="1" customWidth="1"/>
    <col min="12543" max="12543" width="11" style="1" customWidth="1"/>
    <col min="12544" max="12544" width="16.28515625" style="1" customWidth="1"/>
    <col min="12545" max="12546" width="13.7109375" style="1" customWidth="1"/>
    <col min="12547" max="12547" width="12.5703125" style="1" customWidth="1"/>
    <col min="12548" max="12548" width="13" style="1" customWidth="1"/>
    <col min="12549" max="12549" width="13.7109375" style="1" customWidth="1"/>
    <col min="12550" max="12550" width="8.7109375" style="1" customWidth="1"/>
    <col min="12551" max="12551" width="11.140625" style="1" customWidth="1"/>
    <col min="12552" max="12552" width="21.7109375" style="1" customWidth="1"/>
    <col min="12553" max="12791" width="9.140625" style="1"/>
    <col min="12792" max="12792" width="0.85546875" style="1" customWidth="1"/>
    <col min="12793" max="12793" width="4.42578125" style="1" customWidth="1"/>
    <col min="12794" max="12794" width="5.85546875" style="1" customWidth="1"/>
    <col min="12795" max="12795" width="10.85546875" style="1" customWidth="1"/>
    <col min="12796" max="12796" width="12.5703125" style="1" customWidth="1"/>
    <col min="12797" max="12797" width="9.28515625" style="1" customWidth="1"/>
    <col min="12798" max="12798" width="11.28515625" style="1" customWidth="1"/>
    <col min="12799" max="12799" width="11" style="1" customWidth="1"/>
    <col min="12800" max="12800" width="16.28515625" style="1" customWidth="1"/>
    <col min="12801" max="12802" width="13.7109375" style="1" customWidth="1"/>
    <col min="12803" max="12803" width="12.5703125" style="1" customWidth="1"/>
    <col min="12804" max="12804" width="13" style="1" customWidth="1"/>
    <col min="12805" max="12805" width="13.7109375" style="1" customWidth="1"/>
    <col min="12806" max="12806" width="8.7109375" style="1" customWidth="1"/>
    <col min="12807" max="12807" width="11.140625" style="1" customWidth="1"/>
    <col min="12808" max="12808" width="21.7109375" style="1" customWidth="1"/>
    <col min="12809" max="13047" width="9.140625" style="1"/>
    <col min="13048" max="13048" width="0.85546875" style="1" customWidth="1"/>
    <col min="13049" max="13049" width="4.42578125" style="1" customWidth="1"/>
    <col min="13050" max="13050" width="5.85546875" style="1" customWidth="1"/>
    <col min="13051" max="13051" width="10.85546875" style="1" customWidth="1"/>
    <col min="13052" max="13052" width="12.5703125" style="1" customWidth="1"/>
    <col min="13053" max="13053" width="9.28515625" style="1" customWidth="1"/>
    <col min="13054" max="13054" width="11.28515625" style="1" customWidth="1"/>
    <col min="13055" max="13055" width="11" style="1" customWidth="1"/>
    <col min="13056" max="13056" width="16.28515625" style="1" customWidth="1"/>
    <col min="13057" max="13058" width="13.7109375" style="1" customWidth="1"/>
    <col min="13059" max="13059" width="12.5703125" style="1" customWidth="1"/>
    <col min="13060" max="13060" width="13" style="1" customWidth="1"/>
    <col min="13061" max="13061" width="13.7109375" style="1" customWidth="1"/>
    <col min="13062" max="13062" width="8.7109375" style="1" customWidth="1"/>
    <col min="13063" max="13063" width="11.140625" style="1" customWidth="1"/>
    <col min="13064" max="13064" width="21.7109375" style="1" customWidth="1"/>
    <col min="13065" max="13303" width="9.140625" style="1"/>
    <col min="13304" max="13304" width="0.85546875" style="1" customWidth="1"/>
    <col min="13305" max="13305" width="4.42578125" style="1" customWidth="1"/>
    <col min="13306" max="13306" width="5.85546875" style="1" customWidth="1"/>
    <col min="13307" max="13307" width="10.85546875" style="1" customWidth="1"/>
    <col min="13308" max="13308" width="12.5703125" style="1" customWidth="1"/>
    <col min="13309" max="13309" width="9.28515625" style="1" customWidth="1"/>
    <col min="13310" max="13310" width="11.28515625" style="1" customWidth="1"/>
    <col min="13311" max="13311" width="11" style="1" customWidth="1"/>
    <col min="13312" max="13312" width="16.28515625" style="1" customWidth="1"/>
    <col min="13313" max="13314" width="13.7109375" style="1" customWidth="1"/>
    <col min="13315" max="13315" width="12.5703125" style="1" customWidth="1"/>
    <col min="13316" max="13316" width="13" style="1" customWidth="1"/>
    <col min="13317" max="13317" width="13.7109375" style="1" customWidth="1"/>
    <col min="13318" max="13318" width="8.7109375" style="1" customWidth="1"/>
    <col min="13319" max="13319" width="11.140625" style="1" customWidth="1"/>
    <col min="13320" max="13320" width="21.7109375" style="1" customWidth="1"/>
    <col min="13321" max="13559" width="9.140625" style="1"/>
    <col min="13560" max="13560" width="0.85546875" style="1" customWidth="1"/>
    <col min="13561" max="13561" width="4.42578125" style="1" customWidth="1"/>
    <col min="13562" max="13562" width="5.85546875" style="1" customWidth="1"/>
    <col min="13563" max="13563" width="10.85546875" style="1" customWidth="1"/>
    <col min="13564" max="13564" width="12.5703125" style="1" customWidth="1"/>
    <col min="13565" max="13565" width="9.28515625" style="1" customWidth="1"/>
    <col min="13566" max="13566" width="11.28515625" style="1" customWidth="1"/>
    <col min="13567" max="13567" width="11" style="1" customWidth="1"/>
    <col min="13568" max="13568" width="16.28515625" style="1" customWidth="1"/>
    <col min="13569" max="13570" width="13.7109375" style="1" customWidth="1"/>
    <col min="13571" max="13571" width="12.5703125" style="1" customWidth="1"/>
    <col min="13572" max="13572" width="13" style="1" customWidth="1"/>
    <col min="13573" max="13573" width="13.7109375" style="1" customWidth="1"/>
    <col min="13574" max="13574" width="8.7109375" style="1" customWidth="1"/>
    <col min="13575" max="13575" width="11.140625" style="1" customWidth="1"/>
    <col min="13576" max="13576" width="21.7109375" style="1" customWidth="1"/>
    <col min="13577" max="13815" width="9.140625" style="1"/>
    <col min="13816" max="13816" width="0.85546875" style="1" customWidth="1"/>
    <col min="13817" max="13817" width="4.42578125" style="1" customWidth="1"/>
    <col min="13818" max="13818" width="5.85546875" style="1" customWidth="1"/>
    <col min="13819" max="13819" width="10.85546875" style="1" customWidth="1"/>
    <col min="13820" max="13820" width="12.5703125" style="1" customWidth="1"/>
    <col min="13821" max="13821" width="9.28515625" style="1" customWidth="1"/>
    <col min="13822" max="13822" width="11.28515625" style="1" customWidth="1"/>
    <col min="13823" max="13823" width="11" style="1" customWidth="1"/>
    <col min="13824" max="13824" width="16.28515625" style="1" customWidth="1"/>
    <col min="13825" max="13826" width="13.7109375" style="1" customWidth="1"/>
    <col min="13827" max="13827" width="12.5703125" style="1" customWidth="1"/>
    <col min="13828" max="13828" width="13" style="1" customWidth="1"/>
    <col min="13829" max="13829" width="13.7109375" style="1" customWidth="1"/>
    <col min="13830" max="13830" width="8.7109375" style="1" customWidth="1"/>
    <col min="13831" max="13831" width="11.140625" style="1" customWidth="1"/>
    <col min="13832" max="13832" width="21.7109375" style="1" customWidth="1"/>
    <col min="13833" max="14071" width="9.140625" style="1"/>
    <col min="14072" max="14072" width="0.85546875" style="1" customWidth="1"/>
    <col min="14073" max="14073" width="4.42578125" style="1" customWidth="1"/>
    <col min="14074" max="14074" width="5.85546875" style="1" customWidth="1"/>
    <col min="14075" max="14075" width="10.85546875" style="1" customWidth="1"/>
    <col min="14076" max="14076" width="12.5703125" style="1" customWidth="1"/>
    <col min="14077" max="14077" width="9.28515625" style="1" customWidth="1"/>
    <col min="14078" max="14078" width="11.28515625" style="1" customWidth="1"/>
    <col min="14079" max="14079" width="11" style="1" customWidth="1"/>
    <col min="14080" max="14080" width="16.28515625" style="1" customWidth="1"/>
    <col min="14081" max="14082" width="13.7109375" style="1" customWidth="1"/>
    <col min="14083" max="14083" width="12.5703125" style="1" customWidth="1"/>
    <col min="14084" max="14084" width="13" style="1" customWidth="1"/>
    <col min="14085" max="14085" width="13.7109375" style="1" customWidth="1"/>
    <col min="14086" max="14086" width="8.7109375" style="1" customWidth="1"/>
    <col min="14087" max="14087" width="11.140625" style="1" customWidth="1"/>
    <col min="14088" max="14088" width="21.7109375" style="1" customWidth="1"/>
    <col min="14089" max="14327" width="9.140625" style="1"/>
    <col min="14328" max="14328" width="0.85546875" style="1" customWidth="1"/>
    <col min="14329" max="14329" width="4.42578125" style="1" customWidth="1"/>
    <col min="14330" max="14330" width="5.85546875" style="1" customWidth="1"/>
    <col min="14331" max="14331" width="10.85546875" style="1" customWidth="1"/>
    <col min="14332" max="14332" width="12.5703125" style="1" customWidth="1"/>
    <col min="14333" max="14333" width="9.28515625" style="1" customWidth="1"/>
    <col min="14334" max="14334" width="11.28515625" style="1" customWidth="1"/>
    <col min="14335" max="14335" width="11" style="1" customWidth="1"/>
    <col min="14336" max="14336" width="16.28515625" style="1" customWidth="1"/>
    <col min="14337" max="14338" width="13.7109375" style="1" customWidth="1"/>
    <col min="14339" max="14339" width="12.5703125" style="1" customWidth="1"/>
    <col min="14340" max="14340" width="13" style="1" customWidth="1"/>
    <col min="14341" max="14341" width="13.7109375" style="1" customWidth="1"/>
    <col min="14342" max="14342" width="8.7109375" style="1" customWidth="1"/>
    <col min="14343" max="14343" width="11.140625" style="1" customWidth="1"/>
    <col min="14344" max="14344" width="21.7109375" style="1" customWidth="1"/>
    <col min="14345" max="14583" width="9.140625" style="1"/>
    <col min="14584" max="14584" width="0.85546875" style="1" customWidth="1"/>
    <col min="14585" max="14585" width="4.42578125" style="1" customWidth="1"/>
    <col min="14586" max="14586" width="5.85546875" style="1" customWidth="1"/>
    <col min="14587" max="14587" width="10.85546875" style="1" customWidth="1"/>
    <col min="14588" max="14588" width="12.5703125" style="1" customWidth="1"/>
    <col min="14589" max="14589" width="9.28515625" style="1" customWidth="1"/>
    <col min="14590" max="14590" width="11.28515625" style="1" customWidth="1"/>
    <col min="14591" max="14591" width="11" style="1" customWidth="1"/>
    <col min="14592" max="14592" width="16.28515625" style="1" customWidth="1"/>
    <col min="14593" max="14594" width="13.7109375" style="1" customWidth="1"/>
    <col min="14595" max="14595" width="12.5703125" style="1" customWidth="1"/>
    <col min="14596" max="14596" width="13" style="1" customWidth="1"/>
    <col min="14597" max="14597" width="13.7109375" style="1" customWidth="1"/>
    <col min="14598" max="14598" width="8.7109375" style="1" customWidth="1"/>
    <col min="14599" max="14599" width="11.140625" style="1" customWidth="1"/>
    <col min="14600" max="14600" width="21.7109375" style="1" customWidth="1"/>
    <col min="14601" max="14839" width="9.140625" style="1"/>
    <col min="14840" max="14840" width="0.85546875" style="1" customWidth="1"/>
    <col min="14841" max="14841" width="4.42578125" style="1" customWidth="1"/>
    <col min="14842" max="14842" width="5.85546875" style="1" customWidth="1"/>
    <col min="14843" max="14843" width="10.85546875" style="1" customWidth="1"/>
    <col min="14844" max="14844" width="12.5703125" style="1" customWidth="1"/>
    <col min="14845" max="14845" width="9.28515625" style="1" customWidth="1"/>
    <col min="14846" max="14846" width="11.28515625" style="1" customWidth="1"/>
    <col min="14847" max="14847" width="11" style="1" customWidth="1"/>
    <col min="14848" max="14848" width="16.28515625" style="1" customWidth="1"/>
    <col min="14849" max="14850" width="13.7109375" style="1" customWidth="1"/>
    <col min="14851" max="14851" width="12.5703125" style="1" customWidth="1"/>
    <col min="14852" max="14852" width="13" style="1" customWidth="1"/>
    <col min="14853" max="14853" width="13.7109375" style="1" customWidth="1"/>
    <col min="14854" max="14854" width="8.7109375" style="1" customWidth="1"/>
    <col min="14855" max="14855" width="11.140625" style="1" customWidth="1"/>
    <col min="14856" max="14856" width="21.7109375" style="1" customWidth="1"/>
    <col min="14857" max="15095" width="9.140625" style="1"/>
    <col min="15096" max="15096" width="0.85546875" style="1" customWidth="1"/>
    <col min="15097" max="15097" width="4.42578125" style="1" customWidth="1"/>
    <col min="15098" max="15098" width="5.85546875" style="1" customWidth="1"/>
    <col min="15099" max="15099" width="10.85546875" style="1" customWidth="1"/>
    <col min="15100" max="15100" width="12.5703125" style="1" customWidth="1"/>
    <col min="15101" max="15101" width="9.28515625" style="1" customWidth="1"/>
    <col min="15102" max="15102" width="11.28515625" style="1" customWidth="1"/>
    <col min="15103" max="15103" width="11" style="1" customWidth="1"/>
    <col min="15104" max="15104" width="16.28515625" style="1" customWidth="1"/>
    <col min="15105" max="15106" width="13.7109375" style="1" customWidth="1"/>
    <col min="15107" max="15107" width="12.5703125" style="1" customWidth="1"/>
    <col min="15108" max="15108" width="13" style="1" customWidth="1"/>
    <col min="15109" max="15109" width="13.7109375" style="1" customWidth="1"/>
    <col min="15110" max="15110" width="8.7109375" style="1" customWidth="1"/>
    <col min="15111" max="15111" width="11.140625" style="1" customWidth="1"/>
    <col min="15112" max="15112" width="21.7109375" style="1" customWidth="1"/>
    <col min="15113" max="15351" width="9.140625" style="1"/>
    <col min="15352" max="15352" width="0.85546875" style="1" customWidth="1"/>
    <col min="15353" max="15353" width="4.42578125" style="1" customWidth="1"/>
    <col min="15354" max="15354" width="5.85546875" style="1" customWidth="1"/>
    <col min="15355" max="15355" width="10.85546875" style="1" customWidth="1"/>
    <col min="15356" max="15356" width="12.5703125" style="1" customWidth="1"/>
    <col min="15357" max="15357" width="9.28515625" style="1" customWidth="1"/>
    <col min="15358" max="15358" width="11.28515625" style="1" customWidth="1"/>
    <col min="15359" max="15359" width="11" style="1" customWidth="1"/>
    <col min="15360" max="15360" width="16.28515625" style="1" customWidth="1"/>
    <col min="15361" max="15362" width="13.7109375" style="1" customWidth="1"/>
    <col min="15363" max="15363" width="12.5703125" style="1" customWidth="1"/>
    <col min="15364" max="15364" width="13" style="1" customWidth="1"/>
    <col min="15365" max="15365" width="13.7109375" style="1" customWidth="1"/>
    <col min="15366" max="15366" width="8.7109375" style="1" customWidth="1"/>
    <col min="15367" max="15367" width="11.140625" style="1" customWidth="1"/>
    <col min="15368" max="15368" width="21.7109375" style="1" customWidth="1"/>
    <col min="15369" max="15607" width="9.140625" style="1"/>
    <col min="15608" max="15608" width="0.85546875" style="1" customWidth="1"/>
    <col min="15609" max="15609" width="4.42578125" style="1" customWidth="1"/>
    <col min="15610" max="15610" width="5.85546875" style="1" customWidth="1"/>
    <col min="15611" max="15611" width="10.85546875" style="1" customWidth="1"/>
    <col min="15612" max="15612" width="12.5703125" style="1" customWidth="1"/>
    <col min="15613" max="15613" width="9.28515625" style="1" customWidth="1"/>
    <col min="15614" max="15614" width="11.28515625" style="1" customWidth="1"/>
    <col min="15615" max="15615" width="11" style="1" customWidth="1"/>
    <col min="15616" max="15616" width="16.28515625" style="1" customWidth="1"/>
    <col min="15617" max="15618" width="13.7109375" style="1" customWidth="1"/>
    <col min="15619" max="15619" width="12.5703125" style="1" customWidth="1"/>
    <col min="15620" max="15620" width="13" style="1" customWidth="1"/>
    <col min="15621" max="15621" width="13.7109375" style="1" customWidth="1"/>
    <col min="15622" max="15622" width="8.7109375" style="1" customWidth="1"/>
    <col min="15623" max="15623" width="11.140625" style="1" customWidth="1"/>
    <col min="15624" max="15624" width="21.7109375" style="1" customWidth="1"/>
    <col min="15625" max="15863" width="9.140625" style="1"/>
    <col min="15864" max="15864" width="0.85546875" style="1" customWidth="1"/>
    <col min="15865" max="15865" width="4.42578125" style="1" customWidth="1"/>
    <col min="15866" max="15866" width="5.85546875" style="1" customWidth="1"/>
    <col min="15867" max="15867" width="10.85546875" style="1" customWidth="1"/>
    <col min="15868" max="15868" width="12.5703125" style="1" customWidth="1"/>
    <col min="15869" max="15869" width="9.28515625" style="1" customWidth="1"/>
    <col min="15870" max="15870" width="11.28515625" style="1" customWidth="1"/>
    <col min="15871" max="15871" width="11" style="1" customWidth="1"/>
    <col min="15872" max="15872" width="16.28515625" style="1" customWidth="1"/>
    <col min="15873" max="15874" width="13.7109375" style="1" customWidth="1"/>
    <col min="15875" max="15875" width="12.5703125" style="1" customWidth="1"/>
    <col min="15876" max="15876" width="13" style="1" customWidth="1"/>
    <col min="15877" max="15877" width="13.7109375" style="1" customWidth="1"/>
    <col min="15878" max="15878" width="8.7109375" style="1" customWidth="1"/>
    <col min="15879" max="15879" width="11.140625" style="1" customWidth="1"/>
    <col min="15880" max="15880" width="21.7109375" style="1" customWidth="1"/>
    <col min="15881" max="16119" width="9.140625" style="1"/>
    <col min="16120" max="16120" width="0.85546875" style="1" customWidth="1"/>
    <col min="16121" max="16121" width="4.42578125" style="1" customWidth="1"/>
    <col min="16122" max="16122" width="5.85546875" style="1" customWidth="1"/>
    <col min="16123" max="16123" width="10.85546875" style="1" customWidth="1"/>
    <col min="16124" max="16124" width="12.5703125" style="1" customWidth="1"/>
    <col min="16125" max="16125" width="9.28515625" style="1" customWidth="1"/>
    <col min="16126" max="16126" width="11.28515625" style="1" customWidth="1"/>
    <col min="16127" max="16127" width="11" style="1" customWidth="1"/>
    <col min="16128" max="16128" width="16.28515625" style="1" customWidth="1"/>
    <col min="16129" max="16130" width="13.7109375" style="1" customWidth="1"/>
    <col min="16131" max="16131" width="12.5703125" style="1" customWidth="1"/>
    <col min="16132" max="16132" width="13" style="1" customWidth="1"/>
    <col min="16133" max="16133" width="13.7109375" style="1" customWidth="1"/>
    <col min="16134" max="16134" width="8.7109375" style="1" customWidth="1"/>
    <col min="16135" max="16135" width="11.140625" style="1" customWidth="1"/>
    <col min="16136" max="16136" width="21.7109375" style="1" customWidth="1"/>
    <col min="16137" max="16384" width="9.140625" style="1"/>
  </cols>
  <sheetData>
    <row r="1" spans="1:15" ht="15" x14ac:dyDescent="0.2">
      <c r="A1" s="56" t="s">
        <v>2963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ht="51" x14ac:dyDescent="0.2">
      <c r="A3" s="35" t="s">
        <v>2915</v>
      </c>
      <c r="B3" s="35" t="s">
        <v>2916</v>
      </c>
      <c r="C3" s="35" t="s">
        <v>1</v>
      </c>
      <c r="D3" s="35" t="s">
        <v>2</v>
      </c>
      <c r="E3" s="35" t="s">
        <v>2917</v>
      </c>
      <c r="F3" s="35" t="s">
        <v>4</v>
      </c>
      <c r="G3" s="35" t="s">
        <v>5</v>
      </c>
      <c r="H3" s="35" t="s">
        <v>6</v>
      </c>
      <c r="I3" s="35" t="s">
        <v>7</v>
      </c>
      <c r="J3" s="35" t="s">
        <v>8</v>
      </c>
      <c r="K3" s="35" t="s">
        <v>9</v>
      </c>
      <c r="L3" s="35" t="s">
        <v>10</v>
      </c>
      <c r="M3" s="35" t="s">
        <v>11</v>
      </c>
      <c r="N3" s="36" t="s">
        <v>12</v>
      </c>
      <c r="O3" s="35" t="s">
        <v>13</v>
      </c>
    </row>
    <row r="4" spans="1:15" ht="76.5" outlineLevel="2" x14ac:dyDescent="0.2">
      <c r="A4" s="40">
        <v>1</v>
      </c>
      <c r="B4" s="40">
        <v>1</v>
      </c>
      <c r="C4" s="40" t="s">
        <v>14</v>
      </c>
      <c r="D4" s="40" t="s">
        <v>15</v>
      </c>
      <c r="E4" s="40">
        <v>2309</v>
      </c>
      <c r="F4" s="41" t="s">
        <v>16</v>
      </c>
      <c r="G4" s="41" t="s">
        <v>17</v>
      </c>
      <c r="H4" s="41" t="s">
        <v>18</v>
      </c>
      <c r="I4" s="41" t="s">
        <v>19</v>
      </c>
      <c r="J4" s="46">
        <v>160800</v>
      </c>
      <c r="K4" s="46">
        <v>87367.48</v>
      </c>
      <c r="L4" s="46">
        <v>0</v>
      </c>
      <c r="M4" s="46">
        <v>87367.48</v>
      </c>
      <c r="N4" s="42">
        <v>4</v>
      </c>
      <c r="O4" s="49">
        <v>24526</v>
      </c>
    </row>
    <row r="5" spans="1:15" ht="76.5" outlineLevel="2" x14ac:dyDescent="0.2">
      <c r="A5" s="37">
        <v>2</v>
      </c>
      <c r="B5" s="37">
        <f>B4+1</f>
        <v>2</v>
      </c>
      <c r="C5" s="37" t="s">
        <v>14</v>
      </c>
      <c r="D5" s="37" t="s">
        <v>20</v>
      </c>
      <c r="E5" s="37">
        <v>2915</v>
      </c>
      <c r="F5" s="38" t="s">
        <v>16</v>
      </c>
      <c r="G5" s="38" t="s">
        <v>17</v>
      </c>
      <c r="H5" s="38" t="s">
        <v>21</v>
      </c>
      <c r="I5" s="38" t="s">
        <v>22</v>
      </c>
      <c r="J5" s="44">
        <v>136850</v>
      </c>
      <c r="K5" s="44">
        <v>21420</v>
      </c>
      <c r="L5" s="44">
        <v>0</v>
      </c>
      <c r="M5" s="44">
        <v>21420</v>
      </c>
      <c r="N5" s="39">
        <v>5</v>
      </c>
      <c r="O5" s="47">
        <v>21420</v>
      </c>
    </row>
    <row r="6" spans="1:15" ht="76.5" outlineLevel="2" x14ac:dyDescent="0.2">
      <c r="A6" s="37">
        <v>3</v>
      </c>
      <c r="B6" s="37">
        <f t="shared" ref="B6:B69" si="0">B5+1</f>
        <v>3</v>
      </c>
      <c r="C6" s="37" t="s">
        <v>14</v>
      </c>
      <c r="D6" s="37" t="s">
        <v>23</v>
      </c>
      <c r="E6" s="37">
        <v>2988</v>
      </c>
      <c r="F6" s="38" t="s">
        <v>16</v>
      </c>
      <c r="G6" s="38" t="s">
        <v>17</v>
      </c>
      <c r="H6" s="38" t="s">
        <v>24</v>
      </c>
      <c r="I6" s="38" t="s">
        <v>25</v>
      </c>
      <c r="J6" s="44">
        <v>110075</v>
      </c>
      <c r="K6" s="44">
        <v>27518.75</v>
      </c>
      <c r="L6" s="44">
        <v>12518.75</v>
      </c>
      <c r="M6" s="44">
        <v>15000</v>
      </c>
      <c r="N6" s="39">
        <v>3</v>
      </c>
      <c r="O6" s="47">
        <v>15000</v>
      </c>
    </row>
    <row r="7" spans="1:15" ht="127.5" outlineLevel="2" x14ac:dyDescent="0.2">
      <c r="A7" s="37">
        <v>4</v>
      </c>
      <c r="B7" s="37">
        <f t="shared" si="0"/>
        <v>4</v>
      </c>
      <c r="C7" s="37" t="s">
        <v>14</v>
      </c>
      <c r="D7" s="37" t="s">
        <v>26</v>
      </c>
      <c r="E7" s="37">
        <v>3761</v>
      </c>
      <c r="F7" s="38" t="s">
        <v>16</v>
      </c>
      <c r="G7" s="38" t="s">
        <v>17</v>
      </c>
      <c r="H7" s="38" t="s">
        <v>27</v>
      </c>
      <c r="I7" s="38" t="s">
        <v>28</v>
      </c>
      <c r="J7" s="44">
        <v>108866</v>
      </c>
      <c r="K7" s="44">
        <v>34289.72</v>
      </c>
      <c r="L7" s="44">
        <v>0</v>
      </c>
      <c r="M7" s="44">
        <v>34289.72</v>
      </c>
      <c r="N7" s="39">
        <v>4</v>
      </c>
      <c r="O7" s="47">
        <v>24526</v>
      </c>
    </row>
    <row r="8" spans="1:15" ht="127.5" outlineLevel="2" x14ac:dyDescent="0.2">
      <c r="A8" s="37">
        <v>5</v>
      </c>
      <c r="B8" s="37">
        <f t="shared" si="0"/>
        <v>5</v>
      </c>
      <c r="C8" s="37" t="s">
        <v>14</v>
      </c>
      <c r="D8" s="37" t="s">
        <v>29</v>
      </c>
      <c r="E8" s="37">
        <v>4008</v>
      </c>
      <c r="F8" s="38" t="s">
        <v>16</v>
      </c>
      <c r="G8" s="38" t="s">
        <v>17</v>
      </c>
      <c r="H8" s="38" t="s">
        <v>30</v>
      </c>
      <c r="I8" s="38" t="s">
        <v>31</v>
      </c>
      <c r="J8" s="44">
        <v>150000</v>
      </c>
      <c r="K8" s="44">
        <v>98848.42</v>
      </c>
      <c r="L8" s="44">
        <v>24473.42</v>
      </c>
      <c r="M8" s="44">
        <v>74375</v>
      </c>
      <c r="N8" s="39">
        <v>3</v>
      </c>
      <c r="O8" s="47">
        <v>18668</v>
      </c>
    </row>
    <row r="9" spans="1:15" ht="63.75" outlineLevel="2" x14ac:dyDescent="0.2">
      <c r="A9" s="37">
        <v>6</v>
      </c>
      <c r="B9" s="37">
        <f t="shared" si="0"/>
        <v>6</v>
      </c>
      <c r="C9" s="37" t="s">
        <v>14</v>
      </c>
      <c r="D9" s="37" t="s">
        <v>32</v>
      </c>
      <c r="E9" s="37">
        <v>4142</v>
      </c>
      <c r="F9" s="38" t="s">
        <v>16</v>
      </c>
      <c r="G9" s="38" t="s">
        <v>17</v>
      </c>
      <c r="H9" s="38" t="s">
        <v>33</v>
      </c>
      <c r="I9" s="38" t="s">
        <v>34</v>
      </c>
      <c r="J9" s="44">
        <v>122855.77</v>
      </c>
      <c r="K9" s="44">
        <v>1860.87</v>
      </c>
      <c r="L9" s="44">
        <v>0</v>
      </c>
      <c r="M9" s="44">
        <v>1860.87</v>
      </c>
      <c r="N9" s="39">
        <v>3</v>
      </c>
      <c r="O9" s="47">
        <v>1860</v>
      </c>
    </row>
    <row r="10" spans="1:15" ht="76.5" outlineLevel="2" x14ac:dyDescent="0.2">
      <c r="A10" s="37">
        <v>7</v>
      </c>
      <c r="B10" s="37">
        <f t="shared" si="0"/>
        <v>7</v>
      </c>
      <c r="C10" s="37" t="s">
        <v>14</v>
      </c>
      <c r="D10" s="37" t="s">
        <v>35</v>
      </c>
      <c r="E10" s="37">
        <v>4268</v>
      </c>
      <c r="F10" s="38" t="s">
        <v>16</v>
      </c>
      <c r="G10" s="38" t="s">
        <v>17</v>
      </c>
      <c r="H10" s="38" t="s">
        <v>36</v>
      </c>
      <c r="I10" s="38" t="s">
        <v>37</v>
      </c>
      <c r="J10" s="44">
        <v>104720</v>
      </c>
      <c r="K10" s="44">
        <v>20517</v>
      </c>
      <c r="L10" s="44">
        <v>0</v>
      </c>
      <c r="M10" s="44">
        <v>20517</v>
      </c>
      <c r="N10" s="39">
        <v>2</v>
      </c>
      <c r="O10" s="47">
        <v>12811</v>
      </c>
    </row>
    <row r="11" spans="1:15" ht="102" outlineLevel="2" x14ac:dyDescent="0.2">
      <c r="A11" s="37">
        <v>8</v>
      </c>
      <c r="B11" s="37">
        <f t="shared" si="0"/>
        <v>8</v>
      </c>
      <c r="C11" s="37" t="s">
        <v>14</v>
      </c>
      <c r="D11" s="37" t="s">
        <v>38</v>
      </c>
      <c r="E11" s="37">
        <v>4302</v>
      </c>
      <c r="F11" s="38" t="s">
        <v>16</v>
      </c>
      <c r="G11" s="38" t="s">
        <v>17</v>
      </c>
      <c r="H11" s="38" t="s">
        <v>39</v>
      </c>
      <c r="I11" s="38" t="s">
        <v>40</v>
      </c>
      <c r="J11" s="44">
        <v>107100</v>
      </c>
      <c r="K11" s="44">
        <v>73624</v>
      </c>
      <c r="L11" s="44">
        <v>38624</v>
      </c>
      <c r="M11" s="44">
        <v>35000</v>
      </c>
      <c r="N11" s="39">
        <v>3</v>
      </c>
      <c r="O11" s="47">
        <v>18668</v>
      </c>
    </row>
    <row r="12" spans="1:15" ht="76.5" outlineLevel="2" x14ac:dyDescent="0.2">
      <c r="A12" s="37">
        <v>9</v>
      </c>
      <c r="B12" s="37">
        <f t="shared" si="0"/>
        <v>9</v>
      </c>
      <c r="C12" s="37" t="s">
        <v>14</v>
      </c>
      <c r="D12" s="37" t="s">
        <v>41</v>
      </c>
      <c r="E12" s="37">
        <v>4482</v>
      </c>
      <c r="F12" s="38" t="s">
        <v>16</v>
      </c>
      <c r="G12" s="38" t="s">
        <v>17</v>
      </c>
      <c r="H12" s="38" t="s">
        <v>42</v>
      </c>
      <c r="I12" s="38" t="s">
        <v>43</v>
      </c>
      <c r="J12" s="44">
        <v>123420</v>
      </c>
      <c r="K12" s="44">
        <v>66470</v>
      </c>
      <c r="L12" s="44">
        <v>0</v>
      </c>
      <c r="M12" s="44">
        <v>66470</v>
      </c>
      <c r="N12" s="39">
        <v>4</v>
      </c>
      <c r="O12" s="47">
        <v>24526</v>
      </c>
    </row>
    <row r="13" spans="1:15" ht="76.5" outlineLevel="2" x14ac:dyDescent="0.2">
      <c r="A13" s="37">
        <v>10</v>
      </c>
      <c r="B13" s="37">
        <f t="shared" si="0"/>
        <v>10</v>
      </c>
      <c r="C13" s="37" t="s">
        <v>14</v>
      </c>
      <c r="D13" s="37" t="s">
        <v>44</v>
      </c>
      <c r="E13" s="37">
        <v>4767</v>
      </c>
      <c r="F13" s="38" t="s">
        <v>16</v>
      </c>
      <c r="G13" s="38" t="s">
        <v>17</v>
      </c>
      <c r="H13" s="38" t="s">
        <v>45</v>
      </c>
      <c r="I13" s="38" t="s">
        <v>46</v>
      </c>
      <c r="J13" s="44">
        <v>154700</v>
      </c>
      <c r="K13" s="44">
        <v>43390</v>
      </c>
      <c r="L13" s="44">
        <v>0</v>
      </c>
      <c r="M13" s="44">
        <v>43390</v>
      </c>
      <c r="N13" s="39">
        <v>4</v>
      </c>
      <c r="O13" s="47">
        <v>24526</v>
      </c>
    </row>
    <row r="14" spans="1:15" ht="76.5" outlineLevel="2" x14ac:dyDescent="0.2">
      <c r="A14" s="37">
        <v>11</v>
      </c>
      <c r="B14" s="37">
        <f t="shared" si="0"/>
        <v>11</v>
      </c>
      <c r="C14" s="37" t="s">
        <v>14</v>
      </c>
      <c r="D14" s="37" t="s">
        <v>47</v>
      </c>
      <c r="E14" s="37">
        <v>4981</v>
      </c>
      <c r="F14" s="38" t="s">
        <v>16</v>
      </c>
      <c r="G14" s="38" t="s">
        <v>17</v>
      </c>
      <c r="H14" s="38" t="s">
        <v>48</v>
      </c>
      <c r="I14" s="38" t="s">
        <v>49</v>
      </c>
      <c r="J14" s="44">
        <v>137687.79</v>
      </c>
      <c r="K14" s="44">
        <v>1190</v>
      </c>
      <c r="L14" s="44">
        <v>0</v>
      </c>
      <c r="M14" s="44">
        <v>1190</v>
      </c>
      <c r="N14" s="39">
        <v>4</v>
      </c>
      <c r="O14" s="47">
        <v>1190</v>
      </c>
    </row>
    <row r="15" spans="1:15" ht="76.5" outlineLevel="2" x14ac:dyDescent="0.2">
      <c r="A15" s="37">
        <v>12</v>
      </c>
      <c r="B15" s="37">
        <f t="shared" si="0"/>
        <v>12</v>
      </c>
      <c r="C15" s="37" t="s">
        <v>14</v>
      </c>
      <c r="D15" s="37" t="s">
        <v>50</v>
      </c>
      <c r="E15" s="37">
        <v>5167</v>
      </c>
      <c r="F15" s="38" t="s">
        <v>16</v>
      </c>
      <c r="G15" s="38" t="s">
        <v>17</v>
      </c>
      <c r="H15" s="38" t="s">
        <v>51</v>
      </c>
      <c r="I15" s="38" t="s">
        <v>52</v>
      </c>
      <c r="J15" s="44">
        <v>148750</v>
      </c>
      <c r="K15" s="44">
        <v>104407</v>
      </c>
      <c r="L15" s="44">
        <v>10000</v>
      </c>
      <c r="M15" s="44">
        <v>94407</v>
      </c>
      <c r="N15" s="39">
        <v>4</v>
      </c>
      <c r="O15" s="47">
        <v>24526</v>
      </c>
    </row>
    <row r="16" spans="1:15" ht="102" outlineLevel="2" x14ac:dyDescent="0.2">
      <c r="A16" s="37">
        <v>13</v>
      </c>
      <c r="B16" s="37">
        <f t="shared" si="0"/>
        <v>13</v>
      </c>
      <c r="C16" s="37" t="s">
        <v>14</v>
      </c>
      <c r="D16" s="37" t="s">
        <v>53</v>
      </c>
      <c r="E16" s="37">
        <v>5210</v>
      </c>
      <c r="F16" s="38" t="s">
        <v>16</v>
      </c>
      <c r="G16" s="38" t="s">
        <v>17</v>
      </c>
      <c r="H16" s="38" t="s">
        <v>54</v>
      </c>
      <c r="I16" s="38" t="s">
        <v>55</v>
      </c>
      <c r="J16" s="44">
        <v>120000</v>
      </c>
      <c r="K16" s="44">
        <v>53628</v>
      </c>
      <c r="L16" s="44">
        <v>0</v>
      </c>
      <c r="M16" s="44">
        <v>53628</v>
      </c>
      <c r="N16" s="39">
        <v>4</v>
      </c>
      <c r="O16" s="47">
        <v>24526</v>
      </c>
    </row>
    <row r="17" spans="1:15" ht="102" outlineLevel="2" x14ac:dyDescent="0.2">
      <c r="A17" s="37">
        <v>14</v>
      </c>
      <c r="B17" s="37">
        <f t="shared" si="0"/>
        <v>14</v>
      </c>
      <c r="C17" s="37" t="s">
        <v>14</v>
      </c>
      <c r="D17" s="37" t="s">
        <v>56</v>
      </c>
      <c r="E17" s="37">
        <v>5700</v>
      </c>
      <c r="F17" s="38" t="s">
        <v>16</v>
      </c>
      <c r="G17" s="38" t="s">
        <v>17</v>
      </c>
      <c r="H17" s="38" t="s">
        <v>57</v>
      </c>
      <c r="I17" s="38" t="s">
        <v>58</v>
      </c>
      <c r="J17" s="44">
        <v>154700</v>
      </c>
      <c r="K17" s="44">
        <v>121101</v>
      </c>
      <c r="L17" s="44">
        <v>0</v>
      </c>
      <c r="M17" s="44">
        <v>121101</v>
      </c>
      <c r="N17" s="39">
        <v>3</v>
      </c>
      <c r="O17" s="47">
        <v>18668</v>
      </c>
    </row>
    <row r="18" spans="1:15" ht="63.75" outlineLevel="2" x14ac:dyDescent="0.2">
      <c r="A18" s="37">
        <v>15</v>
      </c>
      <c r="B18" s="37">
        <f t="shared" si="0"/>
        <v>15</v>
      </c>
      <c r="C18" s="37" t="s">
        <v>14</v>
      </c>
      <c r="D18" s="37" t="s">
        <v>59</v>
      </c>
      <c r="E18" s="37">
        <v>5755</v>
      </c>
      <c r="F18" s="38" t="s">
        <v>16</v>
      </c>
      <c r="G18" s="38" t="s">
        <v>17</v>
      </c>
      <c r="H18" s="38" t="s">
        <v>60</v>
      </c>
      <c r="I18" s="38" t="s">
        <v>61</v>
      </c>
      <c r="J18" s="44">
        <v>145775</v>
      </c>
      <c r="K18" s="44">
        <v>36890</v>
      </c>
      <c r="L18" s="44">
        <v>16890</v>
      </c>
      <c r="M18" s="44">
        <v>20000</v>
      </c>
      <c r="N18" s="39">
        <v>4</v>
      </c>
      <c r="O18" s="47">
        <v>20000</v>
      </c>
    </row>
    <row r="19" spans="1:15" ht="76.5" outlineLevel="2" x14ac:dyDescent="0.2">
      <c r="A19" s="37">
        <v>16</v>
      </c>
      <c r="B19" s="37">
        <f t="shared" si="0"/>
        <v>16</v>
      </c>
      <c r="C19" s="37" t="s">
        <v>14</v>
      </c>
      <c r="D19" s="37" t="s">
        <v>62</v>
      </c>
      <c r="E19" s="37">
        <v>5826</v>
      </c>
      <c r="F19" s="38" t="s">
        <v>16</v>
      </c>
      <c r="G19" s="38" t="s">
        <v>17</v>
      </c>
      <c r="H19" s="38" t="s">
        <v>63</v>
      </c>
      <c r="I19" s="38" t="s">
        <v>64</v>
      </c>
      <c r="J19" s="44">
        <v>150000</v>
      </c>
      <c r="K19" s="44">
        <v>40576</v>
      </c>
      <c r="L19" s="44">
        <v>0</v>
      </c>
      <c r="M19" s="44">
        <v>40576</v>
      </c>
      <c r="N19" s="39">
        <v>3</v>
      </c>
      <c r="O19" s="47">
        <v>18668</v>
      </c>
    </row>
    <row r="20" spans="1:15" ht="63.75" outlineLevel="2" x14ac:dyDescent="0.2">
      <c r="A20" s="37">
        <v>17</v>
      </c>
      <c r="B20" s="37">
        <f t="shared" si="0"/>
        <v>17</v>
      </c>
      <c r="C20" s="37" t="s">
        <v>14</v>
      </c>
      <c r="D20" s="37" t="s">
        <v>65</v>
      </c>
      <c r="E20" s="37">
        <v>6217</v>
      </c>
      <c r="F20" s="38" t="s">
        <v>16</v>
      </c>
      <c r="G20" s="38" t="s">
        <v>17</v>
      </c>
      <c r="H20" s="38" t="s">
        <v>66</v>
      </c>
      <c r="I20" s="38" t="s">
        <v>67</v>
      </c>
      <c r="J20" s="44">
        <v>148750</v>
      </c>
      <c r="K20" s="44">
        <v>53088</v>
      </c>
      <c r="L20" s="44">
        <v>0</v>
      </c>
      <c r="M20" s="44">
        <v>53088</v>
      </c>
      <c r="N20" s="39">
        <v>3</v>
      </c>
      <c r="O20" s="47">
        <v>18668</v>
      </c>
    </row>
    <row r="21" spans="1:15" ht="76.5" outlineLevel="2" x14ac:dyDescent="0.2">
      <c r="A21" s="37">
        <v>18</v>
      </c>
      <c r="B21" s="37">
        <f t="shared" si="0"/>
        <v>18</v>
      </c>
      <c r="C21" s="37" t="s">
        <v>14</v>
      </c>
      <c r="D21" s="37" t="s">
        <v>68</v>
      </c>
      <c r="E21" s="37">
        <v>6271</v>
      </c>
      <c r="F21" s="38" t="s">
        <v>16</v>
      </c>
      <c r="G21" s="38" t="s">
        <v>17</v>
      </c>
      <c r="H21" s="38" t="s">
        <v>69</v>
      </c>
      <c r="I21" s="38" t="s">
        <v>70</v>
      </c>
      <c r="J21" s="44">
        <v>120000</v>
      </c>
      <c r="K21" s="44">
        <v>87887</v>
      </c>
      <c r="L21" s="44">
        <v>1500</v>
      </c>
      <c r="M21" s="44">
        <v>86387</v>
      </c>
      <c r="N21" s="39">
        <v>3</v>
      </c>
      <c r="O21" s="47">
        <v>18668</v>
      </c>
    </row>
    <row r="22" spans="1:15" ht="102" outlineLevel="2" x14ac:dyDescent="0.2">
      <c r="A22" s="37">
        <v>19</v>
      </c>
      <c r="B22" s="37">
        <f t="shared" si="0"/>
        <v>19</v>
      </c>
      <c r="C22" s="37" t="s">
        <v>14</v>
      </c>
      <c r="D22" s="37" t="s">
        <v>71</v>
      </c>
      <c r="E22" s="37">
        <v>6397</v>
      </c>
      <c r="F22" s="38" t="s">
        <v>16</v>
      </c>
      <c r="G22" s="38" t="s">
        <v>17</v>
      </c>
      <c r="H22" s="38" t="s">
        <v>72</v>
      </c>
      <c r="I22" s="38" t="s">
        <v>73</v>
      </c>
      <c r="J22" s="44">
        <v>168320</v>
      </c>
      <c r="K22" s="44">
        <v>89692</v>
      </c>
      <c r="L22" s="44">
        <v>19950</v>
      </c>
      <c r="M22" s="44">
        <v>89692</v>
      </c>
      <c r="N22" s="39">
        <v>4</v>
      </c>
      <c r="O22" s="47">
        <v>24526</v>
      </c>
    </row>
    <row r="23" spans="1:15" ht="102" outlineLevel="2" x14ac:dyDescent="0.2">
      <c r="A23" s="37">
        <v>20</v>
      </c>
      <c r="B23" s="37">
        <f t="shared" si="0"/>
        <v>20</v>
      </c>
      <c r="C23" s="37" t="s">
        <v>14</v>
      </c>
      <c r="D23" s="37" t="s">
        <v>74</v>
      </c>
      <c r="E23" s="37">
        <v>6468</v>
      </c>
      <c r="F23" s="38" t="s">
        <v>16</v>
      </c>
      <c r="G23" s="38" t="s">
        <v>17</v>
      </c>
      <c r="H23" s="38" t="s">
        <v>75</v>
      </c>
      <c r="I23" s="38" t="s">
        <v>76</v>
      </c>
      <c r="J23" s="44">
        <v>145275</v>
      </c>
      <c r="K23" s="44">
        <v>53431.79</v>
      </c>
      <c r="L23" s="44">
        <v>0</v>
      </c>
      <c r="M23" s="44">
        <v>53431</v>
      </c>
      <c r="N23" s="39">
        <v>4</v>
      </c>
      <c r="O23" s="47">
        <v>24526</v>
      </c>
    </row>
    <row r="24" spans="1:15" ht="63.75" outlineLevel="2" x14ac:dyDescent="0.2">
      <c r="A24" s="37">
        <v>21</v>
      </c>
      <c r="B24" s="37">
        <f t="shared" si="0"/>
        <v>21</v>
      </c>
      <c r="C24" s="37" t="s">
        <v>14</v>
      </c>
      <c r="D24" s="37" t="s">
        <v>77</v>
      </c>
      <c r="E24" s="37">
        <v>6547</v>
      </c>
      <c r="F24" s="38" t="s">
        <v>16</v>
      </c>
      <c r="G24" s="38" t="s">
        <v>17</v>
      </c>
      <c r="H24" s="38" t="s">
        <v>78</v>
      </c>
      <c r="I24" s="38" t="s">
        <v>79</v>
      </c>
      <c r="J24" s="44">
        <v>113362</v>
      </c>
      <c r="K24" s="44">
        <v>80700</v>
      </c>
      <c r="L24" s="44">
        <v>0</v>
      </c>
      <c r="M24" s="44">
        <v>60000</v>
      </c>
      <c r="N24" s="39">
        <v>3</v>
      </c>
      <c r="O24" s="47">
        <v>18668</v>
      </c>
    </row>
    <row r="25" spans="1:15" ht="127.5" outlineLevel="2" x14ac:dyDescent="0.2">
      <c r="A25" s="37">
        <v>22</v>
      </c>
      <c r="B25" s="37">
        <f t="shared" si="0"/>
        <v>22</v>
      </c>
      <c r="C25" s="37" t="s">
        <v>14</v>
      </c>
      <c r="D25" s="37" t="s">
        <v>80</v>
      </c>
      <c r="E25" s="37">
        <v>6627</v>
      </c>
      <c r="F25" s="38" t="s">
        <v>16</v>
      </c>
      <c r="G25" s="38" t="s">
        <v>17</v>
      </c>
      <c r="H25" s="38" t="s">
        <v>81</v>
      </c>
      <c r="I25" s="38" t="s">
        <v>82</v>
      </c>
      <c r="J25" s="44">
        <v>153600</v>
      </c>
      <c r="K25" s="44">
        <v>82549.42</v>
      </c>
      <c r="L25" s="44">
        <v>0</v>
      </c>
      <c r="M25" s="44">
        <v>82549.42</v>
      </c>
      <c r="N25" s="39">
        <v>3</v>
      </c>
      <c r="O25" s="47">
        <v>18668</v>
      </c>
    </row>
    <row r="26" spans="1:15" ht="63.75" outlineLevel="2" x14ac:dyDescent="0.2">
      <c r="A26" s="37">
        <v>23</v>
      </c>
      <c r="B26" s="37">
        <f t="shared" si="0"/>
        <v>23</v>
      </c>
      <c r="C26" s="37" t="s">
        <v>14</v>
      </c>
      <c r="D26" s="37" t="s">
        <v>2961</v>
      </c>
      <c r="E26" s="37">
        <v>6761</v>
      </c>
      <c r="F26" s="38" t="s">
        <v>2959</v>
      </c>
      <c r="G26" s="38" t="s">
        <v>2960</v>
      </c>
      <c r="H26" s="38" t="s">
        <v>2965</v>
      </c>
      <c r="I26" s="38" t="s">
        <v>2964</v>
      </c>
      <c r="J26" s="44">
        <v>200000</v>
      </c>
      <c r="K26" s="44">
        <v>200000</v>
      </c>
      <c r="L26" s="44">
        <v>0</v>
      </c>
      <c r="M26" s="44">
        <v>200000</v>
      </c>
      <c r="N26" s="39">
        <v>5</v>
      </c>
      <c r="O26" s="47">
        <v>30383</v>
      </c>
    </row>
    <row r="27" spans="1:15" ht="76.5" outlineLevel="2" x14ac:dyDescent="0.2">
      <c r="A27" s="37">
        <v>24</v>
      </c>
      <c r="B27" s="37">
        <f t="shared" si="0"/>
        <v>24</v>
      </c>
      <c r="C27" s="37" t="s">
        <v>14</v>
      </c>
      <c r="D27" s="37" t="s">
        <v>83</v>
      </c>
      <c r="E27" s="37">
        <v>7099</v>
      </c>
      <c r="F27" s="38" t="s">
        <v>16</v>
      </c>
      <c r="G27" s="38" t="s">
        <v>17</v>
      </c>
      <c r="H27" s="38" t="s">
        <v>84</v>
      </c>
      <c r="I27" s="38" t="s">
        <v>85</v>
      </c>
      <c r="J27" s="44">
        <v>215390</v>
      </c>
      <c r="K27" s="44">
        <v>47600</v>
      </c>
      <c r="L27" s="44">
        <v>22600</v>
      </c>
      <c r="M27" s="44">
        <v>25000</v>
      </c>
      <c r="N27" s="39">
        <v>5</v>
      </c>
      <c r="O27" s="47">
        <v>25000</v>
      </c>
    </row>
    <row r="28" spans="1:15" ht="89.25" outlineLevel="2" x14ac:dyDescent="0.2">
      <c r="A28" s="37">
        <v>25</v>
      </c>
      <c r="B28" s="37">
        <f t="shared" si="0"/>
        <v>25</v>
      </c>
      <c r="C28" s="37" t="s">
        <v>14</v>
      </c>
      <c r="D28" s="37" t="s">
        <v>86</v>
      </c>
      <c r="E28" s="37">
        <v>7197</v>
      </c>
      <c r="F28" s="38" t="s">
        <v>16</v>
      </c>
      <c r="G28" s="38" t="s">
        <v>17</v>
      </c>
      <c r="H28" s="38" t="s">
        <v>87</v>
      </c>
      <c r="I28" s="38" t="s">
        <v>88</v>
      </c>
      <c r="J28" s="44">
        <v>118000</v>
      </c>
      <c r="K28" s="44">
        <v>10000</v>
      </c>
      <c r="L28" s="44">
        <v>600</v>
      </c>
      <c r="M28" s="44">
        <v>10000</v>
      </c>
      <c r="N28" s="39">
        <v>4</v>
      </c>
      <c r="O28" s="47">
        <v>10000</v>
      </c>
    </row>
    <row r="29" spans="1:15" ht="63.75" outlineLevel="2" x14ac:dyDescent="0.2">
      <c r="A29" s="37">
        <v>26</v>
      </c>
      <c r="B29" s="37">
        <f t="shared" si="0"/>
        <v>26</v>
      </c>
      <c r="C29" s="37" t="s">
        <v>14</v>
      </c>
      <c r="D29" s="37" t="s">
        <v>89</v>
      </c>
      <c r="E29" s="37">
        <v>7865</v>
      </c>
      <c r="F29" s="38" t="s">
        <v>16</v>
      </c>
      <c r="G29" s="38" t="s">
        <v>17</v>
      </c>
      <c r="H29" s="38" t="s">
        <v>90</v>
      </c>
      <c r="I29" s="38" t="s">
        <v>91</v>
      </c>
      <c r="J29" s="44">
        <v>131000</v>
      </c>
      <c r="K29" s="44">
        <v>131000</v>
      </c>
      <c r="L29" s="44">
        <v>0</v>
      </c>
      <c r="M29" s="44">
        <v>90000</v>
      </c>
      <c r="N29" s="39">
        <v>3</v>
      </c>
      <c r="O29" s="47">
        <v>18668</v>
      </c>
    </row>
    <row r="30" spans="1:15" ht="102" outlineLevel="2" x14ac:dyDescent="0.2">
      <c r="A30" s="37">
        <v>27</v>
      </c>
      <c r="B30" s="37">
        <f t="shared" si="0"/>
        <v>27</v>
      </c>
      <c r="C30" s="37" t="s">
        <v>14</v>
      </c>
      <c r="D30" s="37" t="s">
        <v>92</v>
      </c>
      <c r="E30" s="37">
        <v>7945</v>
      </c>
      <c r="F30" s="38" t="s">
        <v>16</v>
      </c>
      <c r="G30" s="38" t="s">
        <v>17</v>
      </c>
      <c r="H30" s="38" t="s">
        <v>93</v>
      </c>
      <c r="I30" s="38" t="s">
        <v>94</v>
      </c>
      <c r="J30" s="44">
        <v>123000</v>
      </c>
      <c r="K30" s="44">
        <v>83401</v>
      </c>
      <c r="L30" s="44">
        <v>0</v>
      </c>
      <c r="M30" s="44">
        <v>83401</v>
      </c>
      <c r="N30" s="39">
        <v>3</v>
      </c>
      <c r="O30" s="47">
        <v>18668</v>
      </c>
    </row>
    <row r="31" spans="1:15" ht="76.5" outlineLevel="2" x14ac:dyDescent="0.2">
      <c r="A31" s="37">
        <v>28</v>
      </c>
      <c r="B31" s="37">
        <f t="shared" si="0"/>
        <v>28</v>
      </c>
      <c r="C31" s="37" t="s">
        <v>14</v>
      </c>
      <c r="D31" s="37" t="s">
        <v>95</v>
      </c>
      <c r="E31" s="37">
        <v>8158</v>
      </c>
      <c r="F31" s="38" t="s">
        <v>16</v>
      </c>
      <c r="G31" s="38" t="s">
        <v>17</v>
      </c>
      <c r="H31" s="38" t="s">
        <v>96</v>
      </c>
      <c r="I31" s="38" t="s">
        <v>97</v>
      </c>
      <c r="J31" s="44">
        <v>146965</v>
      </c>
      <c r="K31" s="44">
        <v>21420</v>
      </c>
      <c r="L31" s="44">
        <v>0</v>
      </c>
      <c r="M31" s="44">
        <v>21420</v>
      </c>
      <c r="N31" s="39">
        <v>3</v>
      </c>
      <c r="O31" s="47">
        <v>18668</v>
      </c>
    </row>
    <row r="32" spans="1:15" ht="89.25" outlineLevel="2" x14ac:dyDescent="0.2">
      <c r="A32" s="37">
        <v>29</v>
      </c>
      <c r="B32" s="37">
        <f t="shared" si="0"/>
        <v>29</v>
      </c>
      <c r="C32" s="37" t="s">
        <v>14</v>
      </c>
      <c r="D32" s="37" t="s">
        <v>98</v>
      </c>
      <c r="E32" s="37">
        <v>8229</v>
      </c>
      <c r="F32" s="38" t="s">
        <v>16</v>
      </c>
      <c r="G32" s="38" t="s">
        <v>17</v>
      </c>
      <c r="H32" s="38" t="s">
        <v>99</v>
      </c>
      <c r="I32" s="38" t="s">
        <v>100</v>
      </c>
      <c r="J32" s="44">
        <v>132000</v>
      </c>
      <c r="K32" s="44">
        <v>56271</v>
      </c>
      <c r="L32" s="44">
        <v>0</v>
      </c>
      <c r="M32" s="44">
        <v>56271</v>
      </c>
      <c r="N32" s="39">
        <v>3</v>
      </c>
      <c r="O32" s="47">
        <v>18668</v>
      </c>
    </row>
    <row r="33" spans="1:15" ht="76.5" outlineLevel="2" x14ac:dyDescent="0.2">
      <c r="A33" s="37">
        <v>30</v>
      </c>
      <c r="B33" s="37">
        <f t="shared" si="0"/>
        <v>30</v>
      </c>
      <c r="C33" s="37" t="s">
        <v>14</v>
      </c>
      <c r="D33" s="37" t="s">
        <v>101</v>
      </c>
      <c r="E33" s="37">
        <v>8354</v>
      </c>
      <c r="F33" s="38" t="s">
        <v>16</v>
      </c>
      <c r="G33" s="38" t="s">
        <v>17</v>
      </c>
      <c r="H33" s="38" t="s">
        <v>102</v>
      </c>
      <c r="I33" s="38" t="s">
        <v>103</v>
      </c>
      <c r="J33" s="44">
        <v>117000</v>
      </c>
      <c r="K33" s="44">
        <v>50401</v>
      </c>
      <c r="L33" s="44">
        <v>401</v>
      </c>
      <c r="M33" s="44">
        <v>50000</v>
      </c>
      <c r="N33" s="39">
        <v>3</v>
      </c>
      <c r="O33" s="47">
        <v>18668</v>
      </c>
    </row>
    <row r="34" spans="1:15" ht="76.5" outlineLevel="2" x14ac:dyDescent="0.2">
      <c r="A34" s="37">
        <v>31</v>
      </c>
      <c r="B34" s="37">
        <f t="shared" si="0"/>
        <v>31</v>
      </c>
      <c r="C34" s="37" t="s">
        <v>14</v>
      </c>
      <c r="D34" s="37" t="s">
        <v>104</v>
      </c>
      <c r="E34" s="37">
        <v>8425</v>
      </c>
      <c r="F34" s="38" t="s">
        <v>16</v>
      </c>
      <c r="G34" s="38" t="s">
        <v>17</v>
      </c>
      <c r="H34" s="38" t="s">
        <v>105</v>
      </c>
      <c r="I34" s="38" t="s">
        <v>106</v>
      </c>
      <c r="J34" s="44">
        <v>130000</v>
      </c>
      <c r="K34" s="44">
        <v>59930</v>
      </c>
      <c r="L34" s="44">
        <v>0</v>
      </c>
      <c r="M34" s="44">
        <v>59930</v>
      </c>
      <c r="N34" s="39">
        <v>4</v>
      </c>
      <c r="O34" s="47">
        <v>24526</v>
      </c>
    </row>
    <row r="35" spans="1:15" ht="89.25" outlineLevel="2" x14ac:dyDescent="0.2">
      <c r="A35" s="37">
        <v>32</v>
      </c>
      <c r="B35" s="37">
        <f t="shared" si="0"/>
        <v>32</v>
      </c>
      <c r="C35" s="37" t="s">
        <v>14</v>
      </c>
      <c r="D35" s="37" t="s">
        <v>107</v>
      </c>
      <c r="E35" s="37">
        <v>1936</v>
      </c>
      <c r="F35" s="38" t="s">
        <v>16</v>
      </c>
      <c r="G35" s="38" t="s">
        <v>17</v>
      </c>
      <c r="H35" s="38" t="s">
        <v>108</v>
      </c>
      <c r="I35" s="38" t="s">
        <v>109</v>
      </c>
      <c r="J35" s="44">
        <v>142800</v>
      </c>
      <c r="K35" s="44">
        <v>120000</v>
      </c>
      <c r="L35" s="44">
        <v>0</v>
      </c>
      <c r="M35" s="44">
        <v>84081.3</v>
      </c>
      <c r="N35" s="39">
        <v>3</v>
      </c>
      <c r="O35" s="47">
        <v>18668</v>
      </c>
    </row>
    <row r="36" spans="1:15" ht="28.9" customHeight="1" outlineLevel="1" x14ac:dyDescent="0.2">
      <c r="A36" s="50"/>
      <c r="B36" s="50"/>
      <c r="C36" s="35" t="s">
        <v>2918</v>
      </c>
      <c r="D36" s="35"/>
      <c r="E36" s="35"/>
      <c r="F36" s="43"/>
      <c r="G36" s="43"/>
      <c r="H36" s="43"/>
      <c r="I36" s="43"/>
      <c r="J36" s="45">
        <f t="shared" ref="J36:O36" si="1">SUBTOTAL(9,J4:J35)</f>
        <v>4441761.5600000005</v>
      </c>
      <c r="K36" s="45">
        <f t="shared" si="1"/>
        <v>2060469.45</v>
      </c>
      <c r="L36" s="45">
        <f t="shared" si="1"/>
        <v>147557.16999999998</v>
      </c>
      <c r="M36" s="45">
        <f t="shared" si="1"/>
        <v>1835842.79</v>
      </c>
      <c r="N36" s="36">
        <f t="shared" si="1"/>
        <v>113</v>
      </c>
      <c r="O36" s="48">
        <f t="shared" si="1"/>
        <v>619750</v>
      </c>
    </row>
    <row r="37" spans="1:15" ht="38.25" outlineLevel="2" x14ac:dyDescent="0.2">
      <c r="A37" s="40">
        <v>33</v>
      </c>
      <c r="B37" s="40">
        <f t="shared" si="0"/>
        <v>1</v>
      </c>
      <c r="C37" s="40" t="s">
        <v>110</v>
      </c>
      <c r="D37" s="40" t="s">
        <v>111</v>
      </c>
      <c r="E37" s="40">
        <v>9743</v>
      </c>
      <c r="F37" s="41" t="s">
        <v>112</v>
      </c>
      <c r="G37" s="41" t="s">
        <v>113</v>
      </c>
      <c r="H37" s="41" t="s">
        <v>114</v>
      </c>
      <c r="I37" s="41" t="s">
        <v>115</v>
      </c>
      <c r="J37" s="46">
        <v>143990</v>
      </c>
      <c r="K37" s="46">
        <v>26382</v>
      </c>
      <c r="L37" s="46">
        <v>1382</v>
      </c>
      <c r="M37" s="46">
        <v>25000</v>
      </c>
      <c r="N37" s="42">
        <v>3</v>
      </c>
      <c r="O37" s="49">
        <v>18668</v>
      </c>
    </row>
    <row r="38" spans="1:15" ht="38.25" outlineLevel="2" x14ac:dyDescent="0.2">
      <c r="A38" s="37">
        <v>34</v>
      </c>
      <c r="B38" s="37">
        <f t="shared" si="0"/>
        <v>2</v>
      </c>
      <c r="C38" s="37" t="s">
        <v>110</v>
      </c>
      <c r="D38" s="37" t="s">
        <v>116</v>
      </c>
      <c r="E38" s="37">
        <v>10195</v>
      </c>
      <c r="F38" s="38" t="s">
        <v>112</v>
      </c>
      <c r="G38" s="38" t="s">
        <v>113</v>
      </c>
      <c r="H38" s="38" t="s">
        <v>117</v>
      </c>
      <c r="I38" s="38" t="s">
        <v>118</v>
      </c>
      <c r="J38" s="44">
        <v>124960</v>
      </c>
      <c r="K38" s="44">
        <v>96157.47</v>
      </c>
      <c r="L38" s="44">
        <v>16157.47</v>
      </c>
      <c r="M38" s="44">
        <v>80000</v>
      </c>
      <c r="N38" s="39">
        <v>2</v>
      </c>
      <c r="O38" s="47">
        <v>12811</v>
      </c>
    </row>
    <row r="39" spans="1:15" ht="51" outlineLevel="2" x14ac:dyDescent="0.2">
      <c r="A39" s="37">
        <v>35</v>
      </c>
      <c r="B39" s="37">
        <f t="shared" si="0"/>
        <v>3</v>
      </c>
      <c r="C39" s="37" t="s">
        <v>110</v>
      </c>
      <c r="D39" s="37" t="s">
        <v>119</v>
      </c>
      <c r="E39" s="37">
        <v>10514</v>
      </c>
      <c r="F39" s="38" t="s">
        <v>112</v>
      </c>
      <c r="G39" s="38" t="s">
        <v>113</v>
      </c>
      <c r="H39" s="38" t="s">
        <v>120</v>
      </c>
      <c r="I39" s="38" t="s">
        <v>121</v>
      </c>
      <c r="J39" s="44">
        <v>246351.04</v>
      </c>
      <c r="K39" s="44">
        <v>75059.8</v>
      </c>
      <c r="L39" s="44">
        <v>29986.799999999999</v>
      </c>
      <c r="M39" s="44">
        <v>45073</v>
      </c>
      <c r="N39" s="39">
        <v>3</v>
      </c>
      <c r="O39" s="47">
        <v>18668</v>
      </c>
    </row>
    <row r="40" spans="1:15" ht="25.5" outlineLevel="2" x14ac:dyDescent="0.2">
      <c r="A40" s="37">
        <v>36</v>
      </c>
      <c r="B40" s="37">
        <f t="shared" si="0"/>
        <v>4</v>
      </c>
      <c r="C40" s="37" t="s">
        <v>110</v>
      </c>
      <c r="D40" s="37" t="s">
        <v>122</v>
      </c>
      <c r="E40" s="37">
        <v>10649</v>
      </c>
      <c r="F40" s="38" t="s">
        <v>112</v>
      </c>
      <c r="G40" s="38" t="s">
        <v>113</v>
      </c>
      <c r="H40" s="38" t="s">
        <v>123</v>
      </c>
      <c r="I40" s="38" t="s">
        <v>124</v>
      </c>
      <c r="J40" s="44">
        <v>289700</v>
      </c>
      <c r="K40" s="44">
        <v>273735</v>
      </c>
      <c r="L40" s="44">
        <v>10000</v>
      </c>
      <c r="M40" s="44">
        <v>155235</v>
      </c>
      <c r="N40" s="39">
        <v>4</v>
      </c>
      <c r="O40" s="47">
        <v>24526</v>
      </c>
    </row>
    <row r="41" spans="1:15" ht="38.25" outlineLevel="2" x14ac:dyDescent="0.2">
      <c r="A41" s="37">
        <v>37</v>
      </c>
      <c r="B41" s="37">
        <f t="shared" si="0"/>
        <v>5</v>
      </c>
      <c r="C41" s="37" t="s">
        <v>110</v>
      </c>
      <c r="D41" s="37" t="s">
        <v>125</v>
      </c>
      <c r="E41" s="37">
        <v>10827</v>
      </c>
      <c r="F41" s="38" t="s">
        <v>112</v>
      </c>
      <c r="G41" s="38" t="s">
        <v>113</v>
      </c>
      <c r="H41" s="38" t="s">
        <v>126</v>
      </c>
      <c r="I41" s="38" t="s">
        <v>127</v>
      </c>
      <c r="J41" s="44">
        <v>276115.7</v>
      </c>
      <c r="K41" s="44">
        <v>200702.7</v>
      </c>
      <c r="L41" s="44">
        <v>35854.699999999997</v>
      </c>
      <c r="M41" s="44">
        <v>164848</v>
      </c>
      <c r="N41" s="39">
        <v>3</v>
      </c>
      <c r="O41" s="47">
        <v>18668</v>
      </c>
    </row>
    <row r="42" spans="1:15" ht="51" outlineLevel="2" x14ac:dyDescent="0.2">
      <c r="A42" s="37">
        <v>38</v>
      </c>
      <c r="B42" s="37">
        <f t="shared" si="0"/>
        <v>6</v>
      </c>
      <c r="C42" s="37" t="s">
        <v>110</v>
      </c>
      <c r="D42" s="37" t="s">
        <v>128</v>
      </c>
      <c r="E42" s="37">
        <v>10872</v>
      </c>
      <c r="F42" s="38" t="s">
        <v>112</v>
      </c>
      <c r="G42" s="38" t="s">
        <v>113</v>
      </c>
      <c r="H42" s="38" t="s">
        <v>129</v>
      </c>
      <c r="I42" s="38" t="s">
        <v>130</v>
      </c>
      <c r="J42" s="44">
        <v>245500</v>
      </c>
      <c r="K42" s="44">
        <v>85360</v>
      </c>
      <c r="L42" s="44">
        <v>5360</v>
      </c>
      <c r="M42" s="44">
        <v>80000</v>
      </c>
      <c r="N42" s="39">
        <v>3</v>
      </c>
      <c r="O42" s="47">
        <v>18668</v>
      </c>
    </row>
    <row r="43" spans="1:15" ht="51" outlineLevel="2" x14ac:dyDescent="0.2">
      <c r="A43" s="37">
        <v>39</v>
      </c>
      <c r="B43" s="37">
        <f t="shared" si="0"/>
        <v>7</v>
      </c>
      <c r="C43" s="37" t="s">
        <v>110</v>
      </c>
      <c r="D43" s="37" t="s">
        <v>131</v>
      </c>
      <c r="E43" s="37">
        <v>11174</v>
      </c>
      <c r="F43" s="38" t="s">
        <v>112</v>
      </c>
      <c r="G43" s="38" t="s">
        <v>113</v>
      </c>
      <c r="H43" s="38" t="s">
        <v>132</v>
      </c>
      <c r="I43" s="38" t="s">
        <v>133</v>
      </c>
      <c r="J43" s="44">
        <v>142800</v>
      </c>
      <c r="K43" s="44">
        <v>77945</v>
      </c>
      <c r="L43" s="44">
        <v>17945</v>
      </c>
      <c r="M43" s="44">
        <v>60000</v>
      </c>
      <c r="N43" s="39">
        <v>4</v>
      </c>
      <c r="O43" s="47">
        <v>24526</v>
      </c>
    </row>
    <row r="44" spans="1:15" ht="84" customHeight="1" outlineLevel="2" x14ac:dyDescent="0.2">
      <c r="A44" s="37">
        <v>40</v>
      </c>
      <c r="B44" s="37">
        <f t="shared" si="0"/>
        <v>8</v>
      </c>
      <c r="C44" s="37" t="s">
        <v>110</v>
      </c>
      <c r="D44" s="37" t="s">
        <v>134</v>
      </c>
      <c r="E44" s="37">
        <v>9538</v>
      </c>
      <c r="F44" s="38" t="s">
        <v>112</v>
      </c>
      <c r="G44" s="38" t="s">
        <v>113</v>
      </c>
      <c r="H44" s="38" t="s">
        <v>135</v>
      </c>
      <c r="I44" s="38" t="s">
        <v>136</v>
      </c>
      <c r="J44" s="44">
        <v>280853.5</v>
      </c>
      <c r="K44" s="44">
        <v>28842.400000000001</v>
      </c>
      <c r="L44" s="44">
        <v>2537.4</v>
      </c>
      <c r="M44" s="44">
        <v>26305</v>
      </c>
      <c r="N44" s="39">
        <v>3</v>
      </c>
      <c r="O44" s="47">
        <v>18668</v>
      </c>
    </row>
    <row r="45" spans="1:15" ht="89.25" outlineLevel="2" x14ac:dyDescent="0.2">
      <c r="A45" s="37">
        <v>41</v>
      </c>
      <c r="B45" s="37">
        <f t="shared" si="0"/>
        <v>9</v>
      </c>
      <c r="C45" s="37" t="s">
        <v>110</v>
      </c>
      <c r="D45" s="37" t="s">
        <v>137</v>
      </c>
      <c r="E45" s="37">
        <v>11398</v>
      </c>
      <c r="F45" s="38" t="s">
        <v>112</v>
      </c>
      <c r="G45" s="38" t="s">
        <v>113</v>
      </c>
      <c r="H45" s="38" t="s">
        <v>138</v>
      </c>
      <c r="I45" s="38" t="s">
        <v>139</v>
      </c>
      <c r="J45" s="44">
        <v>251178.25</v>
      </c>
      <c r="K45" s="44">
        <v>58003</v>
      </c>
      <c r="L45" s="44">
        <v>0</v>
      </c>
      <c r="M45" s="44">
        <v>58003</v>
      </c>
      <c r="N45" s="39">
        <v>3</v>
      </c>
      <c r="O45" s="47">
        <v>18668</v>
      </c>
    </row>
    <row r="46" spans="1:15" ht="51" outlineLevel="2" x14ac:dyDescent="0.2">
      <c r="A46" s="37">
        <v>42</v>
      </c>
      <c r="B46" s="37">
        <f t="shared" si="0"/>
        <v>10</v>
      </c>
      <c r="C46" s="37" t="s">
        <v>110</v>
      </c>
      <c r="D46" s="37" t="s">
        <v>140</v>
      </c>
      <c r="E46" s="37">
        <v>11478</v>
      </c>
      <c r="F46" s="38" t="s">
        <v>112</v>
      </c>
      <c r="G46" s="38" t="s">
        <v>113</v>
      </c>
      <c r="H46" s="38" t="s">
        <v>141</v>
      </c>
      <c r="I46" s="38" t="s">
        <v>142</v>
      </c>
      <c r="J46" s="44">
        <v>234754</v>
      </c>
      <c r="K46" s="44">
        <v>41311</v>
      </c>
      <c r="L46" s="44">
        <v>17511</v>
      </c>
      <c r="M46" s="44">
        <v>23800</v>
      </c>
      <c r="N46" s="39">
        <v>3</v>
      </c>
      <c r="O46" s="47">
        <v>18668</v>
      </c>
    </row>
    <row r="47" spans="1:15" ht="38.25" outlineLevel="2" x14ac:dyDescent="0.2">
      <c r="A47" s="37">
        <v>43</v>
      </c>
      <c r="B47" s="37">
        <f t="shared" si="0"/>
        <v>11</v>
      </c>
      <c r="C47" s="37" t="s">
        <v>110</v>
      </c>
      <c r="D47" s="37" t="s">
        <v>146</v>
      </c>
      <c r="E47" s="37">
        <v>11539</v>
      </c>
      <c r="F47" s="38" t="s">
        <v>112</v>
      </c>
      <c r="G47" s="38" t="s">
        <v>113</v>
      </c>
      <c r="H47" s="38" t="s">
        <v>147</v>
      </c>
      <c r="I47" s="38" t="s">
        <v>148</v>
      </c>
      <c r="J47" s="44">
        <v>343565</v>
      </c>
      <c r="K47" s="44">
        <v>70805</v>
      </c>
      <c r="L47" s="44">
        <v>5805</v>
      </c>
      <c r="M47" s="44">
        <v>65000</v>
      </c>
      <c r="N47" s="39">
        <v>4</v>
      </c>
      <c r="O47" s="47">
        <v>24526</v>
      </c>
    </row>
    <row r="48" spans="1:15" ht="51" outlineLevel="2" x14ac:dyDescent="0.2">
      <c r="A48" s="37">
        <v>44</v>
      </c>
      <c r="B48" s="37">
        <f t="shared" si="0"/>
        <v>12</v>
      </c>
      <c r="C48" s="37" t="s">
        <v>110</v>
      </c>
      <c r="D48" s="37" t="s">
        <v>143</v>
      </c>
      <c r="E48" s="37">
        <v>9654</v>
      </c>
      <c r="F48" s="38" t="s">
        <v>112</v>
      </c>
      <c r="G48" s="38" t="s">
        <v>113</v>
      </c>
      <c r="H48" s="38" t="s">
        <v>144</v>
      </c>
      <c r="I48" s="38" t="s">
        <v>145</v>
      </c>
      <c r="J48" s="44">
        <v>371713</v>
      </c>
      <c r="K48" s="44">
        <v>81237</v>
      </c>
      <c r="L48" s="44">
        <v>16237</v>
      </c>
      <c r="M48" s="44">
        <v>65000</v>
      </c>
      <c r="N48" s="39">
        <v>3</v>
      </c>
      <c r="O48" s="47">
        <v>18668</v>
      </c>
    </row>
    <row r="49" spans="1:15" ht="38.25" outlineLevel="2" x14ac:dyDescent="0.2">
      <c r="A49" s="37">
        <v>45</v>
      </c>
      <c r="B49" s="37">
        <f t="shared" si="0"/>
        <v>13</v>
      </c>
      <c r="C49" s="37" t="s">
        <v>110</v>
      </c>
      <c r="D49" s="37" t="s">
        <v>149</v>
      </c>
      <c r="E49" s="37">
        <v>11584</v>
      </c>
      <c r="F49" s="38" t="s">
        <v>112</v>
      </c>
      <c r="G49" s="38" t="s">
        <v>113</v>
      </c>
      <c r="H49" s="38" t="s">
        <v>150</v>
      </c>
      <c r="I49" s="38" t="s">
        <v>151</v>
      </c>
      <c r="J49" s="44">
        <v>462433.39</v>
      </c>
      <c r="K49" s="44">
        <v>109066.25</v>
      </c>
      <c r="L49" s="44">
        <v>9066.25</v>
      </c>
      <c r="M49" s="44">
        <v>100000</v>
      </c>
      <c r="N49" s="39">
        <v>3</v>
      </c>
      <c r="O49" s="47">
        <v>18668</v>
      </c>
    </row>
    <row r="50" spans="1:15" ht="25.5" outlineLevel="2" x14ac:dyDescent="0.2">
      <c r="A50" s="37">
        <v>46</v>
      </c>
      <c r="B50" s="37">
        <f t="shared" si="0"/>
        <v>14</v>
      </c>
      <c r="C50" s="37" t="s">
        <v>110</v>
      </c>
      <c r="D50" s="37" t="s">
        <v>152</v>
      </c>
      <c r="E50" s="37">
        <v>11735</v>
      </c>
      <c r="F50" s="38" t="s">
        <v>112</v>
      </c>
      <c r="G50" s="38" t="s">
        <v>113</v>
      </c>
      <c r="H50" s="38" t="s">
        <v>153</v>
      </c>
      <c r="I50" s="38" t="s">
        <v>154</v>
      </c>
      <c r="J50" s="44">
        <v>254065</v>
      </c>
      <c r="K50" s="44">
        <v>67830</v>
      </c>
      <c r="L50" s="44">
        <v>17830</v>
      </c>
      <c r="M50" s="44">
        <v>50000</v>
      </c>
      <c r="N50" s="39">
        <v>3</v>
      </c>
      <c r="O50" s="47">
        <v>18668</v>
      </c>
    </row>
    <row r="51" spans="1:15" ht="38.25" outlineLevel="2" x14ac:dyDescent="0.2">
      <c r="A51" s="37">
        <v>47</v>
      </c>
      <c r="B51" s="37">
        <f t="shared" si="0"/>
        <v>15</v>
      </c>
      <c r="C51" s="37" t="s">
        <v>110</v>
      </c>
      <c r="D51" s="37" t="s">
        <v>158</v>
      </c>
      <c r="E51" s="37">
        <v>11940</v>
      </c>
      <c r="F51" s="38" t="s">
        <v>112</v>
      </c>
      <c r="G51" s="38" t="s">
        <v>113</v>
      </c>
      <c r="H51" s="38" t="s">
        <v>159</v>
      </c>
      <c r="I51" s="38" t="s">
        <v>160</v>
      </c>
      <c r="J51" s="44">
        <v>283890</v>
      </c>
      <c r="K51" s="44">
        <v>283890</v>
      </c>
      <c r="L51" s="44">
        <v>28389</v>
      </c>
      <c r="M51" s="44">
        <v>255501</v>
      </c>
      <c r="N51" s="39">
        <v>3</v>
      </c>
      <c r="O51" s="47">
        <v>18668</v>
      </c>
    </row>
    <row r="52" spans="1:15" ht="38.25" outlineLevel="2" x14ac:dyDescent="0.2">
      <c r="A52" s="37">
        <v>48</v>
      </c>
      <c r="B52" s="37">
        <f t="shared" si="0"/>
        <v>16</v>
      </c>
      <c r="C52" s="37" t="s">
        <v>110</v>
      </c>
      <c r="D52" s="37" t="s">
        <v>161</v>
      </c>
      <c r="E52" s="37">
        <v>11995</v>
      </c>
      <c r="F52" s="38" t="s">
        <v>112</v>
      </c>
      <c r="G52" s="38" t="s">
        <v>113</v>
      </c>
      <c r="H52" s="38" t="s">
        <v>162</v>
      </c>
      <c r="I52" s="38" t="s">
        <v>163</v>
      </c>
      <c r="J52" s="44">
        <v>319900</v>
      </c>
      <c r="K52" s="44">
        <v>174470</v>
      </c>
      <c r="L52" s="44">
        <v>74470</v>
      </c>
      <c r="M52" s="44">
        <v>100000</v>
      </c>
      <c r="N52" s="39">
        <v>3</v>
      </c>
      <c r="O52" s="47">
        <v>18668</v>
      </c>
    </row>
    <row r="53" spans="1:15" ht="51" outlineLevel="2" x14ac:dyDescent="0.2">
      <c r="A53" s="37">
        <v>49</v>
      </c>
      <c r="B53" s="37">
        <f t="shared" si="0"/>
        <v>17</v>
      </c>
      <c r="C53" s="37" t="s">
        <v>110</v>
      </c>
      <c r="D53" s="37" t="s">
        <v>164</v>
      </c>
      <c r="E53" s="37">
        <v>12037</v>
      </c>
      <c r="F53" s="38" t="s">
        <v>112</v>
      </c>
      <c r="G53" s="38" t="s">
        <v>113</v>
      </c>
      <c r="H53" s="38" t="s">
        <v>165</v>
      </c>
      <c r="I53" s="38" t="s">
        <v>166</v>
      </c>
      <c r="J53" s="44">
        <v>306180</v>
      </c>
      <c r="K53" s="44">
        <v>225702.24</v>
      </c>
      <c r="L53" s="44">
        <v>46702.239999999998</v>
      </c>
      <c r="M53" s="44">
        <v>179000</v>
      </c>
      <c r="N53" s="39">
        <v>3</v>
      </c>
      <c r="O53" s="47">
        <v>18668</v>
      </c>
    </row>
    <row r="54" spans="1:15" ht="25.5" outlineLevel="2" x14ac:dyDescent="0.2">
      <c r="A54" s="37">
        <v>50</v>
      </c>
      <c r="B54" s="37">
        <f t="shared" si="0"/>
        <v>18</v>
      </c>
      <c r="C54" s="37" t="s">
        <v>110</v>
      </c>
      <c r="D54" s="37" t="s">
        <v>173</v>
      </c>
      <c r="E54" s="37">
        <v>12126</v>
      </c>
      <c r="F54" s="38" t="s">
        <v>112</v>
      </c>
      <c r="G54" s="38" t="s">
        <v>113</v>
      </c>
      <c r="H54" s="38" t="s">
        <v>174</v>
      </c>
      <c r="I54" s="38" t="s">
        <v>175</v>
      </c>
      <c r="J54" s="44">
        <v>184450</v>
      </c>
      <c r="K54" s="44">
        <v>95795</v>
      </c>
      <c r="L54" s="44">
        <v>5795</v>
      </c>
      <c r="M54" s="44">
        <v>90000</v>
      </c>
      <c r="N54" s="39">
        <v>2</v>
      </c>
      <c r="O54" s="47">
        <v>12811</v>
      </c>
    </row>
    <row r="55" spans="1:15" ht="25.5" outlineLevel="2" x14ac:dyDescent="0.2">
      <c r="A55" s="37">
        <v>51</v>
      </c>
      <c r="B55" s="37">
        <f t="shared" si="0"/>
        <v>19</v>
      </c>
      <c r="C55" s="37" t="s">
        <v>110</v>
      </c>
      <c r="D55" s="37" t="s">
        <v>155</v>
      </c>
      <c r="E55" s="37">
        <v>12144</v>
      </c>
      <c r="F55" s="38" t="s">
        <v>112</v>
      </c>
      <c r="G55" s="38" t="s">
        <v>113</v>
      </c>
      <c r="H55" s="38" t="s">
        <v>156</v>
      </c>
      <c r="I55" s="38" t="s">
        <v>157</v>
      </c>
      <c r="J55" s="44">
        <v>155652</v>
      </c>
      <c r="K55" s="44">
        <v>155652</v>
      </c>
      <c r="L55" s="44">
        <v>0</v>
      </c>
      <c r="M55" s="44">
        <v>155652</v>
      </c>
      <c r="N55" s="39">
        <v>2</v>
      </c>
      <c r="O55" s="47">
        <v>12811</v>
      </c>
    </row>
    <row r="56" spans="1:15" ht="25.5" outlineLevel="2" x14ac:dyDescent="0.2">
      <c r="A56" s="37">
        <v>52</v>
      </c>
      <c r="B56" s="37">
        <f t="shared" si="0"/>
        <v>20</v>
      </c>
      <c r="C56" s="37" t="s">
        <v>110</v>
      </c>
      <c r="D56" s="37" t="s">
        <v>167</v>
      </c>
      <c r="E56" s="37">
        <v>12224</v>
      </c>
      <c r="F56" s="38" t="s">
        <v>112</v>
      </c>
      <c r="G56" s="38" t="s">
        <v>113</v>
      </c>
      <c r="H56" s="38" t="s">
        <v>168</v>
      </c>
      <c r="I56" s="38" t="s">
        <v>169</v>
      </c>
      <c r="J56" s="44">
        <v>273105</v>
      </c>
      <c r="K56" s="44">
        <v>73287</v>
      </c>
      <c r="L56" s="44">
        <v>3287</v>
      </c>
      <c r="M56" s="44">
        <v>70000</v>
      </c>
      <c r="N56" s="39">
        <v>3</v>
      </c>
      <c r="O56" s="47">
        <v>18668</v>
      </c>
    </row>
    <row r="57" spans="1:15" ht="25.5" outlineLevel="2" x14ac:dyDescent="0.2">
      <c r="A57" s="37">
        <v>53</v>
      </c>
      <c r="B57" s="37">
        <f t="shared" si="0"/>
        <v>21</v>
      </c>
      <c r="C57" s="37" t="s">
        <v>110</v>
      </c>
      <c r="D57" s="37" t="s">
        <v>170</v>
      </c>
      <c r="E57" s="37">
        <v>12242</v>
      </c>
      <c r="F57" s="38" t="s">
        <v>112</v>
      </c>
      <c r="G57" s="38" t="s">
        <v>113</v>
      </c>
      <c r="H57" s="38" t="s">
        <v>171</v>
      </c>
      <c r="I57" s="38" t="s">
        <v>172</v>
      </c>
      <c r="J57" s="44">
        <v>145180</v>
      </c>
      <c r="K57" s="44">
        <v>32130</v>
      </c>
      <c r="L57" s="44">
        <v>2130</v>
      </c>
      <c r="M57" s="44">
        <v>30000</v>
      </c>
      <c r="N57" s="39">
        <v>3</v>
      </c>
      <c r="O57" s="47">
        <v>18668</v>
      </c>
    </row>
    <row r="58" spans="1:15" ht="25.5" outlineLevel="2" x14ac:dyDescent="0.2">
      <c r="A58" s="37">
        <v>54</v>
      </c>
      <c r="B58" s="37">
        <f t="shared" si="0"/>
        <v>22</v>
      </c>
      <c r="C58" s="37" t="s">
        <v>110</v>
      </c>
      <c r="D58" s="37" t="s">
        <v>176</v>
      </c>
      <c r="E58" s="37">
        <v>12509</v>
      </c>
      <c r="F58" s="38" t="s">
        <v>112</v>
      </c>
      <c r="G58" s="38" t="s">
        <v>113</v>
      </c>
      <c r="H58" s="38" t="s">
        <v>177</v>
      </c>
      <c r="I58" s="38" t="s">
        <v>178</v>
      </c>
      <c r="J58" s="44">
        <v>303450</v>
      </c>
      <c r="K58" s="44">
        <v>190598</v>
      </c>
      <c r="L58" s="44">
        <v>90598</v>
      </c>
      <c r="M58" s="44">
        <v>100000</v>
      </c>
      <c r="N58" s="39">
        <v>4</v>
      </c>
      <c r="O58" s="47">
        <v>24526</v>
      </c>
    </row>
    <row r="59" spans="1:15" ht="114.75" outlineLevel="2" x14ac:dyDescent="0.2">
      <c r="A59" s="37">
        <v>55</v>
      </c>
      <c r="B59" s="37">
        <f t="shared" si="0"/>
        <v>23</v>
      </c>
      <c r="C59" s="37" t="s">
        <v>110</v>
      </c>
      <c r="D59" s="37" t="s">
        <v>179</v>
      </c>
      <c r="E59" s="37">
        <v>12572</v>
      </c>
      <c r="F59" s="38" t="s">
        <v>112</v>
      </c>
      <c r="G59" s="38" t="s">
        <v>113</v>
      </c>
      <c r="H59" s="38" t="s">
        <v>180</v>
      </c>
      <c r="I59" s="38" t="s">
        <v>181</v>
      </c>
      <c r="J59" s="44">
        <v>396762.58</v>
      </c>
      <c r="K59" s="44">
        <v>66340.52</v>
      </c>
      <c r="L59" s="44">
        <v>7100</v>
      </c>
      <c r="M59" s="44">
        <v>59240.52</v>
      </c>
      <c r="N59" s="39">
        <v>4</v>
      </c>
      <c r="O59" s="47">
        <v>24526</v>
      </c>
    </row>
    <row r="60" spans="1:15" ht="63.75" outlineLevel="2" x14ac:dyDescent="0.2">
      <c r="A60" s="37">
        <v>56</v>
      </c>
      <c r="B60" s="37">
        <f t="shared" si="0"/>
        <v>24</v>
      </c>
      <c r="C60" s="37" t="s">
        <v>110</v>
      </c>
      <c r="D60" s="37" t="s">
        <v>182</v>
      </c>
      <c r="E60" s="37">
        <v>12643</v>
      </c>
      <c r="F60" s="38" t="s">
        <v>112</v>
      </c>
      <c r="G60" s="38" t="s">
        <v>113</v>
      </c>
      <c r="H60" s="38" t="s">
        <v>183</v>
      </c>
      <c r="I60" s="38" t="s">
        <v>184</v>
      </c>
      <c r="J60" s="44">
        <v>363378.83</v>
      </c>
      <c r="K60" s="44">
        <v>27370</v>
      </c>
      <c r="L60" s="44">
        <v>0</v>
      </c>
      <c r="M60" s="44">
        <v>27370</v>
      </c>
      <c r="N60" s="39">
        <v>3</v>
      </c>
      <c r="O60" s="47">
        <v>18668</v>
      </c>
    </row>
    <row r="61" spans="1:15" ht="27" customHeight="1" outlineLevel="1" x14ac:dyDescent="0.2">
      <c r="A61" s="50"/>
      <c r="B61" s="50"/>
      <c r="C61" s="35" t="s">
        <v>2919</v>
      </c>
      <c r="D61" s="35"/>
      <c r="E61" s="35"/>
      <c r="F61" s="43"/>
      <c r="G61" s="43"/>
      <c r="H61" s="43"/>
      <c r="I61" s="43"/>
      <c r="J61" s="45">
        <f t="shared" ref="J61:O61" si="2">SUBTOTAL(9,J37:J60)</f>
        <v>6399927.290000001</v>
      </c>
      <c r="K61" s="45">
        <f t="shared" si="2"/>
        <v>2617671.3800000004</v>
      </c>
      <c r="L61" s="45">
        <f t="shared" si="2"/>
        <v>444143.86</v>
      </c>
      <c r="M61" s="45">
        <f t="shared" si="2"/>
        <v>2065027.52</v>
      </c>
      <c r="N61" s="36">
        <f t="shared" si="2"/>
        <v>74</v>
      </c>
      <c r="O61" s="48">
        <f t="shared" si="2"/>
        <v>459751</v>
      </c>
    </row>
    <row r="62" spans="1:15" ht="76.5" outlineLevel="2" x14ac:dyDescent="0.2">
      <c r="A62" s="40">
        <v>57</v>
      </c>
      <c r="B62" s="40">
        <f t="shared" si="0"/>
        <v>1</v>
      </c>
      <c r="C62" s="40" t="s">
        <v>185</v>
      </c>
      <c r="D62" s="40" t="s">
        <v>186</v>
      </c>
      <c r="E62" s="40">
        <v>13999</v>
      </c>
      <c r="F62" s="41" t="s">
        <v>187</v>
      </c>
      <c r="G62" s="41" t="s">
        <v>188</v>
      </c>
      <c r="H62" s="41" t="s">
        <v>189</v>
      </c>
      <c r="I62" s="41" t="s">
        <v>190</v>
      </c>
      <c r="J62" s="46">
        <v>119800</v>
      </c>
      <c r="K62" s="46">
        <v>50000</v>
      </c>
      <c r="L62" s="46">
        <v>0</v>
      </c>
      <c r="M62" s="46">
        <v>50000</v>
      </c>
      <c r="N62" s="42">
        <v>4</v>
      </c>
      <c r="O62" s="49">
        <v>24526</v>
      </c>
    </row>
    <row r="63" spans="1:15" ht="25.5" outlineLevel="2" x14ac:dyDescent="0.2">
      <c r="A63" s="37">
        <v>58</v>
      </c>
      <c r="B63" s="37">
        <f t="shared" si="0"/>
        <v>2</v>
      </c>
      <c r="C63" s="37" t="s">
        <v>185</v>
      </c>
      <c r="D63" s="37" t="s">
        <v>191</v>
      </c>
      <c r="E63" s="37">
        <v>13187</v>
      </c>
      <c r="F63" s="38" t="s">
        <v>187</v>
      </c>
      <c r="G63" s="38" t="s">
        <v>188</v>
      </c>
      <c r="H63" s="38" t="s">
        <v>192</v>
      </c>
      <c r="I63" s="38" t="s">
        <v>193</v>
      </c>
      <c r="J63" s="44">
        <v>220150</v>
      </c>
      <c r="K63" s="44">
        <v>88060</v>
      </c>
      <c r="L63" s="44">
        <v>0</v>
      </c>
      <c r="M63" s="44">
        <v>88060</v>
      </c>
      <c r="N63" s="39">
        <v>3</v>
      </c>
      <c r="O63" s="47">
        <v>18668</v>
      </c>
    </row>
    <row r="64" spans="1:15" ht="25.5" outlineLevel="2" x14ac:dyDescent="0.2">
      <c r="A64" s="37">
        <v>59</v>
      </c>
      <c r="B64" s="37">
        <f t="shared" si="0"/>
        <v>3</v>
      </c>
      <c r="C64" s="37" t="s">
        <v>185</v>
      </c>
      <c r="D64" s="37" t="s">
        <v>194</v>
      </c>
      <c r="E64" s="37">
        <v>14352</v>
      </c>
      <c r="F64" s="38" t="s">
        <v>187</v>
      </c>
      <c r="G64" s="38" t="s">
        <v>188</v>
      </c>
      <c r="H64" s="38" t="s">
        <v>195</v>
      </c>
      <c r="I64" s="38" t="s">
        <v>196</v>
      </c>
      <c r="J64" s="44">
        <v>119531</v>
      </c>
      <c r="K64" s="44">
        <v>50000</v>
      </c>
      <c r="L64" s="44">
        <v>0</v>
      </c>
      <c r="M64" s="44">
        <v>39531</v>
      </c>
      <c r="N64" s="39">
        <v>3</v>
      </c>
      <c r="O64" s="47">
        <v>18668</v>
      </c>
    </row>
    <row r="65" spans="1:15" ht="25.5" outlineLevel="2" x14ac:dyDescent="0.2">
      <c r="A65" s="37">
        <v>60</v>
      </c>
      <c r="B65" s="37">
        <f t="shared" si="0"/>
        <v>4</v>
      </c>
      <c r="C65" s="37" t="s">
        <v>185</v>
      </c>
      <c r="D65" s="37" t="s">
        <v>197</v>
      </c>
      <c r="E65" s="37">
        <v>14584</v>
      </c>
      <c r="F65" s="38" t="s">
        <v>187</v>
      </c>
      <c r="G65" s="38" t="s">
        <v>188</v>
      </c>
      <c r="H65" s="38" t="s">
        <v>198</v>
      </c>
      <c r="I65" s="38" t="s">
        <v>199</v>
      </c>
      <c r="J65" s="44">
        <v>163285</v>
      </c>
      <c r="K65" s="44">
        <v>30000</v>
      </c>
      <c r="L65" s="44">
        <v>0</v>
      </c>
      <c r="M65" s="44">
        <v>22015</v>
      </c>
      <c r="N65" s="39">
        <v>4</v>
      </c>
      <c r="O65" s="47">
        <v>22015</v>
      </c>
    </row>
    <row r="66" spans="1:15" ht="25.5" outlineLevel="2" x14ac:dyDescent="0.2">
      <c r="A66" s="37">
        <v>61</v>
      </c>
      <c r="B66" s="37">
        <f t="shared" si="0"/>
        <v>5</v>
      </c>
      <c r="C66" s="37" t="s">
        <v>185</v>
      </c>
      <c r="D66" s="37" t="s">
        <v>200</v>
      </c>
      <c r="E66" s="37">
        <v>14753</v>
      </c>
      <c r="F66" s="38" t="s">
        <v>187</v>
      </c>
      <c r="G66" s="38" t="s">
        <v>188</v>
      </c>
      <c r="H66" s="38" t="s">
        <v>201</v>
      </c>
      <c r="I66" s="38" t="s">
        <v>202</v>
      </c>
      <c r="J66" s="44">
        <v>119100</v>
      </c>
      <c r="K66" s="44">
        <v>91457</v>
      </c>
      <c r="L66" s="44">
        <v>0</v>
      </c>
      <c r="M66" s="44">
        <v>33000</v>
      </c>
      <c r="N66" s="39">
        <v>3</v>
      </c>
      <c r="O66" s="47">
        <v>18668</v>
      </c>
    </row>
    <row r="67" spans="1:15" ht="38.25" outlineLevel="2" x14ac:dyDescent="0.2">
      <c r="A67" s="37">
        <v>62</v>
      </c>
      <c r="B67" s="37">
        <f t="shared" si="0"/>
        <v>6</v>
      </c>
      <c r="C67" s="37" t="s">
        <v>185</v>
      </c>
      <c r="D67" s="37" t="s">
        <v>203</v>
      </c>
      <c r="E67" s="37">
        <v>14851</v>
      </c>
      <c r="F67" s="38" t="s">
        <v>187</v>
      </c>
      <c r="G67" s="38" t="s">
        <v>188</v>
      </c>
      <c r="H67" s="38" t="s">
        <v>204</v>
      </c>
      <c r="I67" s="38" t="s">
        <v>205</v>
      </c>
      <c r="J67" s="44">
        <v>196931</v>
      </c>
      <c r="K67" s="44">
        <v>66880</v>
      </c>
      <c r="L67" s="44">
        <v>0</v>
      </c>
      <c r="M67" s="44">
        <v>66880</v>
      </c>
      <c r="N67" s="39">
        <v>3</v>
      </c>
      <c r="O67" s="47">
        <v>18668</v>
      </c>
    </row>
    <row r="68" spans="1:15" ht="25.5" outlineLevel="2" x14ac:dyDescent="0.2">
      <c r="A68" s="37">
        <v>63</v>
      </c>
      <c r="B68" s="37">
        <f t="shared" si="0"/>
        <v>7</v>
      </c>
      <c r="C68" s="37" t="s">
        <v>185</v>
      </c>
      <c r="D68" s="37" t="s">
        <v>206</v>
      </c>
      <c r="E68" s="37">
        <v>15064</v>
      </c>
      <c r="F68" s="38" t="s">
        <v>187</v>
      </c>
      <c r="G68" s="38" t="s">
        <v>188</v>
      </c>
      <c r="H68" s="38" t="s">
        <v>207</v>
      </c>
      <c r="I68" s="38" t="s">
        <v>208</v>
      </c>
      <c r="J68" s="44">
        <v>276000</v>
      </c>
      <c r="K68" s="44">
        <v>164201.78</v>
      </c>
      <c r="L68" s="44">
        <v>0</v>
      </c>
      <c r="M68" s="44">
        <v>50000</v>
      </c>
      <c r="N68" s="39">
        <v>3</v>
      </c>
      <c r="O68" s="47">
        <v>18668</v>
      </c>
    </row>
    <row r="69" spans="1:15" ht="25.5" outlineLevel="2" x14ac:dyDescent="0.2">
      <c r="A69" s="37">
        <v>64</v>
      </c>
      <c r="B69" s="37">
        <f t="shared" si="0"/>
        <v>8</v>
      </c>
      <c r="C69" s="37" t="s">
        <v>185</v>
      </c>
      <c r="D69" s="37" t="s">
        <v>209</v>
      </c>
      <c r="E69" s="37">
        <v>13490</v>
      </c>
      <c r="F69" s="38" t="s">
        <v>187</v>
      </c>
      <c r="G69" s="38" t="s">
        <v>188</v>
      </c>
      <c r="H69" s="38" t="s">
        <v>210</v>
      </c>
      <c r="I69" s="38" t="s">
        <v>211</v>
      </c>
      <c r="J69" s="44">
        <v>317730</v>
      </c>
      <c r="K69" s="44">
        <v>158865</v>
      </c>
      <c r="L69" s="44">
        <v>0</v>
      </c>
      <c r="M69" s="44">
        <v>95319</v>
      </c>
      <c r="N69" s="39">
        <v>5</v>
      </c>
      <c r="O69" s="47">
        <v>30383</v>
      </c>
    </row>
    <row r="70" spans="1:15" ht="38.25" outlineLevel="2" x14ac:dyDescent="0.2">
      <c r="A70" s="37">
        <v>65</v>
      </c>
      <c r="B70" s="37">
        <f t="shared" ref="B70:B133" si="3">B69+1</f>
        <v>9</v>
      </c>
      <c r="C70" s="37" t="s">
        <v>185</v>
      </c>
      <c r="D70" s="37" t="s">
        <v>212</v>
      </c>
      <c r="E70" s="37">
        <v>15448</v>
      </c>
      <c r="F70" s="38" t="s">
        <v>187</v>
      </c>
      <c r="G70" s="38" t="s">
        <v>188</v>
      </c>
      <c r="H70" s="38" t="s">
        <v>213</v>
      </c>
      <c r="I70" s="38" t="s">
        <v>214</v>
      </c>
      <c r="J70" s="44">
        <v>156247</v>
      </c>
      <c r="K70" s="44">
        <v>156247</v>
      </c>
      <c r="L70" s="44">
        <v>0</v>
      </c>
      <c r="M70" s="44">
        <v>100000</v>
      </c>
      <c r="N70" s="39">
        <v>2</v>
      </c>
      <c r="O70" s="47">
        <v>12811</v>
      </c>
    </row>
    <row r="71" spans="1:15" ht="25.5" outlineLevel="2" x14ac:dyDescent="0.2">
      <c r="A71" s="37">
        <v>66</v>
      </c>
      <c r="B71" s="37">
        <f t="shared" si="3"/>
        <v>10</v>
      </c>
      <c r="C71" s="37" t="s">
        <v>185</v>
      </c>
      <c r="D71" s="37" t="s">
        <v>215</v>
      </c>
      <c r="E71" s="37">
        <v>15741</v>
      </c>
      <c r="F71" s="38" t="s">
        <v>187</v>
      </c>
      <c r="G71" s="38" t="s">
        <v>188</v>
      </c>
      <c r="H71" s="38" t="s">
        <v>216</v>
      </c>
      <c r="I71" s="38" t="s">
        <v>217</v>
      </c>
      <c r="J71" s="44">
        <v>154700</v>
      </c>
      <c r="K71" s="44">
        <v>101000</v>
      </c>
      <c r="L71" s="44">
        <v>0</v>
      </c>
      <c r="M71" s="44">
        <v>100000</v>
      </c>
      <c r="N71" s="39">
        <v>3</v>
      </c>
      <c r="O71" s="47">
        <v>18668</v>
      </c>
    </row>
    <row r="72" spans="1:15" ht="25.5" outlineLevel="2" x14ac:dyDescent="0.2">
      <c r="A72" s="37">
        <v>67</v>
      </c>
      <c r="B72" s="37">
        <f t="shared" si="3"/>
        <v>11</v>
      </c>
      <c r="C72" s="37" t="s">
        <v>185</v>
      </c>
      <c r="D72" s="37" t="s">
        <v>218</v>
      </c>
      <c r="E72" s="37">
        <v>15901</v>
      </c>
      <c r="F72" s="38" t="s">
        <v>187</v>
      </c>
      <c r="G72" s="38" t="s">
        <v>188</v>
      </c>
      <c r="H72" s="38" t="s">
        <v>219</v>
      </c>
      <c r="I72" s="38" t="s">
        <v>220</v>
      </c>
      <c r="J72" s="44">
        <v>78750</v>
      </c>
      <c r="K72" s="44">
        <v>53750</v>
      </c>
      <c r="L72" s="44">
        <v>0</v>
      </c>
      <c r="M72" s="44">
        <v>50000</v>
      </c>
      <c r="N72" s="39">
        <v>3</v>
      </c>
      <c r="O72" s="47">
        <v>18668</v>
      </c>
    </row>
    <row r="73" spans="1:15" ht="25.5" outlineLevel="2" x14ac:dyDescent="0.2">
      <c r="A73" s="37">
        <v>68</v>
      </c>
      <c r="B73" s="37">
        <f t="shared" si="3"/>
        <v>12</v>
      </c>
      <c r="C73" s="37" t="s">
        <v>185</v>
      </c>
      <c r="D73" s="37" t="s">
        <v>221</v>
      </c>
      <c r="E73" s="37">
        <v>15983</v>
      </c>
      <c r="F73" s="38" t="s">
        <v>187</v>
      </c>
      <c r="G73" s="38" t="s">
        <v>188</v>
      </c>
      <c r="H73" s="38" t="s">
        <v>222</v>
      </c>
      <c r="I73" s="38" t="s">
        <v>223</v>
      </c>
      <c r="J73" s="44">
        <v>142800</v>
      </c>
      <c r="K73" s="44">
        <v>142800</v>
      </c>
      <c r="L73" s="44">
        <v>0</v>
      </c>
      <c r="M73" s="44">
        <v>142800</v>
      </c>
      <c r="N73" s="39">
        <v>4</v>
      </c>
      <c r="O73" s="47">
        <v>24526</v>
      </c>
    </row>
    <row r="74" spans="1:15" ht="25.5" outlineLevel="2" x14ac:dyDescent="0.2">
      <c r="A74" s="37">
        <v>69</v>
      </c>
      <c r="B74" s="37">
        <f t="shared" si="3"/>
        <v>13</v>
      </c>
      <c r="C74" s="37" t="s">
        <v>185</v>
      </c>
      <c r="D74" s="37" t="s">
        <v>230</v>
      </c>
      <c r="E74" s="37">
        <v>16285</v>
      </c>
      <c r="F74" s="38" t="s">
        <v>187</v>
      </c>
      <c r="G74" s="38" t="s">
        <v>188</v>
      </c>
      <c r="H74" s="38" t="s">
        <v>231</v>
      </c>
      <c r="I74" s="38" t="s">
        <v>232</v>
      </c>
      <c r="J74" s="44">
        <v>157080</v>
      </c>
      <c r="K74" s="44">
        <v>157080</v>
      </c>
      <c r="L74" s="44">
        <v>0</v>
      </c>
      <c r="M74" s="44">
        <v>50000</v>
      </c>
      <c r="N74" s="39">
        <v>3</v>
      </c>
      <c r="O74" s="47">
        <v>18668</v>
      </c>
    </row>
    <row r="75" spans="1:15" ht="25.5" outlineLevel="2" x14ac:dyDescent="0.2">
      <c r="A75" s="37">
        <v>70</v>
      </c>
      <c r="B75" s="37">
        <f t="shared" si="3"/>
        <v>14</v>
      </c>
      <c r="C75" s="37" t="s">
        <v>185</v>
      </c>
      <c r="D75" s="37" t="s">
        <v>224</v>
      </c>
      <c r="E75" s="37">
        <v>16329</v>
      </c>
      <c r="F75" s="38" t="s">
        <v>187</v>
      </c>
      <c r="G75" s="38" t="s">
        <v>188</v>
      </c>
      <c r="H75" s="38" t="s">
        <v>225</v>
      </c>
      <c r="I75" s="38" t="s">
        <v>226</v>
      </c>
      <c r="J75" s="44">
        <v>166538.74</v>
      </c>
      <c r="K75" s="44">
        <v>15965</v>
      </c>
      <c r="L75" s="44">
        <v>0</v>
      </c>
      <c r="M75" s="44">
        <v>15965</v>
      </c>
      <c r="N75" s="39">
        <v>3</v>
      </c>
      <c r="O75" s="47">
        <v>15965</v>
      </c>
    </row>
    <row r="76" spans="1:15" ht="25.5" outlineLevel="2" x14ac:dyDescent="0.2">
      <c r="A76" s="37">
        <v>71</v>
      </c>
      <c r="B76" s="37">
        <f t="shared" si="3"/>
        <v>15</v>
      </c>
      <c r="C76" s="37" t="s">
        <v>185</v>
      </c>
      <c r="D76" s="37" t="s">
        <v>227</v>
      </c>
      <c r="E76" s="37">
        <v>16365</v>
      </c>
      <c r="F76" s="38" t="s">
        <v>187</v>
      </c>
      <c r="G76" s="38" t="s">
        <v>188</v>
      </c>
      <c r="H76" s="38" t="s">
        <v>228</v>
      </c>
      <c r="I76" s="38" t="s">
        <v>229</v>
      </c>
      <c r="J76" s="44">
        <v>132000</v>
      </c>
      <c r="K76" s="44">
        <v>132000</v>
      </c>
      <c r="L76" s="44">
        <v>0</v>
      </c>
      <c r="M76" s="44">
        <v>132000</v>
      </c>
      <c r="N76" s="39">
        <v>2</v>
      </c>
      <c r="O76" s="47">
        <v>12811</v>
      </c>
    </row>
    <row r="77" spans="1:15" ht="25.5" outlineLevel="2" x14ac:dyDescent="0.2">
      <c r="A77" s="37">
        <v>72</v>
      </c>
      <c r="B77" s="37">
        <f t="shared" si="3"/>
        <v>16</v>
      </c>
      <c r="C77" s="37" t="s">
        <v>185</v>
      </c>
      <c r="D77" s="37" t="s">
        <v>233</v>
      </c>
      <c r="E77" s="37">
        <v>16454</v>
      </c>
      <c r="F77" s="38" t="s">
        <v>187</v>
      </c>
      <c r="G77" s="38" t="s">
        <v>188</v>
      </c>
      <c r="H77" s="38" t="s">
        <v>234</v>
      </c>
      <c r="I77" s="38" t="s">
        <v>235</v>
      </c>
      <c r="J77" s="44">
        <v>126316.13</v>
      </c>
      <c r="K77" s="44">
        <v>40416.129999999997</v>
      </c>
      <c r="L77" s="44">
        <v>0</v>
      </c>
      <c r="M77" s="44">
        <v>40416.129999999997</v>
      </c>
      <c r="N77" s="39">
        <v>3</v>
      </c>
      <c r="O77" s="47">
        <v>18668</v>
      </c>
    </row>
    <row r="78" spans="1:15" ht="25.5" outlineLevel="2" x14ac:dyDescent="0.2">
      <c r="A78" s="37">
        <v>73</v>
      </c>
      <c r="B78" s="37">
        <f t="shared" si="3"/>
        <v>17</v>
      </c>
      <c r="C78" s="37" t="s">
        <v>185</v>
      </c>
      <c r="D78" s="37" t="s">
        <v>236</v>
      </c>
      <c r="E78" s="37">
        <v>16659</v>
      </c>
      <c r="F78" s="38" t="s">
        <v>187</v>
      </c>
      <c r="G78" s="38" t="s">
        <v>188</v>
      </c>
      <c r="H78" s="38" t="s">
        <v>237</v>
      </c>
      <c r="I78" s="38" t="s">
        <v>238</v>
      </c>
      <c r="J78" s="44">
        <v>142200</v>
      </c>
      <c r="K78" s="44">
        <v>72405.98</v>
      </c>
      <c r="L78" s="44">
        <v>0</v>
      </c>
      <c r="M78" s="44">
        <v>30000</v>
      </c>
      <c r="N78" s="39">
        <v>3</v>
      </c>
      <c r="O78" s="47">
        <v>18668</v>
      </c>
    </row>
    <row r="79" spans="1:15" ht="25.5" outlineLevel="2" x14ac:dyDescent="0.2">
      <c r="A79" s="37">
        <v>74</v>
      </c>
      <c r="B79" s="37">
        <f t="shared" si="3"/>
        <v>18</v>
      </c>
      <c r="C79" s="37" t="s">
        <v>185</v>
      </c>
      <c r="D79" s="37" t="s">
        <v>239</v>
      </c>
      <c r="E79" s="37">
        <v>16908</v>
      </c>
      <c r="F79" s="38" t="s">
        <v>187</v>
      </c>
      <c r="G79" s="38" t="s">
        <v>188</v>
      </c>
      <c r="H79" s="38" t="s">
        <v>240</v>
      </c>
      <c r="I79" s="38" t="s">
        <v>241</v>
      </c>
      <c r="J79" s="44">
        <v>90000</v>
      </c>
      <c r="K79" s="44">
        <v>35000</v>
      </c>
      <c r="L79" s="44">
        <v>0</v>
      </c>
      <c r="M79" s="44">
        <v>20000</v>
      </c>
      <c r="N79" s="39">
        <v>3</v>
      </c>
      <c r="O79" s="47">
        <v>18668</v>
      </c>
    </row>
    <row r="80" spans="1:15" ht="25.5" outlineLevel="2" x14ac:dyDescent="0.2">
      <c r="A80" s="37">
        <v>75</v>
      </c>
      <c r="B80" s="37">
        <f t="shared" si="3"/>
        <v>19</v>
      </c>
      <c r="C80" s="37" t="s">
        <v>185</v>
      </c>
      <c r="D80" s="37" t="s">
        <v>242</v>
      </c>
      <c r="E80" s="37">
        <v>16944</v>
      </c>
      <c r="F80" s="38" t="s">
        <v>187</v>
      </c>
      <c r="G80" s="38" t="s">
        <v>188</v>
      </c>
      <c r="H80" s="38" t="s">
        <v>243</v>
      </c>
      <c r="I80" s="38" t="s">
        <v>244</v>
      </c>
      <c r="J80" s="44">
        <v>148750</v>
      </c>
      <c r="K80" s="44">
        <v>98770</v>
      </c>
      <c r="L80" s="44">
        <v>0</v>
      </c>
      <c r="M80" s="44">
        <v>10710</v>
      </c>
      <c r="N80" s="39">
        <v>3</v>
      </c>
      <c r="O80" s="47">
        <v>10710</v>
      </c>
    </row>
    <row r="81" spans="1:15" ht="63.75" outlineLevel="2" x14ac:dyDescent="0.2">
      <c r="A81" s="37">
        <v>76</v>
      </c>
      <c r="B81" s="37">
        <f t="shared" si="3"/>
        <v>20</v>
      </c>
      <c r="C81" s="37" t="s">
        <v>185</v>
      </c>
      <c r="D81" s="37" t="s">
        <v>245</v>
      </c>
      <c r="E81" s="37">
        <v>13365</v>
      </c>
      <c r="F81" s="38" t="s">
        <v>187</v>
      </c>
      <c r="G81" s="38" t="s">
        <v>188</v>
      </c>
      <c r="H81" s="38" t="s">
        <v>246</v>
      </c>
      <c r="I81" s="38" t="s">
        <v>247</v>
      </c>
      <c r="J81" s="44">
        <v>220437.25</v>
      </c>
      <c r="K81" s="44">
        <v>72534.25</v>
      </c>
      <c r="L81" s="44">
        <v>0</v>
      </c>
      <c r="M81" s="44">
        <v>40000</v>
      </c>
      <c r="N81" s="39">
        <v>3</v>
      </c>
      <c r="O81" s="47">
        <v>18668</v>
      </c>
    </row>
    <row r="82" spans="1:15" ht="25.5" outlineLevel="2" x14ac:dyDescent="0.2">
      <c r="A82" s="37">
        <v>77</v>
      </c>
      <c r="B82" s="37">
        <f t="shared" si="3"/>
        <v>21</v>
      </c>
      <c r="C82" s="37" t="s">
        <v>185</v>
      </c>
      <c r="D82" s="37" t="s">
        <v>248</v>
      </c>
      <c r="E82" s="37">
        <v>17209</v>
      </c>
      <c r="F82" s="38" t="s">
        <v>187</v>
      </c>
      <c r="G82" s="38" t="s">
        <v>188</v>
      </c>
      <c r="H82" s="38" t="s">
        <v>249</v>
      </c>
      <c r="I82" s="38" t="s">
        <v>250</v>
      </c>
      <c r="J82" s="44">
        <v>70000</v>
      </c>
      <c r="K82" s="44">
        <v>70000</v>
      </c>
      <c r="L82" s="44">
        <v>0</v>
      </c>
      <c r="M82" s="44">
        <v>28500</v>
      </c>
      <c r="N82" s="39">
        <v>3</v>
      </c>
      <c r="O82" s="47">
        <v>18668</v>
      </c>
    </row>
    <row r="83" spans="1:15" ht="25.5" outlineLevel="2" x14ac:dyDescent="0.2">
      <c r="A83" s="37">
        <v>78</v>
      </c>
      <c r="B83" s="37">
        <f t="shared" si="3"/>
        <v>22</v>
      </c>
      <c r="C83" s="37" t="s">
        <v>185</v>
      </c>
      <c r="D83" s="37" t="s">
        <v>251</v>
      </c>
      <c r="E83" s="37">
        <v>17254</v>
      </c>
      <c r="F83" s="38" t="s">
        <v>187</v>
      </c>
      <c r="G83" s="38" t="s">
        <v>188</v>
      </c>
      <c r="H83" s="38" t="s">
        <v>252</v>
      </c>
      <c r="I83" s="38" t="s">
        <v>253</v>
      </c>
      <c r="J83" s="44">
        <v>159460</v>
      </c>
      <c r="K83" s="44">
        <v>159460</v>
      </c>
      <c r="L83" s="44">
        <v>0</v>
      </c>
      <c r="M83" s="44">
        <v>106616</v>
      </c>
      <c r="N83" s="39">
        <v>3</v>
      </c>
      <c r="O83" s="47">
        <v>18668</v>
      </c>
    </row>
    <row r="84" spans="1:15" ht="25.5" outlineLevel="2" x14ac:dyDescent="0.2">
      <c r="A84" s="37">
        <v>79</v>
      </c>
      <c r="B84" s="37">
        <f t="shared" si="3"/>
        <v>23</v>
      </c>
      <c r="C84" s="37" t="s">
        <v>185</v>
      </c>
      <c r="D84" s="37" t="s">
        <v>254</v>
      </c>
      <c r="E84" s="37">
        <v>17334</v>
      </c>
      <c r="F84" s="38" t="s">
        <v>187</v>
      </c>
      <c r="G84" s="38" t="s">
        <v>188</v>
      </c>
      <c r="H84" s="38" t="s">
        <v>255</v>
      </c>
      <c r="I84" s="38" t="s">
        <v>256</v>
      </c>
      <c r="J84" s="44">
        <v>59500</v>
      </c>
      <c r="K84" s="44">
        <v>59500</v>
      </c>
      <c r="L84" s="44">
        <v>0</v>
      </c>
      <c r="M84" s="44">
        <v>30000</v>
      </c>
      <c r="N84" s="39">
        <v>3</v>
      </c>
      <c r="O84" s="47">
        <v>18668</v>
      </c>
    </row>
    <row r="85" spans="1:15" ht="25.5" outlineLevel="2" x14ac:dyDescent="0.2">
      <c r="A85" s="37">
        <v>80</v>
      </c>
      <c r="B85" s="37">
        <f t="shared" si="3"/>
        <v>24</v>
      </c>
      <c r="C85" s="37" t="s">
        <v>185</v>
      </c>
      <c r="D85" s="37" t="s">
        <v>257</v>
      </c>
      <c r="E85" s="37">
        <v>17771</v>
      </c>
      <c r="F85" s="38" t="s">
        <v>187</v>
      </c>
      <c r="G85" s="38" t="s">
        <v>188</v>
      </c>
      <c r="H85" s="38" t="s">
        <v>258</v>
      </c>
      <c r="I85" s="38" t="s">
        <v>259</v>
      </c>
      <c r="J85" s="44">
        <v>156602</v>
      </c>
      <c r="K85" s="44">
        <v>41162</v>
      </c>
      <c r="L85" s="44">
        <v>0</v>
      </c>
      <c r="M85" s="44">
        <v>25192</v>
      </c>
      <c r="N85" s="39">
        <v>3</v>
      </c>
      <c r="O85" s="47">
        <v>18668</v>
      </c>
    </row>
    <row r="86" spans="1:15" ht="25.5" outlineLevel="2" x14ac:dyDescent="0.2">
      <c r="A86" s="37">
        <v>81</v>
      </c>
      <c r="B86" s="37">
        <f t="shared" si="3"/>
        <v>25</v>
      </c>
      <c r="C86" s="37" t="s">
        <v>185</v>
      </c>
      <c r="D86" s="37" t="s">
        <v>260</v>
      </c>
      <c r="E86" s="37">
        <v>17851</v>
      </c>
      <c r="F86" s="38" t="s">
        <v>187</v>
      </c>
      <c r="G86" s="38" t="s">
        <v>188</v>
      </c>
      <c r="H86" s="38" t="s">
        <v>198</v>
      </c>
      <c r="I86" s="38" t="s">
        <v>261</v>
      </c>
      <c r="J86" s="44">
        <v>159960</v>
      </c>
      <c r="K86" s="44">
        <v>60000</v>
      </c>
      <c r="L86" s="44">
        <v>0</v>
      </c>
      <c r="M86" s="44">
        <v>30000</v>
      </c>
      <c r="N86" s="39">
        <v>4</v>
      </c>
      <c r="O86" s="47">
        <v>24526</v>
      </c>
    </row>
    <row r="87" spans="1:15" ht="25.5" outlineLevel="2" x14ac:dyDescent="0.2">
      <c r="A87" s="37">
        <v>82</v>
      </c>
      <c r="B87" s="37">
        <f t="shared" si="3"/>
        <v>26</v>
      </c>
      <c r="C87" s="37" t="s">
        <v>185</v>
      </c>
      <c r="D87" s="37" t="s">
        <v>262</v>
      </c>
      <c r="E87" s="37">
        <v>13169</v>
      </c>
      <c r="F87" s="38" t="s">
        <v>187</v>
      </c>
      <c r="G87" s="38" t="s">
        <v>188</v>
      </c>
      <c r="H87" s="38" t="s">
        <v>263</v>
      </c>
      <c r="I87" s="38" t="s">
        <v>264</v>
      </c>
      <c r="J87" s="44">
        <v>1392300</v>
      </c>
      <c r="K87" s="44">
        <v>1392300</v>
      </c>
      <c r="L87" s="44">
        <v>0</v>
      </c>
      <c r="M87" s="44">
        <v>487305</v>
      </c>
      <c r="N87" s="39">
        <v>6</v>
      </c>
      <c r="O87" s="47">
        <v>36240</v>
      </c>
    </row>
    <row r="88" spans="1:15" ht="25.5" outlineLevel="2" x14ac:dyDescent="0.2">
      <c r="A88" s="37">
        <v>83</v>
      </c>
      <c r="B88" s="37">
        <f t="shared" si="3"/>
        <v>27</v>
      </c>
      <c r="C88" s="37" t="s">
        <v>185</v>
      </c>
      <c r="D88" s="37" t="s">
        <v>265</v>
      </c>
      <c r="E88" s="37">
        <v>18028</v>
      </c>
      <c r="F88" s="38" t="s">
        <v>187</v>
      </c>
      <c r="G88" s="38" t="s">
        <v>188</v>
      </c>
      <c r="H88" s="38" t="s">
        <v>266</v>
      </c>
      <c r="I88" s="38" t="s">
        <v>267</v>
      </c>
      <c r="J88" s="44">
        <v>130000</v>
      </c>
      <c r="K88" s="44">
        <v>67634.16</v>
      </c>
      <c r="L88" s="44">
        <v>0</v>
      </c>
      <c r="M88" s="44">
        <v>50000</v>
      </c>
      <c r="N88" s="39">
        <v>2</v>
      </c>
      <c r="O88" s="47">
        <v>12811</v>
      </c>
    </row>
    <row r="89" spans="1:15" ht="25.5" outlineLevel="2" x14ac:dyDescent="0.2">
      <c r="A89" s="37">
        <v>84</v>
      </c>
      <c r="B89" s="37">
        <f t="shared" si="3"/>
        <v>28</v>
      </c>
      <c r="C89" s="37" t="s">
        <v>185</v>
      </c>
      <c r="D89" s="37" t="s">
        <v>268</v>
      </c>
      <c r="E89" s="37">
        <v>18162</v>
      </c>
      <c r="F89" s="38" t="s">
        <v>187</v>
      </c>
      <c r="G89" s="38" t="s">
        <v>188</v>
      </c>
      <c r="H89" s="38" t="s">
        <v>269</v>
      </c>
      <c r="I89" s="38" t="s">
        <v>270</v>
      </c>
      <c r="J89" s="44">
        <v>100000</v>
      </c>
      <c r="K89" s="44">
        <v>70934.16</v>
      </c>
      <c r="L89" s="44"/>
      <c r="M89" s="44">
        <v>50000</v>
      </c>
      <c r="N89" s="39">
        <v>2</v>
      </c>
      <c r="O89" s="47">
        <v>12811</v>
      </c>
    </row>
    <row r="90" spans="1:15" ht="25.5" outlineLevel="2" x14ac:dyDescent="0.2">
      <c r="A90" s="37">
        <v>85</v>
      </c>
      <c r="B90" s="37">
        <f t="shared" si="3"/>
        <v>29</v>
      </c>
      <c r="C90" s="37" t="s">
        <v>185</v>
      </c>
      <c r="D90" s="37" t="s">
        <v>271</v>
      </c>
      <c r="E90" s="37">
        <v>18242</v>
      </c>
      <c r="F90" s="38" t="s">
        <v>187</v>
      </c>
      <c r="G90" s="38" t="s">
        <v>188</v>
      </c>
      <c r="H90" s="38" t="s">
        <v>272</v>
      </c>
      <c r="I90" s="38" t="s">
        <v>273</v>
      </c>
      <c r="J90" s="44">
        <v>202300</v>
      </c>
      <c r="K90" s="44">
        <v>192300</v>
      </c>
      <c r="L90" s="44">
        <v>0</v>
      </c>
      <c r="M90" s="44">
        <v>50000</v>
      </c>
      <c r="N90" s="39">
        <v>2</v>
      </c>
      <c r="O90" s="47">
        <v>12811</v>
      </c>
    </row>
    <row r="91" spans="1:15" ht="25.5" outlineLevel="2" x14ac:dyDescent="0.2">
      <c r="A91" s="37">
        <v>86</v>
      </c>
      <c r="B91" s="37">
        <f t="shared" si="3"/>
        <v>30</v>
      </c>
      <c r="C91" s="37" t="s">
        <v>185</v>
      </c>
      <c r="D91" s="37" t="s">
        <v>274</v>
      </c>
      <c r="E91" s="37">
        <v>18411</v>
      </c>
      <c r="F91" s="38" t="s">
        <v>187</v>
      </c>
      <c r="G91" s="38" t="s">
        <v>188</v>
      </c>
      <c r="H91" s="38" t="s">
        <v>198</v>
      </c>
      <c r="I91" s="38" t="s">
        <v>275</v>
      </c>
      <c r="J91" s="44">
        <v>148750</v>
      </c>
      <c r="K91" s="44">
        <v>54971.37</v>
      </c>
      <c r="L91" s="44">
        <v>0</v>
      </c>
      <c r="M91" s="44">
        <v>35000</v>
      </c>
      <c r="N91" s="39">
        <v>2</v>
      </c>
      <c r="O91" s="47">
        <v>12811</v>
      </c>
    </row>
    <row r="92" spans="1:15" ht="25.5" outlineLevel="2" x14ac:dyDescent="0.2">
      <c r="A92" s="37">
        <v>87</v>
      </c>
      <c r="B92" s="37">
        <f t="shared" si="3"/>
        <v>31</v>
      </c>
      <c r="C92" s="37" t="s">
        <v>185</v>
      </c>
      <c r="D92" s="37" t="s">
        <v>276</v>
      </c>
      <c r="E92" s="37">
        <v>18475</v>
      </c>
      <c r="F92" s="38" t="s">
        <v>187</v>
      </c>
      <c r="G92" s="38" t="s">
        <v>188</v>
      </c>
      <c r="H92" s="38" t="s">
        <v>277</v>
      </c>
      <c r="I92" s="38" t="s">
        <v>278</v>
      </c>
      <c r="J92" s="44">
        <v>142800</v>
      </c>
      <c r="K92" s="44">
        <v>98734.16</v>
      </c>
      <c r="L92" s="44">
        <v>0</v>
      </c>
      <c r="M92" s="44">
        <v>88734.16</v>
      </c>
      <c r="N92" s="39">
        <v>2</v>
      </c>
      <c r="O92" s="47">
        <v>12811</v>
      </c>
    </row>
    <row r="93" spans="1:15" ht="25.5" outlineLevel="2" x14ac:dyDescent="0.2">
      <c r="A93" s="37">
        <v>88</v>
      </c>
      <c r="B93" s="37">
        <f t="shared" si="3"/>
        <v>32</v>
      </c>
      <c r="C93" s="37" t="s">
        <v>185</v>
      </c>
      <c r="D93" s="37" t="s">
        <v>279</v>
      </c>
      <c r="E93" s="37">
        <v>18554</v>
      </c>
      <c r="F93" s="38" t="s">
        <v>187</v>
      </c>
      <c r="G93" s="38" t="s">
        <v>188</v>
      </c>
      <c r="H93" s="38" t="s">
        <v>280</v>
      </c>
      <c r="I93" s="38" t="s">
        <v>281</v>
      </c>
      <c r="J93" s="44">
        <v>129253.98</v>
      </c>
      <c r="K93" s="44">
        <v>70801.23</v>
      </c>
      <c r="L93" s="44">
        <v>0</v>
      </c>
      <c r="M93" s="44">
        <v>30000</v>
      </c>
      <c r="N93" s="39">
        <v>4</v>
      </c>
      <c r="O93" s="47">
        <v>24526</v>
      </c>
    </row>
    <row r="94" spans="1:15" ht="25.5" outlineLevel="2" x14ac:dyDescent="0.2">
      <c r="A94" s="37">
        <v>89</v>
      </c>
      <c r="B94" s="37">
        <f t="shared" si="3"/>
        <v>33</v>
      </c>
      <c r="C94" s="37" t="s">
        <v>185</v>
      </c>
      <c r="D94" s="37" t="s">
        <v>282</v>
      </c>
      <c r="E94" s="37">
        <v>18938</v>
      </c>
      <c r="F94" s="38" t="s">
        <v>187</v>
      </c>
      <c r="G94" s="38" t="s">
        <v>188</v>
      </c>
      <c r="H94" s="38" t="s">
        <v>283</v>
      </c>
      <c r="I94" s="38" t="s">
        <v>284</v>
      </c>
      <c r="J94" s="44">
        <v>132090</v>
      </c>
      <c r="K94" s="44">
        <v>60000</v>
      </c>
      <c r="L94" s="44">
        <v>0</v>
      </c>
      <c r="M94" s="44">
        <v>45000</v>
      </c>
      <c r="N94" s="39">
        <v>4</v>
      </c>
      <c r="O94" s="47">
        <v>24526</v>
      </c>
    </row>
    <row r="95" spans="1:15" ht="25.5" outlineLevel="2" x14ac:dyDescent="0.2">
      <c r="A95" s="37">
        <v>90</v>
      </c>
      <c r="B95" s="37">
        <f t="shared" si="3"/>
        <v>34</v>
      </c>
      <c r="C95" s="37" t="s">
        <v>185</v>
      </c>
      <c r="D95" s="37" t="s">
        <v>288</v>
      </c>
      <c r="E95" s="37">
        <v>19007</v>
      </c>
      <c r="F95" s="38" t="s">
        <v>187</v>
      </c>
      <c r="G95" s="38" t="s">
        <v>188</v>
      </c>
      <c r="H95" s="38" t="s">
        <v>198</v>
      </c>
      <c r="I95" s="38" t="s">
        <v>289</v>
      </c>
      <c r="J95" s="44">
        <v>89560</v>
      </c>
      <c r="K95" s="44">
        <v>40000</v>
      </c>
      <c r="L95" s="44">
        <v>0</v>
      </c>
      <c r="M95" s="44">
        <v>40000</v>
      </c>
      <c r="N95" s="39">
        <v>2</v>
      </c>
      <c r="O95" s="47">
        <v>12811</v>
      </c>
    </row>
    <row r="96" spans="1:15" ht="25.5" outlineLevel="2" x14ac:dyDescent="0.2">
      <c r="A96" s="37">
        <v>91</v>
      </c>
      <c r="B96" s="37">
        <f t="shared" si="3"/>
        <v>35</v>
      </c>
      <c r="C96" s="37" t="s">
        <v>185</v>
      </c>
      <c r="D96" s="37" t="s">
        <v>285</v>
      </c>
      <c r="E96" s="37">
        <v>19141</v>
      </c>
      <c r="F96" s="38" t="s">
        <v>187</v>
      </c>
      <c r="G96" s="38" t="s">
        <v>188</v>
      </c>
      <c r="H96" s="38" t="s">
        <v>286</v>
      </c>
      <c r="I96" s="38" t="s">
        <v>287</v>
      </c>
      <c r="J96" s="44">
        <v>119000</v>
      </c>
      <c r="K96" s="44">
        <v>64000</v>
      </c>
      <c r="L96" s="44">
        <v>0</v>
      </c>
      <c r="M96" s="44">
        <v>63000</v>
      </c>
      <c r="N96" s="39">
        <v>3</v>
      </c>
      <c r="O96" s="47">
        <v>18668</v>
      </c>
    </row>
    <row r="97" spans="1:15" ht="38.25" outlineLevel="2" x14ac:dyDescent="0.2">
      <c r="A97" s="37">
        <v>92</v>
      </c>
      <c r="B97" s="37">
        <f t="shared" si="3"/>
        <v>36</v>
      </c>
      <c r="C97" s="37" t="s">
        <v>185</v>
      </c>
      <c r="D97" s="37" t="s">
        <v>290</v>
      </c>
      <c r="E97" s="37">
        <v>19249</v>
      </c>
      <c r="F97" s="38" t="s">
        <v>187</v>
      </c>
      <c r="G97" s="38" t="s">
        <v>188</v>
      </c>
      <c r="H97" s="38" t="s">
        <v>291</v>
      </c>
      <c r="I97" s="38" t="s">
        <v>292</v>
      </c>
      <c r="J97" s="44">
        <v>315350</v>
      </c>
      <c r="K97" s="44">
        <v>304700</v>
      </c>
      <c r="L97" s="44">
        <v>0</v>
      </c>
      <c r="M97" s="44">
        <v>50000</v>
      </c>
      <c r="N97" s="39">
        <v>3</v>
      </c>
      <c r="O97" s="47">
        <v>18668</v>
      </c>
    </row>
    <row r="98" spans="1:15" ht="25.5" outlineLevel="2" x14ac:dyDescent="0.2">
      <c r="A98" s="37">
        <v>93</v>
      </c>
      <c r="B98" s="37">
        <f t="shared" si="3"/>
        <v>37</v>
      </c>
      <c r="C98" s="37" t="s">
        <v>185</v>
      </c>
      <c r="D98" s="37" t="s">
        <v>293</v>
      </c>
      <c r="E98" s="37">
        <v>19338</v>
      </c>
      <c r="F98" s="38" t="s">
        <v>187</v>
      </c>
      <c r="G98" s="38" t="s">
        <v>188</v>
      </c>
      <c r="H98" s="38" t="s">
        <v>294</v>
      </c>
      <c r="I98" s="38" t="s">
        <v>295</v>
      </c>
      <c r="J98" s="44">
        <v>123760</v>
      </c>
      <c r="K98" s="44">
        <v>20000</v>
      </c>
      <c r="L98" s="44">
        <v>0</v>
      </c>
      <c r="M98" s="44">
        <v>20000</v>
      </c>
      <c r="N98" s="39">
        <v>4</v>
      </c>
      <c r="O98" s="47">
        <v>20000</v>
      </c>
    </row>
    <row r="99" spans="1:15" ht="25.5" outlineLevel="2" x14ac:dyDescent="0.2">
      <c r="A99" s="37">
        <v>94</v>
      </c>
      <c r="B99" s="37">
        <f t="shared" si="3"/>
        <v>38</v>
      </c>
      <c r="C99" s="37" t="s">
        <v>185</v>
      </c>
      <c r="D99" s="37" t="s">
        <v>296</v>
      </c>
      <c r="E99" s="37">
        <v>19392</v>
      </c>
      <c r="F99" s="38" t="s">
        <v>187</v>
      </c>
      <c r="G99" s="38" t="s">
        <v>188</v>
      </c>
      <c r="H99" s="38" t="s">
        <v>198</v>
      </c>
      <c r="I99" s="38" t="s">
        <v>297</v>
      </c>
      <c r="J99" s="44">
        <v>154700</v>
      </c>
      <c r="K99" s="44">
        <v>142552</v>
      </c>
      <c r="L99" s="44">
        <v>0</v>
      </c>
      <c r="M99" s="44">
        <v>100000</v>
      </c>
      <c r="N99" s="39">
        <v>3</v>
      </c>
      <c r="O99" s="47">
        <v>18668</v>
      </c>
    </row>
    <row r="100" spans="1:15" ht="25.5" outlineLevel="2" x14ac:dyDescent="0.2">
      <c r="A100" s="37">
        <v>95</v>
      </c>
      <c r="B100" s="37">
        <f t="shared" si="3"/>
        <v>39</v>
      </c>
      <c r="C100" s="37" t="s">
        <v>185</v>
      </c>
      <c r="D100" s="37" t="s">
        <v>298</v>
      </c>
      <c r="E100" s="37">
        <v>19631</v>
      </c>
      <c r="F100" s="38" t="s">
        <v>187</v>
      </c>
      <c r="G100" s="38" t="s">
        <v>188</v>
      </c>
      <c r="H100" s="38" t="s">
        <v>198</v>
      </c>
      <c r="I100" s="38" t="s">
        <v>299</v>
      </c>
      <c r="J100" s="44">
        <v>148750</v>
      </c>
      <c r="K100" s="44">
        <v>111116</v>
      </c>
      <c r="L100" s="44">
        <v>0</v>
      </c>
      <c r="M100" s="44">
        <v>40460</v>
      </c>
      <c r="N100" s="39">
        <v>3</v>
      </c>
      <c r="O100" s="47">
        <v>18668</v>
      </c>
    </row>
    <row r="101" spans="1:15" ht="25.5" outlineLevel="2" x14ac:dyDescent="0.2">
      <c r="A101" s="37">
        <v>96</v>
      </c>
      <c r="B101" s="37">
        <f t="shared" si="3"/>
        <v>40</v>
      </c>
      <c r="C101" s="37" t="s">
        <v>185</v>
      </c>
      <c r="D101" s="37" t="s">
        <v>300</v>
      </c>
      <c r="E101" s="37">
        <v>19999</v>
      </c>
      <c r="F101" s="38" t="s">
        <v>187</v>
      </c>
      <c r="G101" s="38" t="s">
        <v>188</v>
      </c>
      <c r="H101" s="38" t="s">
        <v>301</v>
      </c>
      <c r="I101" s="38" t="s">
        <v>302</v>
      </c>
      <c r="J101" s="44">
        <v>154700</v>
      </c>
      <c r="K101" s="44">
        <v>96936.78</v>
      </c>
      <c r="L101" s="44">
        <v>0</v>
      </c>
      <c r="M101" s="44">
        <v>96936.78</v>
      </c>
      <c r="N101" s="39">
        <v>4</v>
      </c>
      <c r="O101" s="47">
        <v>24526</v>
      </c>
    </row>
    <row r="102" spans="1:15" ht="24" customHeight="1" outlineLevel="1" x14ac:dyDescent="0.2">
      <c r="A102" s="50"/>
      <c r="B102" s="50"/>
      <c r="C102" s="35" t="s">
        <v>2920</v>
      </c>
      <c r="D102" s="35"/>
      <c r="E102" s="35"/>
      <c r="F102" s="43"/>
      <c r="G102" s="43"/>
      <c r="H102" s="43"/>
      <c r="I102" s="43"/>
      <c r="J102" s="45">
        <f t="shared" ref="J102:O102" si="4">SUBTOTAL(9,J62:J101)</f>
        <v>7337182.1000000006</v>
      </c>
      <c r="K102" s="45">
        <f t="shared" si="4"/>
        <v>4954534.0000000009</v>
      </c>
      <c r="L102" s="45">
        <f t="shared" si="4"/>
        <v>0</v>
      </c>
      <c r="M102" s="45">
        <f t="shared" si="4"/>
        <v>2643440.0699999998</v>
      </c>
      <c r="N102" s="36">
        <f t="shared" si="4"/>
        <v>125</v>
      </c>
      <c r="O102" s="48">
        <f t="shared" si="4"/>
        <v>758317</v>
      </c>
    </row>
    <row r="103" spans="1:15" ht="25.5" outlineLevel="2" x14ac:dyDescent="0.2">
      <c r="A103" s="40">
        <v>97</v>
      </c>
      <c r="B103" s="40">
        <f t="shared" si="3"/>
        <v>1</v>
      </c>
      <c r="C103" s="40" t="s">
        <v>303</v>
      </c>
      <c r="D103" s="40" t="s">
        <v>304</v>
      </c>
      <c r="E103" s="40">
        <v>21123</v>
      </c>
      <c r="F103" s="41" t="s">
        <v>305</v>
      </c>
      <c r="G103" s="41" t="s">
        <v>306</v>
      </c>
      <c r="H103" s="41" t="s">
        <v>307</v>
      </c>
      <c r="I103" s="41" t="s">
        <v>308</v>
      </c>
      <c r="J103" s="46">
        <v>146370</v>
      </c>
      <c r="K103" s="46">
        <v>73254</v>
      </c>
      <c r="L103" s="46">
        <v>23254.25</v>
      </c>
      <c r="M103" s="46">
        <v>50000</v>
      </c>
      <c r="N103" s="42">
        <v>5</v>
      </c>
      <c r="O103" s="49">
        <v>30383</v>
      </c>
    </row>
    <row r="104" spans="1:15" ht="25.5" outlineLevel="2" x14ac:dyDescent="0.2">
      <c r="A104" s="37">
        <v>98</v>
      </c>
      <c r="B104" s="37">
        <f t="shared" si="3"/>
        <v>2</v>
      </c>
      <c r="C104" s="37" t="s">
        <v>303</v>
      </c>
      <c r="D104" s="37" t="s">
        <v>309</v>
      </c>
      <c r="E104" s="37">
        <v>21454</v>
      </c>
      <c r="F104" s="38" t="s">
        <v>305</v>
      </c>
      <c r="G104" s="38" t="s">
        <v>306</v>
      </c>
      <c r="H104" s="38" t="s">
        <v>310</v>
      </c>
      <c r="I104" s="38" t="s">
        <v>311</v>
      </c>
      <c r="J104" s="44">
        <v>154700</v>
      </c>
      <c r="K104" s="44">
        <v>124700</v>
      </c>
      <c r="L104" s="44">
        <v>30000</v>
      </c>
      <c r="M104" s="44">
        <v>75000</v>
      </c>
      <c r="N104" s="39">
        <v>3</v>
      </c>
      <c r="O104" s="47">
        <v>18668</v>
      </c>
    </row>
    <row r="105" spans="1:15" ht="25.5" outlineLevel="2" x14ac:dyDescent="0.2">
      <c r="A105" s="37">
        <v>99</v>
      </c>
      <c r="B105" s="37">
        <f t="shared" si="3"/>
        <v>3</v>
      </c>
      <c r="C105" s="37" t="s">
        <v>303</v>
      </c>
      <c r="D105" s="37" t="s">
        <v>312</v>
      </c>
      <c r="E105" s="37">
        <v>21418</v>
      </c>
      <c r="F105" s="38" t="s">
        <v>305</v>
      </c>
      <c r="G105" s="38" t="s">
        <v>306</v>
      </c>
      <c r="H105" s="38" t="s">
        <v>313</v>
      </c>
      <c r="I105" s="38" t="s">
        <v>314</v>
      </c>
      <c r="J105" s="44">
        <v>234430</v>
      </c>
      <c r="K105" s="44">
        <v>189557.19</v>
      </c>
      <c r="L105" s="44">
        <v>159557.19</v>
      </c>
      <c r="M105" s="44">
        <v>30000</v>
      </c>
      <c r="N105" s="39">
        <v>4</v>
      </c>
      <c r="O105" s="47">
        <v>24526</v>
      </c>
    </row>
    <row r="106" spans="1:15" ht="25.5" outlineLevel="2" x14ac:dyDescent="0.2">
      <c r="A106" s="37">
        <v>100</v>
      </c>
      <c r="B106" s="37">
        <f t="shared" si="3"/>
        <v>4</v>
      </c>
      <c r="C106" s="37" t="s">
        <v>303</v>
      </c>
      <c r="D106" s="37" t="s">
        <v>315</v>
      </c>
      <c r="E106" s="37">
        <v>26338</v>
      </c>
      <c r="F106" s="38" t="s">
        <v>305</v>
      </c>
      <c r="G106" s="38" t="s">
        <v>306</v>
      </c>
      <c r="H106" s="38" t="s">
        <v>316</v>
      </c>
      <c r="I106" s="38" t="s">
        <v>317</v>
      </c>
      <c r="J106" s="44">
        <v>160650</v>
      </c>
      <c r="K106" s="44">
        <v>160650</v>
      </c>
      <c r="L106" s="44">
        <v>60650</v>
      </c>
      <c r="M106" s="44">
        <v>100000</v>
      </c>
      <c r="N106" s="39">
        <v>3</v>
      </c>
      <c r="O106" s="47">
        <v>18668</v>
      </c>
    </row>
    <row r="107" spans="1:15" ht="25.5" outlineLevel="2" x14ac:dyDescent="0.2">
      <c r="A107" s="37">
        <v>101</v>
      </c>
      <c r="B107" s="37">
        <f t="shared" si="3"/>
        <v>5</v>
      </c>
      <c r="C107" s="37" t="s">
        <v>303</v>
      </c>
      <c r="D107" s="37" t="s">
        <v>318</v>
      </c>
      <c r="E107" s="37">
        <v>21668</v>
      </c>
      <c r="F107" s="38" t="s">
        <v>305</v>
      </c>
      <c r="G107" s="38" t="s">
        <v>306</v>
      </c>
      <c r="H107" s="38" t="s">
        <v>319</v>
      </c>
      <c r="I107" s="38" t="s">
        <v>320</v>
      </c>
      <c r="J107" s="44">
        <v>295120</v>
      </c>
      <c r="K107" s="44">
        <v>227000</v>
      </c>
      <c r="L107" s="44">
        <v>127000</v>
      </c>
      <c r="M107" s="44">
        <v>100000</v>
      </c>
      <c r="N107" s="39">
        <v>3</v>
      </c>
      <c r="O107" s="47">
        <v>18668</v>
      </c>
    </row>
    <row r="108" spans="1:15" ht="38.25" outlineLevel="2" x14ac:dyDescent="0.2">
      <c r="A108" s="37">
        <v>102</v>
      </c>
      <c r="B108" s="37">
        <f t="shared" si="3"/>
        <v>6</v>
      </c>
      <c r="C108" s="37" t="s">
        <v>303</v>
      </c>
      <c r="D108" s="37" t="s">
        <v>321</v>
      </c>
      <c r="E108" s="37">
        <v>20778</v>
      </c>
      <c r="F108" s="38" t="s">
        <v>305</v>
      </c>
      <c r="G108" s="38" t="s">
        <v>306</v>
      </c>
      <c r="H108" s="38" t="s">
        <v>322</v>
      </c>
      <c r="I108" s="38" t="s">
        <v>323</v>
      </c>
      <c r="J108" s="44">
        <v>224091</v>
      </c>
      <c r="K108" s="44">
        <v>65867</v>
      </c>
      <c r="L108" s="44">
        <v>15000</v>
      </c>
      <c r="M108" s="44">
        <v>50867</v>
      </c>
      <c r="N108" s="39">
        <v>3</v>
      </c>
      <c r="O108" s="47">
        <v>18668</v>
      </c>
    </row>
    <row r="109" spans="1:15" ht="38.25" outlineLevel="2" x14ac:dyDescent="0.2">
      <c r="A109" s="37">
        <v>103</v>
      </c>
      <c r="B109" s="37">
        <f t="shared" si="3"/>
        <v>7</v>
      </c>
      <c r="C109" s="37" t="s">
        <v>303</v>
      </c>
      <c r="D109" s="37" t="s">
        <v>324</v>
      </c>
      <c r="E109" s="37">
        <v>21720</v>
      </c>
      <c r="F109" s="38" t="s">
        <v>305</v>
      </c>
      <c r="G109" s="38" t="s">
        <v>306</v>
      </c>
      <c r="H109" s="38" t="s">
        <v>325</v>
      </c>
      <c r="I109" s="38" t="s">
        <v>326</v>
      </c>
      <c r="J109" s="44">
        <v>53550</v>
      </c>
      <c r="K109" s="44">
        <v>37544.5</v>
      </c>
      <c r="L109" s="44">
        <v>0</v>
      </c>
      <c r="M109" s="44">
        <v>37554.5</v>
      </c>
      <c r="N109" s="39">
        <v>4</v>
      </c>
      <c r="O109" s="47">
        <v>24526</v>
      </c>
    </row>
    <row r="110" spans="1:15" ht="25.5" outlineLevel="2" x14ac:dyDescent="0.2">
      <c r="A110" s="37">
        <v>104</v>
      </c>
      <c r="B110" s="37">
        <f t="shared" si="3"/>
        <v>8</v>
      </c>
      <c r="C110" s="37" t="s">
        <v>303</v>
      </c>
      <c r="D110" s="37" t="s">
        <v>327</v>
      </c>
      <c r="E110" s="37">
        <v>21855</v>
      </c>
      <c r="F110" s="38" t="s">
        <v>305</v>
      </c>
      <c r="G110" s="38" t="s">
        <v>306</v>
      </c>
      <c r="H110" s="38" t="s">
        <v>328</v>
      </c>
      <c r="I110" s="38" t="s">
        <v>329</v>
      </c>
      <c r="J110" s="44">
        <v>198000</v>
      </c>
      <c r="K110" s="44">
        <v>55000</v>
      </c>
      <c r="L110" s="44">
        <v>0</v>
      </c>
      <c r="M110" s="44">
        <v>55000</v>
      </c>
      <c r="N110" s="39">
        <v>3</v>
      </c>
      <c r="O110" s="47">
        <v>18668</v>
      </c>
    </row>
    <row r="111" spans="1:15" ht="25.5" outlineLevel="2" x14ac:dyDescent="0.2">
      <c r="A111" s="37">
        <v>105</v>
      </c>
      <c r="B111" s="37">
        <f t="shared" si="3"/>
        <v>9</v>
      </c>
      <c r="C111" s="37" t="s">
        <v>303</v>
      </c>
      <c r="D111" s="37" t="s">
        <v>330</v>
      </c>
      <c r="E111" s="37">
        <v>20821</v>
      </c>
      <c r="F111" s="38" t="s">
        <v>305</v>
      </c>
      <c r="G111" s="38" t="s">
        <v>306</v>
      </c>
      <c r="H111" s="38" t="s">
        <v>331</v>
      </c>
      <c r="I111" s="38" t="s">
        <v>332</v>
      </c>
      <c r="J111" s="44">
        <v>372000</v>
      </c>
      <c r="K111" s="44">
        <v>109700</v>
      </c>
      <c r="L111" s="44">
        <v>80000</v>
      </c>
      <c r="M111" s="44">
        <v>29700</v>
      </c>
      <c r="N111" s="39">
        <v>5</v>
      </c>
      <c r="O111" s="47">
        <v>29298</v>
      </c>
    </row>
    <row r="112" spans="1:15" ht="25.5" outlineLevel="2" x14ac:dyDescent="0.2">
      <c r="A112" s="37">
        <v>106</v>
      </c>
      <c r="B112" s="37">
        <f t="shared" si="3"/>
        <v>10</v>
      </c>
      <c r="C112" s="37" t="s">
        <v>303</v>
      </c>
      <c r="D112" s="37" t="s">
        <v>333</v>
      </c>
      <c r="E112" s="37">
        <v>22059</v>
      </c>
      <c r="F112" s="38" t="s">
        <v>305</v>
      </c>
      <c r="G112" s="38" t="s">
        <v>306</v>
      </c>
      <c r="H112" s="38" t="s">
        <v>334</v>
      </c>
      <c r="I112" s="38" t="s">
        <v>335</v>
      </c>
      <c r="J112" s="44">
        <v>289604</v>
      </c>
      <c r="K112" s="44">
        <v>54535</v>
      </c>
      <c r="L112" s="44">
        <v>20000</v>
      </c>
      <c r="M112" s="44">
        <v>34535</v>
      </c>
      <c r="N112" s="39">
        <v>3</v>
      </c>
      <c r="O112" s="47">
        <v>18668</v>
      </c>
    </row>
    <row r="113" spans="1:15" ht="25.5" outlineLevel="2" x14ac:dyDescent="0.2">
      <c r="A113" s="37">
        <v>107</v>
      </c>
      <c r="B113" s="37">
        <f t="shared" si="3"/>
        <v>11</v>
      </c>
      <c r="C113" s="37" t="s">
        <v>303</v>
      </c>
      <c r="D113" s="37" t="s">
        <v>336</v>
      </c>
      <c r="E113" s="37">
        <v>22166</v>
      </c>
      <c r="F113" s="38" t="s">
        <v>305</v>
      </c>
      <c r="G113" s="38" t="s">
        <v>306</v>
      </c>
      <c r="H113" s="38" t="s">
        <v>337</v>
      </c>
      <c r="I113" s="38" t="s">
        <v>338</v>
      </c>
      <c r="J113" s="44">
        <v>157080</v>
      </c>
      <c r="K113" s="44">
        <v>94010</v>
      </c>
      <c r="L113" s="44">
        <v>59500</v>
      </c>
      <c r="M113" s="44">
        <v>34510</v>
      </c>
      <c r="N113" s="39">
        <v>5</v>
      </c>
      <c r="O113" s="47">
        <v>30383</v>
      </c>
    </row>
    <row r="114" spans="1:15" ht="25.5" outlineLevel="2" x14ac:dyDescent="0.2">
      <c r="A114" s="37">
        <v>108</v>
      </c>
      <c r="B114" s="37">
        <f t="shared" si="3"/>
        <v>12</v>
      </c>
      <c r="C114" s="37" t="s">
        <v>303</v>
      </c>
      <c r="D114" s="37" t="s">
        <v>339</v>
      </c>
      <c r="E114" s="37">
        <v>22237</v>
      </c>
      <c r="F114" s="38" t="s">
        <v>305</v>
      </c>
      <c r="G114" s="38" t="s">
        <v>306</v>
      </c>
      <c r="H114" s="38" t="s">
        <v>340</v>
      </c>
      <c r="I114" s="38" t="s">
        <v>341</v>
      </c>
      <c r="J114" s="44">
        <v>139500</v>
      </c>
      <c r="K114" s="44">
        <v>63500</v>
      </c>
      <c r="L114" s="44">
        <v>10000</v>
      </c>
      <c r="M114" s="44">
        <v>53500</v>
      </c>
      <c r="N114" s="39">
        <v>3</v>
      </c>
      <c r="O114" s="47">
        <v>18668</v>
      </c>
    </row>
    <row r="115" spans="1:15" ht="25.5" outlineLevel="2" x14ac:dyDescent="0.2">
      <c r="A115" s="37">
        <v>109</v>
      </c>
      <c r="B115" s="37">
        <f t="shared" si="3"/>
        <v>13</v>
      </c>
      <c r="C115" s="37" t="s">
        <v>303</v>
      </c>
      <c r="D115" s="37" t="s">
        <v>342</v>
      </c>
      <c r="E115" s="37">
        <v>22380</v>
      </c>
      <c r="F115" s="38" t="s">
        <v>305</v>
      </c>
      <c r="G115" s="38" t="s">
        <v>306</v>
      </c>
      <c r="H115" s="38" t="s">
        <v>343</v>
      </c>
      <c r="I115" s="38" t="s">
        <v>344</v>
      </c>
      <c r="J115" s="44">
        <v>171360</v>
      </c>
      <c r="K115" s="44">
        <v>90074.67</v>
      </c>
      <c r="L115" s="44">
        <v>30074.67</v>
      </c>
      <c r="M115" s="44">
        <v>60000</v>
      </c>
      <c r="N115" s="39">
        <v>4</v>
      </c>
      <c r="O115" s="47">
        <v>24526</v>
      </c>
    </row>
    <row r="116" spans="1:15" ht="25.5" outlineLevel="2" x14ac:dyDescent="0.2">
      <c r="A116" s="37">
        <v>110</v>
      </c>
      <c r="B116" s="37">
        <f t="shared" si="3"/>
        <v>14</v>
      </c>
      <c r="C116" s="37" t="s">
        <v>303</v>
      </c>
      <c r="D116" s="37" t="s">
        <v>345</v>
      </c>
      <c r="E116" s="37">
        <v>22460</v>
      </c>
      <c r="F116" s="38" t="s">
        <v>305</v>
      </c>
      <c r="G116" s="38" t="s">
        <v>306</v>
      </c>
      <c r="H116" s="38" t="s">
        <v>346</v>
      </c>
      <c r="I116" s="38" t="s">
        <v>347</v>
      </c>
      <c r="J116" s="44">
        <v>146370</v>
      </c>
      <c r="K116" s="44">
        <v>45220</v>
      </c>
      <c r="L116" s="44">
        <v>0</v>
      </c>
      <c r="M116" s="44">
        <v>45220</v>
      </c>
      <c r="N116" s="39">
        <v>4</v>
      </c>
      <c r="O116" s="47">
        <v>24526</v>
      </c>
    </row>
    <row r="117" spans="1:15" ht="25.5" outlineLevel="2" x14ac:dyDescent="0.2">
      <c r="A117" s="37">
        <v>111</v>
      </c>
      <c r="B117" s="37">
        <f t="shared" si="3"/>
        <v>15</v>
      </c>
      <c r="C117" s="37" t="s">
        <v>303</v>
      </c>
      <c r="D117" s="37" t="s">
        <v>348</v>
      </c>
      <c r="E117" s="37">
        <v>22488</v>
      </c>
      <c r="F117" s="38" t="s">
        <v>305</v>
      </c>
      <c r="G117" s="38" t="s">
        <v>306</v>
      </c>
      <c r="H117" s="38" t="s">
        <v>349</v>
      </c>
      <c r="I117" s="38" t="s">
        <v>350</v>
      </c>
      <c r="J117" s="44">
        <v>129480.2</v>
      </c>
      <c r="K117" s="44">
        <v>73984.02</v>
      </c>
      <c r="L117" s="44">
        <v>0</v>
      </c>
      <c r="M117" s="44">
        <v>73948.02</v>
      </c>
      <c r="N117" s="39">
        <v>3</v>
      </c>
      <c r="O117" s="47">
        <v>18668</v>
      </c>
    </row>
    <row r="118" spans="1:15" ht="25.5" outlineLevel="2" x14ac:dyDescent="0.2">
      <c r="A118" s="37">
        <v>112</v>
      </c>
      <c r="B118" s="37">
        <f t="shared" si="3"/>
        <v>16</v>
      </c>
      <c r="C118" s="37" t="s">
        <v>303</v>
      </c>
      <c r="D118" s="37" t="s">
        <v>351</v>
      </c>
      <c r="E118" s="37">
        <v>22665</v>
      </c>
      <c r="F118" s="38" t="s">
        <v>305</v>
      </c>
      <c r="G118" s="38" t="s">
        <v>306</v>
      </c>
      <c r="H118" s="38" t="s">
        <v>352</v>
      </c>
      <c r="I118" s="38" t="s">
        <v>353</v>
      </c>
      <c r="J118" s="44">
        <v>113050</v>
      </c>
      <c r="K118" s="44">
        <v>113050</v>
      </c>
      <c r="L118" s="44">
        <v>56525</v>
      </c>
      <c r="M118" s="44">
        <v>56525</v>
      </c>
      <c r="N118" s="39">
        <v>3</v>
      </c>
      <c r="O118" s="47">
        <v>18668</v>
      </c>
    </row>
    <row r="119" spans="1:15" ht="38.25" outlineLevel="2" x14ac:dyDescent="0.2">
      <c r="A119" s="37">
        <v>113</v>
      </c>
      <c r="B119" s="37">
        <f t="shared" si="3"/>
        <v>17</v>
      </c>
      <c r="C119" s="37" t="s">
        <v>303</v>
      </c>
      <c r="D119" s="37" t="s">
        <v>354</v>
      </c>
      <c r="E119" s="37">
        <v>26346</v>
      </c>
      <c r="F119" s="38" t="s">
        <v>305</v>
      </c>
      <c r="G119" s="38" t="s">
        <v>306</v>
      </c>
      <c r="H119" s="38" t="s">
        <v>355</v>
      </c>
      <c r="I119" s="38" t="s">
        <v>356</v>
      </c>
      <c r="J119" s="44">
        <v>113050</v>
      </c>
      <c r="K119" s="44">
        <v>113050</v>
      </c>
      <c r="L119" s="44">
        <v>11305</v>
      </c>
      <c r="M119" s="44">
        <v>101745</v>
      </c>
      <c r="N119" s="39">
        <v>3</v>
      </c>
      <c r="O119" s="47">
        <v>18668</v>
      </c>
    </row>
    <row r="120" spans="1:15" ht="25.5" outlineLevel="2" x14ac:dyDescent="0.2">
      <c r="A120" s="37">
        <v>114</v>
      </c>
      <c r="B120" s="37">
        <f t="shared" si="3"/>
        <v>18</v>
      </c>
      <c r="C120" s="37" t="s">
        <v>303</v>
      </c>
      <c r="D120" s="37" t="s">
        <v>357</v>
      </c>
      <c r="E120" s="37">
        <v>20607</v>
      </c>
      <c r="F120" s="38" t="s">
        <v>305</v>
      </c>
      <c r="G120" s="38" t="s">
        <v>306</v>
      </c>
      <c r="H120" s="38" t="s">
        <v>358</v>
      </c>
      <c r="I120" s="38" t="s">
        <v>359</v>
      </c>
      <c r="J120" s="44">
        <v>132019</v>
      </c>
      <c r="K120" s="44">
        <v>66054</v>
      </c>
      <c r="L120" s="44">
        <v>40000</v>
      </c>
      <c r="M120" s="44">
        <v>26054</v>
      </c>
      <c r="N120" s="39">
        <v>4</v>
      </c>
      <c r="O120" s="47">
        <v>24526</v>
      </c>
    </row>
    <row r="121" spans="1:15" ht="25.5" outlineLevel="2" x14ac:dyDescent="0.2">
      <c r="A121" s="37">
        <v>115</v>
      </c>
      <c r="B121" s="37">
        <f t="shared" si="3"/>
        <v>19</v>
      </c>
      <c r="C121" s="37" t="s">
        <v>303</v>
      </c>
      <c r="D121" s="37" t="s">
        <v>360</v>
      </c>
      <c r="E121" s="37">
        <v>22898</v>
      </c>
      <c r="F121" s="38" t="s">
        <v>305</v>
      </c>
      <c r="G121" s="38" t="s">
        <v>306</v>
      </c>
      <c r="H121" s="38" t="s">
        <v>361</v>
      </c>
      <c r="I121" s="38" t="s">
        <v>362</v>
      </c>
      <c r="J121" s="44">
        <v>160650</v>
      </c>
      <c r="K121" s="44">
        <v>146370</v>
      </c>
      <c r="L121" s="44">
        <v>20000</v>
      </c>
      <c r="M121" s="44">
        <v>126370</v>
      </c>
      <c r="N121" s="39">
        <v>4</v>
      </c>
      <c r="O121" s="47">
        <v>24526</v>
      </c>
    </row>
    <row r="122" spans="1:15" ht="25.5" outlineLevel="2" x14ac:dyDescent="0.2">
      <c r="A122" s="37">
        <v>116</v>
      </c>
      <c r="B122" s="37">
        <f t="shared" si="3"/>
        <v>20</v>
      </c>
      <c r="C122" s="37" t="s">
        <v>303</v>
      </c>
      <c r="D122" s="37" t="s">
        <v>363</v>
      </c>
      <c r="E122" s="37">
        <v>20313</v>
      </c>
      <c r="F122" s="38" t="s">
        <v>305</v>
      </c>
      <c r="G122" s="38" t="s">
        <v>306</v>
      </c>
      <c r="H122" s="38" t="s">
        <v>364</v>
      </c>
      <c r="I122" s="38" t="s">
        <v>365</v>
      </c>
      <c r="J122" s="44">
        <v>16660</v>
      </c>
      <c r="K122" s="44">
        <v>16660</v>
      </c>
      <c r="L122" s="44">
        <v>0</v>
      </c>
      <c r="M122" s="44">
        <v>16660</v>
      </c>
      <c r="N122" s="39">
        <v>3</v>
      </c>
      <c r="O122" s="47">
        <v>16660</v>
      </c>
    </row>
    <row r="123" spans="1:15" ht="25.5" outlineLevel="2" x14ac:dyDescent="0.2">
      <c r="A123" s="37">
        <v>117</v>
      </c>
      <c r="B123" s="37">
        <f t="shared" si="3"/>
        <v>21</v>
      </c>
      <c r="C123" s="37" t="s">
        <v>303</v>
      </c>
      <c r="D123" s="37" t="s">
        <v>366</v>
      </c>
      <c r="E123" s="37">
        <v>20359</v>
      </c>
      <c r="F123" s="38" t="s">
        <v>305</v>
      </c>
      <c r="G123" s="38" t="s">
        <v>306</v>
      </c>
      <c r="H123" s="38" t="s">
        <v>367</v>
      </c>
      <c r="I123" s="38" t="s">
        <v>368</v>
      </c>
      <c r="J123" s="44">
        <v>154700</v>
      </c>
      <c r="K123" s="44">
        <v>34980</v>
      </c>
      <c r="L123" s="44">
        <v>10000</v>
      </c>
      <c r="M123" s="44">
        <v>24980</v>
      </c>
      <c r="N123" s="39">
        <v>3</v>
      </c>
      <c r="O123" s="47">
        <v>18668</v>
      </c>
    </row>
    <row r="124" spans="1:15" ht="25.5" outlineLevel="2" x14ac:dyDescent="0.2">
      <c r="A124" s="37">
        <v>118</v>
      </c>
      <c r="B124" s="37">
        <f t="shared" si="3"/>
        <v>22</v>
      </c>
      <c r="C124" s="37" t="s">
        <v>303</v>
      </c>
      <c r="D124" s="37" t="s">
        <v>369</v>
      </c>
      <c r="E124" s="37">
        <v>23207</v>
      </c>
      <c r="F124" s="38" t="s">
        <v>305</v>
      </c>
      <c r="G124" s="38" t="s">
        <v>306</v>
      </c>
      <c r="H124" s="38" t="s">
        <v>370</v>
      </c>
      <c r="I124" s="38" t="s">
        <v>371</v>
      </c>
      <c r="J124" s="44">
        <v>97580</v>
      </c>
      <c r="K124" s="44">
        <v>35766.639999999999</v>
      </c>
      <c r="L124" s="44">
        <v>20766.64</v>
      </c>
      <c r="M124" s="44">
        <v>15000</v>
      </c>
      <c r="N124" s="39">
        <v>2</v>
      </c>
      <c r="O124" s="47">
        <v>12811</v>
      </c>
    </row>
    <row r="125" spans="1:15" ht="38.25" outlineLevel="2" x14ac:dyDescent="0.2">
      <c r="A125" s="37">
        <v>119</v>
      </c>
      <c r="B125" s="37">
        <f t="shared" si="3"/>
        <v>23</v>
      </c>
      <c r="C125" s="37" t="s">
        <v>303</v>
      </c>
      <c r="D125" s="37" t="s">
        <v>372</v>
      </c>
      <c r="E125" s="37">
        <v>23289</v>
      </c>
      <c r="F125" s="38" t="s">
        <v>305</v>
      </c>
      <c r="G125" s="38" t="s">
        <v>306</v>
      </c>
      <c r="H125" s="38" t="s">
        <v>373</v>
      </c>
      <c r="I125" s="38" t="s">
        <v>374</v>
      </c>
      <c r="J125" s="44">
        <v>297500</v>
      </c>
      <c r="K125" s="44">
        <v>297500</v>
      </c>
      <c r="L125" s="44">
        <v>135000</v>
      </c>
      <c r="M125" s="44">
        <v>45000</v>
      </c>
      <c r="N125" s="39">
        <v>4</v>
      </c>
      <c r="O125" s="47">
        <v>24526</v>
      </c>
    </row>
    <row r="126" spans="1:15" ht="25.5" outlineLevel="2" x14ac:dyDescent="0.2">
      <c r="A126" s="37">
        <v>120</v>
      </c>
      <c r="B126" s="37">
        <f t="shared" si="3"/>
        <v>24</v>
      </c>
      <c r="C126" s="37" t="s">
        <v>303</v>
      </c>
      <c r="D126" s="37" t="s">
        <v>375</v>
      </c>
      <c r="E126" s="37">
        <v>23387</v>
      </c>
      <c r="F126" s="38" t="s">
        <v>305</v>
      </c>
      <c r="G126" s="38" t="s">
        <v>306</v>
      </c>
      <c r="H126" s="38" t="s">
        <v>376</v>
      </c>
      <c r="I126" s="38" t="s">
        <v>377</v>
      </c>
      <c r="J126" s="44">
        <v>141610</v>
      </c>
      <c r="K126" s="44">
        <v>122570</v>
      </c>
      <c r="L126" s="44">
        <v>0</v>
      </c>
      <c r="M126" s="44">
        <v>30000</v>
      </c>
      <c r="N126" s="39">
        <v>3</v>
      </c>
      <c r="O126" s="47">
        <v>18668</v>
      </c>
    </row>
    <row r="127" spans="1:15" ht="38.25" outlineLevel="2" x14ac:dyDescent="0.2">
      <c r="A127" s="37">
        <v>121</v>
      </c>
      <c r="B127" s="37">
        <f t="shared" si="3"/>
        <v>25</v>
      </c>
      <c r="C127" s="37" t="s">
        <v>303</v>
      </c>
      <c r="D127" s="37" t="s">
        <v>378</v>
      </c>
      <c r="E127" s="37">
        <v>20411</v>
      </c>
      <c r="F127" s="38" t="s">
        <v>305</v>
      </c>
      <c r="G127" s="38" t="s">
        <v>306</v>
      </c>
      <c r="H127" s="38" t="s">
        <v>379</v>
      </c>
      <c r="I127" s="38" t="s">
        <v>380</v>
      </c>
      <c r="J127" s="44">
        <v>143990</v>
      </c>
      <c r="K127" s="44">
        <v>72701</v>
      </c>
      <c r="L127" s="44">
        <v>22701</v>
      </c>
      <c r="M127" s="44">
        <v>50000</v>
      </c>
      <c r="N127" s="39">
        <v>3</v>
      </c>
      <c r="O127" s="47">
        <v>18668</v>
      </c>
    </row>
    <row r="128" spans="1:15" ht="25.5" outlineLevel="2" x14ac:dyDescent="0.2">
      <c r="A128" s="37">
        <v>122</v>
      </c>
      <c r="B128" s="37">
        <f t="shared" si="3"/>
        <v>26</v>
      </c>
      <c r="C128" s="37" t="s">
        <v>303</v>
      </c>
      <c r="D128" s="37" t="s">
        <v>381</v>
      </c>
      <c r="E128" s="37">
        <v>23494</v>
      </c>
      <c r="F128" s="38" t="s">
        <v>305</v>
      </c>
      <c r="G128" s="38" t="s">
        <v>306</v>
      </c>
      <c r="H128" s="38" t="s">
        <v>382</v>
      </c>
      <c r="I128" s="38" t="s">
        <v>383</v>
      </c>
      <c r="J128" s="44">
        <v>148750</v>
      </c>
      <c r="K128" s="44">
        <v>148750</v>
      </c>
      <c r="L128" s="44">
        <v>18750</v>
      </c>
      <c r="M128" s="44">
        <v>30000</v>
      </c>
      <c r="N128" s="39">
        <v>3</v>
      </c>
      <c r="O128" s="47">
        <v>18668</v>
      </c>
    </row>
    <row r="129" spans="1:15" ht="25.5" outlineLevel="2" x14ac:dyDescent="0.2">
      <c r="A129" s="37">
        <v>123</v>
      </c>
      <c r="B129" s="37">
        <f t="shared" si="3"/>
        <v>27</v>
      </c>
      <c r="C129" s="37" t="s">
        <v>303</v>
      </c>
      <c r="D129" s="37" t="s">
        <v>384</v>
      </c>
      <c r="E129" s="37">
        <v>26353</v>
      </c>
      <c r="F129" s="38" t="s">
        <v>305</v>
      </c>
      <c r="G129" s="38" t="s">
        <v>306</v>
      </c>
      <c r="H129" s="38" t="s">
        <v>385</v>
      </c>
      <c r="I129" s="38" t="s">
        <v>386</v>
      </c>
      <c r="J129" s="44">
        <v>154700</v>
      </c>
      <c r="K129" s="44">
        <v>154700</v>
      </c>
      <c r="L129" s="44">
        <v>104700</v>
      </c>
      <c r="M129" s="44">
        <v>50000</v>
      </c>
      <c r="N129" s="39">
        <v>3</v>
      </c>
      <c r="O129" s="47">
        <v>18668</v>
      </c>
    </row>
    <row r="130" spans="1:15" ht="25.5" outlineLevel="2" x14ac:dyDescent="0.2">
      <c r="A130" s="37">
        <v>124</v>
      </c>
      <c r="B130" s="37">
        <f t="shared" si="3"/>
        <v>28</v>
      </c>
      <c r="C130" s="37" t="s">
        <v>303</v>
      </c>
      <c r="D130" s="37" t="s">
        <v>387</v>
      </c>
      <c r="E130" s="37">
        <v>23797</v>
      </c>
      <c r="F130" s="38" t="s">
        <v>305</v>
      </c>
      <c r="G130" s="38" t="s">
        <v>306</v>
      </c>
      <c r="H130" s="38" t="s">
        <v>388</v>
      </c>
      <c r="I130" s="38" t="s">
        <v>389</v>
      </c>
      <c r="J130" s="44">
        <v>75950</v>
      </c>
      <c r="K130" s="44">
        <v>75950</v>
      </c>
      <c r="L130" s="44">
        <v>35950</v>
      </c>
      <c r="M130" s="44">
        <v>40000</v>
      </c>
      <c r="N130" s="39">
        <v>4</v>
      </c>
      <c r="O130" s="47">
        <v>24526</v>
      </c>
    </row>
    <row r="131" spans="1:15" ht="25.5" outlineLevel="2" x14ac:dyDescent="0.2">
      <c r="A131" s="37">
        <v>125</v>
      </c>
      <c r="B131" s="37">
        <f t="shared" si="3"/>
        <v>29</v>
      </c>
      <c r="C131" s="37" t="s">
        <v>303</v>
      </c>
      <c r="D131" s="37" t="s">
        <v>390</v>
      </c>
      <c r="E131" s="37">
        <v>23948</v>
      </c>
      <c r="F131" s="38" t="s">
        <v>305</v>
      </c>
      <c r="G131" s="38" t="s">
        <v>306</v>
      </c>
      <c r="H131" s="38" t="s">
        <v>391</v>
      </c>
      <c r="I131" s="38" t="s">
        <v>392</v>
      </c>
      <c r="J131" s="44">
        <v>89500</v>
      </c>
      <c r="K131" s="44">
        <v>32000</v>
      </c>
      <c r="L131" s="44">
        <v>12000</v>
      </c>
      <c r="M131" s="44">
        <v>20000</v>
      </c>
      <c r="N131" s="39">
        <v>3</v>
      </c>
      <c r="O131" s="47">
        <v>18668</v>
      </c>
    </row>
    <row r="132" spans="1:15" ht="25.5" outlineLevel="2" x14ac:dyDescent="0.2">
      <c r="A132" s="37">
        <v>126</v>
      </c>
      <c r="B132" s="37">
        <f t="shared" si="3"/>
        <v>30</v>
      </c>
      <c r="C132" s="37" t="s">
        <v>303</v>
      </c>
      <c r="D132" s="37" t="s">
        <v>393</v>
      </c>
      <c r="E132" s="37">
        <v>23975</v>
      </c>
      <c r="F132" s="38" t="s">
        <v>305</v>
      </c>
      <c r="G132" s="38" t="s">
        <v>306</v>
      </c>
      <c r="H132" s="38" t="s">
        <v>394</v>
      </c>
      <c r="I132" s="38" t="s">
        <v>395</v>
      </c>
      <c r="J132" s="44">
        <v>154700</v>
      </c>
      <c r="K132" s="44">
        <v>123760</v>
      </c>
      <c r="L132" s="44">
        <v>23760</v>
      </c>
      <c r="M132" s="44">
        <v>100000</v>
      </c>
      <c r="N132" s="39">
        <v>4</v>
      </c>
      <c r="O132" s="47">
        <v>24526</v>
      </c>
    </row>
    <row r="133" spans="1:15" ht="25.5" outlineLevel="2" x14ac:dyDescent="0.2">
      <c r="A133" s="37">
        <v>127</v>
      </c>
      <c r="B133" s="37">
        <f t="shared" si="3"/>
        <v>31</v>
      </c>
      <c r="C133" s="37" t="s">
        <v>303</v>
      </c>
      <c r="D133" s="37" t="s">
        <v>396</v>
      </c>
      <c r="E133" s="37">
        <v>24089</v>
      </c>
      <c r="F133" s="38" t="s">
        <v>305</v>
      </c>
      <c r="G133" s="38" t="s">
        <v>306</v>
      </c>
      <c r="H133" s="38" t="s">
        <v>397</v>
      </c>
      <c r="I133" s="38" t="s">
        <v>398</v>
      </c>
      <c r="J133" s="44">
        <v>154700</v>
      </c>
      <c r="K133" s="44">
        <v>104720</v>
      </c>
      <c r="L133" s="44">
        <v>54720</v>
      </c>
      <c r="M133" s="44">
        <v>50000</v>
      </c>
      <c r="N133" s="39">
        <v>3</v>
      </c>
      <c r="O133" s="47">
        <v>18668</v>
      </c>
    </row>
    <row r="134" spans="1:15" ht="25.5" outlineLevel="2" x14ac:dyDescent="0.2">
      <c r="A134" s="37">
        <v>128</v>
      </c>
      <c r="B134" s="37">
        <f t="shared" ref="B134:B197" si="5">B133+1</f>
        <v>32</v>
      </c>
      <c r="C134" s="37" t="s">
        <v>303</v>
      </c>
      <c r="D134" s="37" t="s">
        <v>399</v>
      </c>
      <c r="E134" s="37">
        <v>24338</v>
      </c>
      <c r="F134" s="38" t="s">
        <v>305</v>
      </c>
      <c r="G134" s="38" t="s">
        <v>306</v>
      </c>
      <c r="H134" s="38" t="s">
        <v>400</v>
      </c>
      <c r="I134" s="38" t="s">
        <v>401</v>
      </c>
      <c r="J134" s="44">
        <v>160650</v>
      </c>
      <c r="K134" s="44">
        <v>160650</v>
      </c>
      <c r="L134" s="44">
        <v>30325</v>
      </c>
      <c r="M134" s="44">
        <v>50000</v>
      </c>
      <c r="N134" s="39">
        <v>5</v>
      </c>
      <c r="O134" s="47">
        <v>30383</v>
      </c>
    </row>
    <row r="135" spans="1:15" ht="25.5" outlineLevel="2" x14ac:dyDescent="0.2">
      <c r="A135" s="37">
        <v>129</v>
      </c>
      <c r="B135" s="37">
        <f t="shared" si="5"/>
        <v>33</v>
      </c>
      <c r="C135" s="37" t="s">
        <v>303</v>
      </c>
      <c r="D135" s="37" t="s">
        <v>402</v>
      </c>
      <c r="E135" s="37">
        <v>24631</v>
      </c>
      <c r="F135" s="38" t="s">
        <v>305</v>
      </c>
      <c r="G135" s="38" t="s">
        <v>306</v>
      </c>
      <c r="H135" s="38" t="s">
        <v>403</v>
      </c>
      <c r="I135" s="38" t="s">
        <v>404</v>
      </c>
      <c r="J135" s="44">
        <v>161650</v>
      </c>
      <c r="K135" s="44">
        <v>125950</v>
      </c>
      <c r="L135" s="44">
        <v>25950</v>
      </c>
      <c r="M135" s="44">
        <v>100000</v>
      </c>
      <c r="N135" s="39">
        <v>3</v>
      </c>
      <c r="O135" s="47">
        <v>18668</v>
      </c>
    </row>
    <row r="136" spans="1:15" ht="25.5" outlineLevel="2" x14ac:dyDescent="0.2">
      <c r="A136" s="37">
        <v>130</v>
      </c>
      <c r="B136" s="37">
        <f t="shared" si="5"/>
        <v>34</v>
      </c>
      <c r="C136" s="37" t="s">
        <v>303</v>
      </c>
      <c r="D136" s="37" t="s">
        <v>408</v>
      </c>
      <c r="E136" s="37">
        <v>25068</v>
      </c>
      <c r="F136" s="38" t="s">
        <v>305</v>
      </c>
      <c r="G136" s="38" t="s">
        <v>306</v>
      </c>
      <c r="H136" s="38" t="s">
        <v>409</v>
      </c>
      <c r="I136" s="38" t="s">
        <v>410</v>
      </c>
      <c r="J136" s="44">
        <v>142800</v>
      </c>
      <c r="K136" s="44">
        <v>111384</v>
      </c>
      <c r="L136" s="44">
        <v>1384</v>
      </c>
      <c r="M136" s="44">
        <v>110000</v>
      </c>
      <c r="N136" s="39">
        <v>4</v>
      </c>
      <c r="O136" s="47">
        <v>24526</v>
      </c>
    </row>
    <row r="137" spans="1:15" ht="38.25" outlineLevel="2" x14ac:dyDescent="0.2">
      <c r="A137" s="37">
        <v>131</v>
      </c>
      <c r="B137" s="37">
        <f t="shared" si="5"/>
        <v>35</v>
      </c>
      <c r="C137" s="37" t="s">
        <v>303</v>
      </c>
      <c r="D137" s="37" t="s">
        <v>405</v>
      </c>
      <c r="E137" s="37">
        <v>26320</v>
      </c>
      <c r="F137" s="38" t="s">
        <v>305</v>
      </c>
      <c r="G137" s="38" t="s">
        <v>306</v>
      </c>
      <c r="H137" s="38" t="s">
        <v>406</v>
      </c>
      <c r="I137" s="38" t="s">
        <v>407</v>
      </c>
      <c r="J137" s="44">
        <v>159460</v>
      </c>
      <c r="K137" s="44">
        <v>159460</v>
      </c>
      <c r="L137" s="44">
        <v>10000</v>
      </c>
      <c r="M137" s="44">
        <v>100000</v>
      </c>
      <c r="N137" s="39">
        <v>3</v>
      </c>
      <c r="O137" s="47">
        <v>18668</v>
      </c>
    </row>
    <row r="138" spans="1:15" ht="25.5" outlineLevel="2" x14ac:dyDescent="0.2">
      <c r="A138" s="37">
        <v>132</v>
      </c>
      <c r="B138" s="37">
        <f t="shared" si="5"/>
        <v>36</v>
      </c>
      <c r="C138" s="37" t="s">
        <v>303</v>
      </c>
      <c r="D138" s="37" t="s">
        <v>411</v>
      </c>
      <c r="E138" s="37">
        <v>25228</v>
      </c>
      <c r="F138" s="38" t="s">
        <v>305</v>
      </c>
      <c r="G138" s="38" t="s">
        <v>306</v>
      </c>
      <c r="H138" s="38" t="s">
        <v>412</v>
      </c>
      <c r="I138" s="38" t="s">
        <v>413</v>
      </c>
      <c r="J138" s="44">
        <v>265016.5</v>
      </c>
      <c r="K138" s="44">
        <v>51471</v>
      </c>
      <c r="L138" s="44">
        <v>21471</v>
      </c>
      <c r="M138" s="44">
        <v>30000</v>
      </c>
      <c r="N138" s="39">
        <v>3</v>
      </c>
      <c r="O138" s="47">
        <v>18668</v>
      </c>
    </row>
    <row r="139" spans="1:15" ht="38.25" outlineLevel="2" x14ac:dyDescent="0.2">
      <c r="A139" s="37">
        <v>133</v>
      </c>
      <c r="B139" s="37">
        <f t="shared" si="5"/>
        <v>37</v>
      </c>
      <c r="C139" s="37" t="s">
        <v>303</v>
      </c>
      <c r="D139" s="37" t="s">
        <v>414</v>
      </c>
      <c r="E139" s="37">
        <v>20910</v>
      </c>
      <c r="F139" s="38" t="s">
        <v>305</v>
      </c>
      <c r="G139" s="38" t="s">
        <v>306</v>
      </c>
      <c r="H139" s="38" t="s">
        <v>415</v>
      </c>
      <c r="I139" s="38" t="s">
        <v>416</v>
      </c>
      <c r="J139" s="44">
        <v>399840</v>
      </c>
      <c r="K139" s="44">
        <v>399840</v>
      </c>
      <c r="L139" s="44">
        <v>262000</v>
      </c>
      <c r="M139" s="44">
        <v>25000</v>
      </c>
      <c r="N139" s="39">
        <v>5</v>
      </c>
      <c r="O139" s="47">
        <v>25000</v>
      </c>
    </row>
    <row r="140" spans="1:15" ht="25.5" outlineLevel="2" x14ac:dyDescent="0.2">
      <c r="A140" s="37">
        <v>134</v>
      </c>
      <c r="B140" s="37">
        <f t="shared" si="5"/>
        <v>38</v>
      </c>
      <c r="C140" s="37" t="s">
        <v>303</v>
      </c>
      <c r="D140" s="37" t="s">
        <v>417</v>
      </c>
      <c r="E140" s="37">
        <v>25488</v>
      </c>
      <c r="F140" s="38" t="s">
        <v>305</v>
      </c>
      <c r="G140" s="38" t="s">
        <v>306</v>
      </c>
      <c r="H140" s="38" t="s">
        <v>418</v>
      </c>
      <c r="I140" s="38" t="s">
        <v>419</v>
      </c>
      <c r="J140" s="44">
        <v>152320</v>
      </c>
      <c r="K140" s="44">
        <v>106624</v>
      </c>
      <c r="L140" s="44">
        <v>30000</v>
      </c>
      <c r="M140" s="44">
        <v>76624</v>
      </c>
      <c r="N140" s="39">
        <v>4</v>
      </c>
      <c r="O140" s="47">
        <v>24526</v>
      </c>
    </row>
    <row r="141" spans="1:15" ht="25.5" outlineLevel="2" x14ac:dyDescent="0.2">
      <c r="A141" s="37">
        <v>135</v>
      </c>
      <c r="B141" s="37">
        <f t="shared" si="5"/>
        <v>39</v>
      </c>
      <c r="C141" s="37" t="s">
        <v>303</v>
      </c>
      <c r="D141" s="37" t="s">
        <v>420</v>
      </c>
      <c r="E141" s="37">
        <v>25521</v>
      </c>
      <c r="F141" s="38" t="s">
        <v>305</v>
      </c>
      <c r="G141" s="38" t="s">
        <v>306</v>
      </c>
      <c r="H141" s="38" t="s">
        <v>421</v>
      </c>
      <c r="I141" s="38" t="s">
        <v>422</v>
      </c>
      <c r="J141" s="44">
        <v>130000</v>
      </c>
      <c r="K141" s="44">
        <v>115363</v>
      </c>
      <c r="L141" s="44">
        <v>15363</v>
      </c>
      <c r="M141" s="44">
        <v>20000</v>
      </c>
      <c r="N141" s="39">
        <v>3</v>
      </c>
      <c r="O141" s="47">
        <v>18668</v>
      </c>
    </row>
    <row r="142" spans="1:15" ht="25.5" outlineLevel="2" x14ac:dyDescent="0.2">
      <c r="A142" s="37">
        <v>136</v>
      </c>
      <c r="B142" s="37">
        <f t="shared" si="5"/>
        <v>40</v>
      </c>
      <c r="C142" s="37" t="s">
        <v>303</v>
      </c>
      <c r="D142" s="37" t="s">
        <v>426</v>
      </c>
      <c r="E142" s="37">
        <v>25629</v>
      </c>
      <c r="F142" s="38" t="s">
        <v>305</v>
      </c>
      <c r="G142" s="38" t="s">
        <v>306</v>
      </c>
      <c r="H142" s="38" t="s">
        <v>427</v>
      </c>
      <c r="I142" s="38" t="s">
        <v>428</v>
      </c>
      <c r="J142" s="44">
        <v>154700</v>
      </c>
      <c r="K142" s="44">
        <v>50000</v>
      </c>
      <c r="L142" s="44">
        <v>20000</v>
      </c>
      <c r="M142" s="44">
        <v>30000</v>
      </c>
      <c r="N142" s="39">
        <v>3</v>
      </c>
      <c r="O142" s="47">
        <v>18668</v>
      </c>
    </row>
    <row r="143" spans="1:15" ht="25.5" outlineLevel="2" x14ac:dyDescent="0.2">
      <c r="A143" s="37">
        <v>137</v>
      </c>
      <c r="B143" s="37">
        <f t="shared" si="5"/>
        <v>41</v>
      </c>
      <c r="C143" s="37" t="s">
        <v>303</v>
      </c>
      <c r="D143" s="37" t="s">
        <v>423</v>
      </c>
      <c r="E143" s="37">
        <v>20670</v>
      </c>
      <c r="F143" s="38" t="s">
        <v>305</v>
      </c>
      <c r="G143" s="38" t="s">
        <v>306</v>
      </c>
      <c r="H143" s="38" t="s">
        <v>424</v>
      </c>
      <c r="I143" s="38" t="s">
        <v>425</v>
      </c>
      <c r="J143" s="44">
        <v>50000</v>
      </c>
      <c r="K143" s="44">
        <v>50000</v>
      </c>
      <c r="L143" s="44">
        <v>0</v>
      </c>
      <c r="M143" s="44">
        <v>50000</v>
      </c>
      <c r="N143" s="39">
        <v>3</v>
      </c>
      <c r="O143" s="47">
        <v>18668</v>
      </c>
    </row>
    <row r="144" spans="1:15" ht="25.5" outlineLevel="2" x14ac:dyDescent="0.2">
      <c r="A144" s="37">
        <v>138</v>
      </c>
      <c r="B144" s="37">
        <f t="shared" si="5"/>
        <v>42</v>
      </c>
      <c r="C144" s="37" t="s">
        <v>303</v>
      </c>
      <c r="D144" s="37" t="s">
        <v>429</v>
      </c>
      <c r="E144" s="37">
        <v>25825</v>
      </c>
      <c r="F144" s="38" t="s">
        <v>305</v>
      </c>
      <c r="G144" s="38" t="s">
        <v>306</v>
      </c>
      <c r="H144" s="38" t="s">
        <v>430</v>
      </c>
      <c r="I144" s="38" t="s">
        <v>431</v>
      </c>
      <c r="J144" s="44">
        <v>166600</v>
      </c>
      <c r="K144" s="44">
        <v>166600</v>
      </c>
      <c r="L144" s="44">
        <v>25000</v>
      </c>
      <c r="M144" s="44">
        <v>50000</v>
      </c>
      <c r="N144" s="39">
        <v>3</v>
      </c>
      <c r="O144" s="47">
        <v>18668</v>
      </c>
    </row>
    <row r="145" spans="1:15" ht="25.5" outlineLevel="2" x14ac:dyDescent="0.2">
      <c r="A145" s="37">
        <v>139</v>
      </c>
      <c r="B145" s="37">
        <f t="shared" si="5"/>
        <v>43</v>
      </c>
      <c r="C145" s="37" t="s">
        <v>303</v>
      </c>
      <c r="D145" s="37" t="s">
        <v>432</v>
      </c>
      <c r="E145" s="37">
        <v>25861</v>
      </c>
      <c r="F145" s="38" t="s">
        <v>305</v>
      </c>
      <c r="G145" s="38" t="s">
        <v>306</v>
      </c>
      <c r="H145" s="38" t="s">
        <v>433</v>
      </c>
      <c r="I145" s="38" t="s">
        <v>434</v>
      </c>
      <c r="J145" s="44">
        <v>160650</v>
      </c>
      <c r="K145" s="44">
        <v>160650</v>
      </c>
      <c r="L145" s="44">
        <v>50000</v>
      </c>
      <c r="M145" s="44">
        <v>110650</v>
      </c>
      <c r="N145" s="39">
        <v>3</v>
      </c>
      <c r="O145" s="47">
        <v>18668</v>
      </c>
    </row>
    <row r="146" spans="1:15" ht="25.5" outlineLevel="2" x14ac:dyDescent="0.2">
      <c r="A146" s="37">
        <v>140</v>
      </c>
      <c r="B146" s="37">
        <f t="shared" si="5"/>
        <v>44</v>
      </c>
      <c r="C146" s="37" t="s">
        <v>303</v>
      </c>
      <c r="D146" s="37" t="s">
        <v>435</v>
      </c>
      <c r="E146" s="37">
        <v>25932</v>
      </c>
      <c r="F146" s="38" t="s">
        <v>305</v>
      </c>
      <c r="G146" s="38" t="s">
        <v>306</v>
      </c>
      <c r="H146" s="38" t="s">
        <v>436</v>
      </c>
      <c r="I146" s="38" t="s">
        <v>437</v>
      </c>
      <c r="J146" s="44">
        <v>116620</v>
      </c>
      <c r="K146" s="44">
        <v>25220</v>
      </c>
      <c r="L146" s="44">
        <v>0</v>
      </c>
      <c r="M146" s="44">
        <v>25220</v>
      </c>
      <c r="N146" s="39">
        <v>3</v>
      </c>
      <c r="O146" s="47">
        <v>18668</v>
      </c>
    </row>
    <row r="147" spans="1:15" ht="23.45" customHeight="1" outlineLevel="1" x14ac:dyDescent="0.2">
      <c r="A147" s="50"/>
      <c r="B147" s="50"/>
      <c r="C147" s="35" t="s">
        <v>2921</v>
      </c>
      <c r="D147" s="35"/>
      <c r="E147" s="35"/>
      <c r="F147" s="43"/>
      <c r="G147" s="43"/>
      <c r="H147" s="43"/>
      <c r="I147" s="43"/>
      <c r="J147" s="45">
        <f t="shared" ref="J147:O147" si="6">SUBTOTAL(9,J103:J146)</f>
        <v>7241720.7000000002</v>
      </c>
      <c r="K147" s="45">
        <f t="shared" si="6"/>
        <v>4806390.0199999996</v>
      </c>
      <c r="L147" s="45">
        <f t="shared" si="6"/>
        <v>1672706.75</v>
      </c>
      <c r="M147" s="45">
        <f t="shared" si="6"/>
        <v>2389662.52</v>
      </c>
      <c r="N147" s="36">
        <f t="shared" si="6"/>
        <v>152</v>
      </c>
      <c r="O147" s="48">
        <f t="shared" si="6"/>
        <v>930072</v>
      </c>
    </row>
    <row r="148" spans="1:15" ht="25.5" outlineLevel="2" x14ac:dyDescent="0.2">
      <c r="A148" s="40">
        <v>141</v>
      </c>
      <c r="B148" s="40">
        <f t="shared" si="5"/>
        <v>1</v>
      </c>
      <c r="C148" s="40" t="s">
        <v>438</v>
      </c>
      <c r="D148" s="40" t="s">
        <v>439</v>
      </c>
      <c r="E148" s="40">
        <v>26699</v>
      </c>
      <c r="F148" s="41" t="s">
        <v>440</v>
      </c>
      <c r="G148" s="41" t="s">
        <v>441</v>
      </c>
      <c r="H148" s="41" t="s">
        <v>442</v>
      </c>
      <c r="I148" s="41" t="s">
        <v>443</v>
      </c>
      <c r="J148" s="46">
        <v>132000</v>
      </c>
      <c r="K148" s="46">
        <v>112571.43</v>
      </c>
      <c r="L148" s="46">
        <v>0</v>
      </c>
      <c r="M148" s="46">
        <v>112571.43</v>
      </c>
      <c r="N148" s="42">
        <v>4</v>
      </c>
      <c r="O148" s="49">
        <v>24526</v>
      </c>
    </row>
    <row r="149" spans="1:15" ht="25.5" outlineLevel="2" x14ac:dyDescent="0.2">
      <c r="A149" s="37">
        <v>142</v>
      </c>
      <c r="B149" s="37">
        <f t="shared" si="5"/>
        <v>2</v>
      </c>
      <c r="C149" s="37" t="s">
        <v>438</v>
      </c>
      <c r="D149" s="37" t="s">
        <v>444</v>
      </c>
      <c r="E149" s="37">
        <v>27212</v>
      </c>
      <c r="F149" s="38" t="s">
        <v>440</v>
      </c>
      <c r="G149" s="38" t="s">
        <v>441</v>
      </c>
      <c r="H149" s="38" t="s">
        <v>445</v>
      </c>
      <c r="I149" s="38" t="s">
        <v>446</v>
      </c>
      <c r="J149" s="44">
        <v>131838.79999999999</v>
      </c>
      <c r="K149" s="44">
        <v>7699.23</v>
      </c>
      <c r="L149" s="44">
        <v>0</v>
      </c>
      <c r="M149" s="44">
        <v>7699.23</v>
      </c>
      <c r="N149" s="39">
        <v>3</v>
      </c>
      <c r="O149" s="47">
        <v>7699</v>
      </c>
    </row>
    <row r="150" spans="1:15" ht="25.5" outlineLevel="2" x14ac:dyDescent="0.2">
      <c r="A150" s="37">
        <v>143</v>
      </c>
      <c r="B150" s="37">
        <f t="shared" si="5"/>
        <v>3</v>
      </c>
      <c r="C150" s="37" t="s">
        <v>438</v>
      </c>
      <c r="D150" s="37" t="s">
        <v>447</v>
      </c>
      <c r="E150" s="37">
        <v>27285</v>
      </c>
      <c r="F150" s="38" t="s">
        <v>440</v>
      </c>
      <c r="G150" s="38" t="s">
        <v>441</v>
      </c>
      <c r="H150" s="38" t="s">
        <v>448</v>
      </c>
      <c r="I150" s="38" t="s">
        <v>449</v>
      </c>
      <c r="J150" s="44">
        <v>174836</v>
      </c>
      <c r="K150" s="44">
        <v>114836</v>
      </c>
      <c r="L150" s="44">
        <v>0</v>
      </c>
      <c r="M150" s="44">
        <v>114836</v>
      </c>
      <c r="N150" s="39">
        <v>2</v>
      </c>
      <c r="O150" s="47">
        <v>12811</v>
      </c>
    </row>
    <row r="151" spans="1:15" ht="25.5" outlineLevel="2" x14ac:dyDescent="0.2">
      <c r="A151" s="37">
        <v>144</v>
      </c>
      <c r="B151" s="37">
        <f t="shared" si="5"/>
        <v>4</v>
      </c>
      <c r="C151" s="37" t="s">
        <v>438</v>
      </c>
      <c r="D151" s="37" t="s">
        <v>450</v>
      </c>
      <c r="E151" s="37">
        <v>27383</v>
      </c>
      <c r="F151" s="38" t="s">
        <v>440</v>
      </c>
      <c r="G151" s="38" t="s">
        <v>441</v>
      </c>
      <c r="H151" s="38" t="s">
        <v>451</v>
      </c>
      <c r="I151" s="38" t="s">
        <v>452</v>
      </c>
      <c r="J151" s="44">
        <v>131500</v>
      </c>
      <c r="K151" s="44">
        <v>77052</v>
      </c>
      <c r="L151" s="44">
        <v>0</v>
      </c>
      <c r="M151" s="44">
        <v>77052</v>
      </c>
      <c r="N151" s="39">
        <v>2</v>
      </c>
      <c r="O151" s="47">
        <v>12811</v>
      </c>
    </row>
    <row r="152" spans="1:15" ht="25.5" outlineLevel="2" x14ac:dyDescent="0.2">
      <c r="A152" s="37">
        <v>145</v>
      </c>
      <c r="B152" s="37">
        <f t="shared" si="5"/>
        <v>5</v>
      </c>
      <c r="C152" s="37" t="s">
        <v>438</v>
      </c>
      <c r="D152" s="37" t="s">
        <v>453</v>
      </c>
      <c r="E152" s="37">
        <v>27846</v>
      </c>
      <c r="F152" s="38" t="s">
        <v>440</v>
      </c>
      <c r="G152" s="38" t="s">
        <v>441</v>
      </c>
      <c r="H152" s="38" t="s">
        <v>454</v>
      </c>
      <c r="I152" s="38" t="s">
        <v>455</v>
      </c>
      <c r="J152" s="44">
        <v>287354.5</v>
      </c>
      <c r="K152" s="44">
        <v>287354.5</v>
      </c>
      <c r="L152" s="44">
        <v>5000</v>
      </c>
      <c r="M152" s="44">
        <v>282354.5</v>
      </c>
      <c r="N152" s="39">
        <v>2</v>
      </c>
      <c r="O152" s="47">
        <v>12811</v>
      </c>
    </row>
    <row r="153" spans="1:15" ht="25.5" outlineLevel="2" x14ac:dyDescent="0.2">
      <c r="A153" s="37">
        <v>146</v>
      </c>
      <c r="B153" s="37">
        <f t="shared" si="5"/>
        <v>6</v>
      </c>
      <c r="C153" s="37" t="s">
        <v>438</v>
      </c>
      <c r="D153" s="37" t="s">
        <v>456</v>
      </c>
      <c r="E153" s="37">
        <v>27971</v>
      </c>
      <c r="F153" s="38" t="s">
        <v>440</v>
      </c>
      <c r="G153" s="38" t="s">
        <v>441</v>
      </c>
      <c r="H153" s="38" t="s">
        <v>454</v>
      </c>
      <c r="I153" s="38" t="s">
        <v>457</v>
      </c>
      <c r="J153" s="44">
        <v>140000</v>
      </c>
      <c r="K153" s="44">
        <v>30000</v>
      </c>
      <c r="L153" s="44">
        <v>0</v>
      </c>
      <c r="M153" s="44">
        <v>30000</v>
      </c>
      <c r="N153" s="39">
        <v>3</v>
      </c>
      <c r="O153" s="47">
        <v>18668</v>
      </c>
    </row>
    <row r="154" spans="1:15" ht="25.5" outlineLevel="2" x14ac:dyDescent="0.2">
      <c r="A154" s="37">
        <v>147</v>
      </c>
      <c r="B154" s="37">
        <f t="shared" si="5"/>
        <v>7</v>
      </c>
      <c r="C154" s="37" t="s">
        <v>438</v>
      </c>
      <c r="D154" s="37" t="s">
        <v>458</v>
      </c>
      <c r="E154" s="37">
        <v>28077</v>
      </c>
      <c r="F154" s="38" t="s">
        <v>440</v>
      </c>
      <c r="G154" s="38" t="s">
        <v>441</v>
      </c>
      <c r="H154" s="38" t="s">
        <v>459</v>
      </c>
      <c r="I154" s="38" t="s">
        <v>460</v>
      </c>
      <c r="J154" s="44">
        <v>158760</v>
      </c>
      <c r="K154" s="44">
        <v>74100</v>
      </c>
      <c r="L154" s="44">
        <v>0</v>
      </c>
      <c r="M154" s="44">
        <v>74100</v>
      </c>
      <c r="N154" s="39">
        <v>3</v>
      </c>
      <c r="O154" s="47">
        <v>18668</v>
      </c>
    </row>
    <row r="155" spans="1:15" ht="25.5" outlineLevel="2" x14ac:dyDescent="0.2">
      <c r="A155" s="37">
        <v>148</v>
      </c>
      <c r="B155" s="37">
        <f t="shared" si="5"/>
        <v>8</v>
      </c>
      <c r="C155" s="37" t="s">
        <v>438</v>
      </c>
      <c r="D155" s="37" t="s">
        <v>464</v>
      </c>
      <c r="E155" s="37">
        <v>28139</v>
      </c>
      <c r="F155" s="38" t="s">
        <v>440</v>
      </c>
      <c r="G155" s="38" t="s">
        <v>441</v>
      </c>
      <c r="H155" s="38" t="s">
        <v>465</v>
      </c>
      <c r="I155" s="38" t="s">
        <v>466</v>
      </c>
      <c r="J155" s="44">
        <v>100000</v>
      </c>
      <c r="K155" s="44">
        <v>83345.47</v>
      </c>
      <c r="L155" s="44">
        <v>10000</v>
      </c>
      <c r="M155" s="44">
        <v>73345.47</v>
      </c>
      <c r="N155" s="39">
        <v>2</v>
      </c>
      <c r="O155" s="47">
        <v>12811</v>
      </c>
    </row>
    <row r="156" spans="1:15" ht="25.5" outlineLevel="2" x14ac:dyDescent="0.2">
      <c r="A156" s="37">
        <v>149</v>
      </c>
      <c r="B156" s="37">
        <f t="shared" si="5"/>
        <v>9</v>
      </c>
      <c r="C156" s="37" t="s">
        <v>438</v>
      </c>
      <c r="D156" s="37" t="s">
        <v>461</v>
      </c>
      <c r="E156" s="37">
        <v>28709</v>
      </c>
      <c r="F156" s="38" t="s">
        <v>440</v>
      </c>
      <c r="G156" s="38" t="s">
        <v>441</v>
      </c>
      <c r="H156" s="38" t="s">
        <v>462</v>
      </c>
      <c r="I156" s="38" t="s">
        <v>463</v>
      </c>
      <c r="J156" s="44">
        <v>136450.54999999999</v>
      </c>
      <c r="K156" s="44">
        <v>8611.11</v>
      </c>
      <c r="L156" s="44">
        <v>0</v>
      </c>
      <c r="M156" s="44">
        <v>8611.11</v>
      </c>
      <c r="N156" s="39">
        <v>3</v>
      </c>
      <c r="O156" s="47">
        <v>8611</v>
      </c>
    </row>
    <row r="157" spans="1:15" ht="25.5" outlineLevel="2" x14ac:dyDescent="0.2">
      <c r="A157" s="37">
        <v>150</v>
      </c>
      <c r="B157" s="37">
        <f t="shared" si="5"/>
        <v>10</v>
      </c>
      <c r="C157" s="37" t="s">
        <v>438</v>
      </c>
      <c r="D157" s="37" t="s">
        <v>467</v>
      </c>
      <c r="E157" s="37">
        <v>28246</v>
      </c>
      <c r="F157" s="38" t="s">
        <v>440</v>
      </c>
      <c r="G157" s="38" t="s">
        <v>441</v>
      </c>
      <c r="H157" s="38" t="s">
        <v>468</v>
      </c>
      <c r="I157" s="38" t="s">
        <v>469</v>
      </c>
      <c r="J157" s="44">
        <v>128126.5</v>
      </c>
      <c r="K157" s="44">
        <v>66095.5</v>
      </c>
      <c r="L157" s="44">
        <v>0</v>
      </c>
      <c r="M157" s="44">
        <v>66095.5</v>
      </c>
      <c r="N157" s="39">
        <v>2</v>
      </c>
      <c r="O157" s="47">
        <v>12811</v>
      </c>
    </row>
    <row r="158" spans="1:15" ht="25.5" outlineLevel="2" x14ac:dyDescent="0.2">
      <c r="A158" s="37">
        <v>151</v>
      </c>
      <c r="B158" s="37">
        <f t="shared" si="5"/>
        <v>11</v>
      </c>
      <c r="C158" s="37" t="s">
        <v>438</v>
      </c>
      <c r="D158" s="37" t="s">
        <v>470</v>
      </c>
      <c r="E158" s="37">
        <v>28335</v>
      </c>
      <c r="F158" s="38" t="s">
        <v>440</v>
      </c>
      <c r="G158" s="38" t="s">
        <v>441</v>
      </c>
      <c r="H158" s="38" t="s">
        <v>471</v>
      </c>
      <c r="I158" s="38" t="s">
        <v>472</v>
      </c>
      <c r="J158" s="44">
        <v>98000</v>
      </c>
      <c r="K158" s="44">
        <v>8266</v>
      </c>
      <c r="L158" s="44">
        <v>0</v>
      </c>
      <c r="M158" s="44">
        <v>8266</v>
      </c>
      <c r="N158" s="39">
        <v>3</v>
      </c>
      <c r="O158" s="47">
        <v>8266</v>
      </c>
    </row>
    <row r="159" spans="1:15" ht="25.5" outlineLevel="2" x14ac:dyDescent="0.2">
      <c r="A159" s="37">
        <v>152</v>
      </c>
      <c r="B159" s="37">
        <f t="shared" si="5"/>
        <v>12</v>
      </c>
      <c r="C159" s="37" t="s">
        <v>438</v>
      </c>
      <c r="D159" s="37" t="s">
        <v>473</v>
      </c>
      <c r="E159" s="37">
        <v>28530</v>
      </c>
      <c r="F159" s="38" t="s">
        <v>440</v>
      </c>
      <c r="G159" s="38" t="s">
        <v>441</v>
      </c>
      <c r="H159" s="38" t="s">
        <v>474</v>
      </c>
      <c r="I159" s="38" t="s">
        <v>475</v>
      </c>
      <c r="J159" s="44">
        <v>97268</v>
      </c>
      <c r="K159" s="44">
        <v>96268</v>
      </c>
      <c r="L159" s="44">
        <v>0</v>
      </c>
      <c r="M159" s="44">
        <v>97268</v>
      </c>
      <c r="N159" s="39">
        <v>4</v>
      </c>
      <c r="O159" s="47">
        <v>24526</v>
      </c>
    </row>
    <row r="160" spans="1:15" ht="25.5" outlineLevel="2" x14ac:dyDescent="0.2">
      <c r="A160" s="37">
        <v>153</v>
      </c>
      <c r="B160" s="37">
        <f t="shared" si="5"/>
        <v>13</v>
      </c>
      <c r="C160" s="37" t="s">
        <v>438</v>
      </c>
      <c r="D160" s="37" t="s">
        <v>476</v>
      </c>
      <c r="E160" s="37">
        <v>28610</v>
      </c>
      <c r="F160" s="38" t="s">
        <v>440</v>
      </c>
      <c r="G160" s="38" t="s">
        <v>441</v>
      </c>
      <c r="H160" s="38" t="s">
        <v>477</v>
      </c>
      <c r="I160" s="38" t="s">
        <v>478</v>
      </c>
      <c r="J160" s="44">
        <v>27475.47</v>
      </c>
      <c r="K160" s="44">
        <v>27475.47</v>
      </c>
      <c r="L160" s="44">
        <v>0</v>
      </c>
      <c r="M160" s="44">
        <v>27475.47</v>
      </c>
      <c r="N160" s="39">
        <v>2</v>
      </c>
      <c r="O160" s="47">
        <v>12811</v>
      </c>
    </row>
    <row r="161" spans="1:15" ht="25.5" outlineLevel="2" x14ac:dyDescent="0.2">
      <c r="A161" s="37">
        <v>154</v>
      </c>
      <c r="B161" s="37">
        <f t="shared" si="5"/>
        <v>14</v>
      </c>
      <c r="C161" s="37" t="s">
        <v>438</v>
      </c>
      <c r="D161" s="37" t="s">
        <v>479</v>
      </c>
      <c r="E161" s="37">
        <v>29573</v>
      </c>
      <c r="F161" s="38" t="s">
        <v>440</v>
      </c>
      <c r="G161" s="38" t="s">
        <v>441</v>
      </c>
      <c r="H161" s="38" t="s">
        <v>480</v>
      </c>
      <c r="I161" s="38" t="s">
        <v>481</v>
      </c>
      <c r="J161" s="44">
        <v>130000</v>
      </c>
      <c r="K161" s="44">
        <v>30818.12</v>
      </c>
      <c r="L161" s="44">
        <v>0</v>
      </c>
      <c r="M161" s="44">
        <v>30818.17</v>
      </c>
      <c r="N161" s="39">
        <v>3</v>
      </c>
      <c r="O161" s="47">
        <v>18668</v>
      </c>
    </row>
    <row r="162" spans="1:15" ht="25.5" outlineLevel="2" x14ac:dyDescent="0.2">
      <c r="A162" s="37">
        <v>155</v>
      </c>
      <c r="B162" s="37">
        <f t="shared" si="5"/>
        <v>15</v>
      </c>
      <c r="C162" s="37" t="s">
        <v>438</v>
      </c>
      <c r="D162" s="37" t="s">
        <v>482</v>
      </c>
      <c r="E162" s="37">
        <v>30014</v>
      </c>
      <c r="F162" s="38" t="s">
        <v>440</v>
      </c>
      <c r="G162" s="38" t="s">
        <v>441</v>
      </c>
      <c r="H162" s="38" t="s">
        <v>483</v>
      </c>
      <c r="I162" s="38" t="s">
        <v>484</v>
      </c>
      <c r="J162" s="44">
        <v>132000</v>
      </c>
      <c r="K162" s="44">
        <v>95233.84</v>
      </c>
      <c r="L162" s="44">
        <v>0</v>
      </c>
      <c r="M162" s="44">
        <v>95233.84</v>
      </c>
      <c r="N162" s="39">
        <v>2</v>
      </c>
      <c r="O162" s="47">
        <v>12811</v>
      </c>
    </row>
    <row r="163" spans="1:15" ht="25.5" outlineLevel="2" x14ac:dyDescent="0.2">
      <c r="A163" s="37">
        <v>156</v>
      </c>
      <c r="B163" s="37">
        <f t="shared" si="5"/>
        <v>16</v>
      </c>
      <c r="C163" s="37" t="s">
        <v>438</v>
      </c>
      <c r="D163" s="37" t="s">
        <v>485</v>
      </c>
      <c r="E163" s="37">
        <v>30336</v>
      </c>
      <c r="F163" s="38" t="s">
        <v>440</v>
      </c>
      <c r="G163" s="38" t="s">
        <v>441</v>
      </c>
      <c r="H163" s="38" t="s">
        <v>486</v>
      </c>
      <c r="I163" s="38" t="s">
        <v>487</v>
      </c>
      <c r="J163" s="44">
        <v>134035</v>
      </c>
      <c r="K163" s="44">
        <v>134035</v>
      </c>
      <c r="L163" s="44">
        <v>0</v>
      </c>
      <c r="M163" s="44">
        <v>40000</v>
      </c>
      <c r="N163" s="39">
        <v>4</v>
      </c>
      <c r="O163" s="47">
        <v>24526</v>
      </c>
    </row>
    <row r="164" spans="1:15" ht="25.5" outlineLevel="2" x14ac:dyDescent="0.2">
      <c r="A164" s="37">
        <v>157</v>
      </c>
      <c r="B164" s="37">
        <f t="shared" si="5"/>
        <v>17</v>
      </c>
      <c r="C164" s="37" t="s">
        <v>438</v>
      </c>
      <c r="D164" s="37" t="s">
        <v>488</v>
      </c>
      <c r="E164" s="37">
        <v>30470</v>
      </c>
      <c r="F164" s="38" t="s">
        <v>440</v>
      </c>
      <c r="G164" s="38" t="s">
        <v>441</v>
      </c>
      <c r="H164" s="38" t="s">
        <v>489</v>
      </c>
      <c r="I164" s="38" t="s">
        <v>490</v>
      </c>
      <c r="J164" s="44">
        <v>156000</v>
      </c>
      <c r="K164" s="44">
        <v>52252.94</v>
      </c>
      <c r="L164" s="44">
        <v>10000</v>
      </c>
      <c r="M164" s="44">
        <v>42254.94</v>
      </c>
      <c r="N164" s="39">
        <v>3</v>
      </c>
      <c r="O164" s="47">
        <v>18668</v>
      </c>
    </row>
    <row r="165" spans="1:15" ht="25.5" outlineLevel="2" x14ac:dyDescent="0.2">
      <c r="A165" s="37">
        <v>158</v>
      </c>
      <c r="B165" s="37">
        <f t="shared" si="5"/>
        <v>18</v>
      </c>
      <c r="C165" s="37" t="s">
        <v>438</v>
      </c>
      <c r="D165" s="37" t="s">
        <v>491</v>
      </c>
      <c r="E165" s="37">
        <v>30648</v>
      </c>
      <c r="F165" s="38" t="s">
        <v>440</v>
      </c>
      <c r="G165" s="38" t="s">
        <v>441</v>
      </c>
      <c r="H165" s="38" t="s">
        <v>492</v>
      </c>
      <c r="I165" s="38" t="s">
        <v>493</v>
      </c>
      <c r="J165" s="44">
        <v>104988.32</v>
      </c>
      <c r="K165" s="44">
        <v>16932.8</v>
      </c>
      <c r="L165" s="44">
        <v>0</v>
      </c>
      <c r="M165" s="44">
        <v>16932.8</v>
      </c>
      <c r="N165" s="39">
        <v>3</v>
      </c>
      <c r="O165" s="47">
        <v>16932</v>
      </c>
    </row>
    <row r="166" spans="1:15" ht="25.5" outlineLevel="2" x14ac:dyDescent="0.2">
      <c r="A166" s="37">
        <v>159</v>
      </c>
      <c r="B166" s="37">
        <f t="shared" si="5"/>
        <v>19</v>
      </c>
      <c r="C166" s="37" t="s">
        <v>438</v>
      </c>
      <c r="D166" s="37" t="s">
        <v>494</v>
      </c>
      <c r="E166" s="37">
        <v>30719</v>
      </c>
      <c r="F166" s="38" t="s">
        <v>440</v>
      </c>
      <c r="G166" s="38" t="s">
        <v>441</v>
      </c>
      <c r="H166" s="38" t="s">
        <v>495</v>
      </c>
      <c r="I166" s="38" t="s">
        <v>496</v>
      </c>
      <c r="J166" s="44">
        <v>150344.6</v>
      </c>
      <c r="K166" s="44">
        <v>30068.92</v>
      </c>
      <c r="L166" s="44">
        <v>0</v>
      </c>
      <c r="M166" s="44">
        <v>30068.92</v>
      </c>
      <c r="N166" s="39">
        <v>3</v>
      </c>
      <c r="O166" s="47">
        <v>18668</v>
      </c>
    </row>
    <row r="167" spans="1:15" ht="25.5" outlineLevel="2" x14ac:dyDescent="0.2">
      <c r="A167" s="37">
        <v>160</v>
      </c>
      <c r="B167" s="37">
        <f t="shared" si="5"/>
        <v>20</v>
      </c>
      <c r="C167" s="37" t="s">
        <v>438</v>
      </c>
      <c r="D167" s="37" t="s">
        <v>497</v>
      </c>
      <c r="E167" s="37">
        <v>30915</v>
      </c>
      <c r="F167" s="38" t="s">
        <v>440</v>
      </c>
      <c r="G167" s="38" t="s">
        <v>441</v>
      </c>
      <c r="H167" s="38" t="s">
        <v>498</v>
      </c>
      <c r="I167" s="38" t="s">
        <v>499</v>
      </c>
      <c r="J167" s="44">
        <v>207611</v>
      </c>
      <c r="K167" s="44">
        <v>207611</v>
      </c>
      <c r="L167" s="44">
        <v>0</v>
      </c>
      <c r="M167" s="44">
        <v>207611</v>
      </c>
      <c r="N167" s="39">
        <v>2</v>
      </c>
      <c r="O167" s="47">
        <v>12811</v>
      </c>
    </row>
    <row r="168" spans="1:15" ht="25.5" outlineLevel="2" x14ac:dyDescent="0.2">
      <c r="A168" s="37">
        <v>161</v>
      </c>
      <c r="B168" s="37">
        <f t="shared" si="5"/>
        <v>21</v>
      </c>
      <c r="C168" s="37" t="s">
        <v>438</v>
      </c>
      <c r="D168" s="37" t="s">
        <v>500</v>
      </c>
      <c r="E168" s="37">
        <v>31057</v>
      </c>
      <c r="F168" s="38" t="s">
        <v>440</v>
      </c>
      <c r="G168" s="38" t="s">
        <v>441</v>
      </c>
      <c r="H168" s="38" t="s">
        <v>501</v>
      </c>
      <c r="I168" s="38" t="s">
        <v>502</v>
      </c>
      <c r="J168" s="44">
        <v>154700</v>
      </c>
      <c r="K168" s="44">
        <v>106060</v>
      </c>
      <c r="L168" s="44">
        <v>0</v>
      </c>
      <c r="M168" s="44">
        <v>106060</v>
      </c>
      <c r="N168" s="39">
        <v>2</v>
      </c>
      <c r="O168" s="47">
        <v>12811</v>
      </c>
    </row>
    <row r="169" spans="1:15" ht="25.5" outlineLevel="2" x14ac:dyDescent="0.2">
      <c r="A169" s="37">
        <v>162</v>
      </c>
      <c r="B169" s="37">
        <f t="shared" si="5"/>
        <v>22</v>
      </c>
      <c r="C169" s="37" t="s">
        <v>438</v>
      </c>
      <c r="D169" s="37" t="s">
        <v>503</v>
      </c>
      <c r="E169" s="37">
        <v>31128</v>
      </c>
      <c r="F169" s="38" t="s">
        <v>440</v>
      </c>
      <c r="G169" s="38" t="s">
        <v>441</v>
      </c>
      <c r="H169" s="38" t="s">
        <v>504</v>
      </c>
      <c r="I169" s="38" t="s">
        <v>505</v>
      </c>
      <c r="J169" s="44">
        <v>160650</v>
      </c>
      <c r="K169" s="44">
        <v>145356</v>
      </c>
      <c r="L169" s="44">
        <v>0</v>
      </c>
      <c r="M169" s="44">
        <v>50000</v>
      </c>
      <c r="N169" s="39">
        <v>3</v>
      </c>
      <c r="O169" s="47">
        <v>18668</v>
      </c>
    </row>
    <row r="170" spans="1:15" ht="25.5" outlineLevel="2" x14ac:dyDescent="0.2">
      <c r="A170" s="37">
        <v>163</v>
      </c>
      <c r="B170" s="37">
        <f t="shared" si="5"/>
        <v>23</v>
      </c>
      <c r="C170" s="37" t="s">
        <v>438</v>
      </c>
      <c r="D170" s="37" t="s">
        <v>512</v>
      </c>
      <c r="E170" s="37">
        <v>31208</v>
      </c>
      <c r="F170" s="38" t="s">
        <v>440</v>
      </c>
      <c r="G170" s="38" t="s">
        <v>441</v>
      </c>
      <c r="H170" s="38" t="s">
        <v>513</v>
      </c>
      <c r="I170" s="38" t="s">
        <v>514</v>
      </c>
      <c r="J170" s="44">
        <v>70000</v>
      </c>
      <c r="K170" s="44">
        <v>72366</v>
      </c>
      <c r="L170" s="44">
        <v>0</v>
      </c>
      <c r="M170" s="44">
        <v>72366</v>
      </c>
      <c r="N170" s="39">
        <v>3</v>
      </c>
      <c r="O170" s="47">
        <v>18668</v>
      </c>
    </row>
    <row r="171" spans="1:15" ht="25.5" outlineLevel="2" x14ac:dyDescent="0.2">
      <c r="A171" s="37">
        <v>164</v>
      </c>
      <c r="B171" s="37">
        <f t="shared" si="5"/>
        <v>24</v>
      </c>
      <c r="C171" s="37" t="s">
        <v>438</v>
      </c>
      <c r="D171" s="37" t="s">
        <v>506</v>
      </c>
      <c r="E171" s="37">
        <v>31379</v>
      </c>
      <c r="F171" s="38" t="s">
        <v>440</v>
      </c>
      <c r="G171" s="38" t="s">
        <v>441</v>
      </c>
      <c r="H171" s="38" t="s">
        <v>507</v>
      </c>
      <c r="I171" s="38" t="s">
        <v>508</v>
      </c>
      <c r="J171" s="44">
        <v>130000</v>
      </c>
      <c r="K171" s="44">
        <v>114035</v>
      </c>
      <c r="L171" s="44">
        <v>0</v>
      </c>
      <c r="M171" s="44">
        <v>114035</v>
      </c>
      <c r="N171" s="39">
        <v>3</v>
      </c>
      <c r="O171" s="47">
        <v>18668</v>
      </c>
    </row>
    <row r="172" spans="1:15" ht="25.5" outlineLevel="2" x14ac:dyDescent="0.2">
      <c r="A172" s="37">
        <v>165</v>
      </c>
      <c r="B172" s="37">
        <f t="shared" si="5"/>
        <v>25</v>
      </c>
      <c r="C172" s="37" t="s">
        <v>438</v>
      </c>
      <c r="D172" s="37" t="s">
        <v>509</v>
      </c>
      <c r="E172" s="37">
        <v>31422</v>
      </c>
      <c r="F172" s="38" t="s">
        <v>440</v>
      </c>
      <c r="G172" s="38" t="s">
        <v>441</v>
      </c>
      <c r="H172" s="38" t="s">
        <v>510</v>
      </c>
      <c r="I172" s="38" t="s">
        <v>511</v>
      </c>
      <c r="J172" s="44">
        <v>148750</v>
      </c>
      <c r="K172" s="44">
        <v>114172</v>
      </c>
      <c r="L172" s="44">
        <v>0</v>
      </c>
      <c r="M172" s="44">
        <v>114171</v>
      </c>
      <c r="N172" s="39">
        <v>3</v>
      </c>
      <c r="O172" s="47">
        <v>18668</v>
      </c>
    </row>
    <row r="173" spans="1:15" ht="25.5" outlineLevel="2" x14ac:dyDescent="0.2">
      <c r="A173" s="37">
        <v>166</v>
      </c>
      <c r="B173" s="37">
        <f t="shared" si="5"/>
        <v>26</v>
      </c>
      <c r="C173" s="37" t="s">
        <v>438</v>
      </c>
      <c r="D173" s="37" t="s">
        <v>515</v>
      </c>
      <c r="E173" s="37">
        <v>31609</v>
      </c>
      <c r="F173" s="38" t="s">
        <v>440</v>
      </c>
      <c r="G173" s="38" t="s">
        <v>441</v>
      </c>
      <c r="H173" s="38" t="s">
        <v>516</v>
      </c>
      <c r="I173" s="38" t="s">
        <v>517</v>
      </c>
      <c r="J173" s="44">
        <v>156662.22</v>
      </c>
      <c r="K173" s="44">
        <v>77374.22</v>
      </c>
      <c r="L173" s="44">
        <v>0</v>
      </c>
      <c r="M173" s="44">
        <v>77374.22</v>
      </c>
      <c r="N173" s="39">
        <v>2</v>
      </c>
      <c r="O173" s="47">
        <v>12811</v>
      </c>
    </row>
    <row r="174" spans="1:15" ht="25.5" outlineLevel="2" x14ac:dyDescent="0.2">
      <c r="A174" s="37">
        <v>167</v>
      </c>
      <c r="B174" s="37">
        <f t="shared" si="5"/>
        <v>27</v>
      </c>
      <c r="C174" s="37" t="s">
        <v>438</v>
      </c>
      <c r="D174" s="37" t="s">
        <v>518</v>
      </c>
      <c r="E174" s="37">
        <v>32201</v>
      </c>
      <c r="F174" s="38" t="s">
        <v>440</v>
      </c>
      <c r="G174" s="38" t="s">
        <v>441</v>
      </c>
      <c r="H174" s="38" t="s">
        <v>519</v>
      </c>
      <c r="I174" s="38" t="s">
        <v>520</v>
      </c>
      <c r="J174" s="44">
        <v>34510</v>
      </c>
      <c r="K174" s="44">
        <v>9700</v>
      </c>
      <c r="L174" s="44">
        <v>0</v>
      </c>
      <c r="M174" s="44">
        <v>9700</v>
      </c>
      <c r="N174" s="39">
        <v>2</v>
      </c>
      <c r="O174" s="47">
        <v>9700</v>
      </c>
    </row>
    <row r="175" spans="1:15" ht="25.5" outlineLevel="2" x14ac:dyDescent="0.2">
      <c r="A175" s="37">
        <v>168</v>
      </c>
      <c r="B175" s="37">
        <f t="shared" si="5"/>
        <v>28</v>
      </c>
      <c r="C175" s="37" t="s">
        <v>438</v>
      </c>
      <c r="D175" s="37" t="s">
        <v>521</v>
      </c>
      <c r="E175" s="37">
        <v>31976</v>
      </c>
      <c r="F175" s="38" t="s">
        <v>440</v>
      </c>
      <c r="G175" s="38" t="s">
        <v>441</v>
      </c>
      <c r="H175" s="38" t="s">
        <v>522</v>
      </c>
      <c r="I175" s="38" t="s">
        <v>523</v>
      </c>
      <c r="J175" s="44">
        <v>155563</v>
      </c>
      <c r="K175" s="44">
        <v>146541</v>
      </c>
      <c r="L175" s="44">
        <v>0</v>
      </c>
      <c r="M175" s="44">
        <v>126541</v>
      </c>
      <c r="N175" s="39">
        <v>3</v>
      </c>
      <c r="O175" s="47">
        <v>18668</v>
      </c>
    </row>
    <row r="176" spans="1:15" ht="25.5" outlineLevel="2" x14ac:dyDescent="0.2">
      <c r="A176" s="37">
        <v>169</v>
      </c>
      <c r="B176" s="37">
        <f t="shared" si="5"/>
        <v>29</v>
      </c>
      <c r="C176" s="37" t="s">
        <v>438</v>
      </c>
      <c r="D176" s="37" t="s">
        <v>524</v>
      </c>
      <c r="E176" s="37">
        <v>32027</v>
      </c>
      <c r="F176" s="38" t="s">
        <v>440</v>
      </c>
      <c r="G176" s="38" t="s">
        <v>441</v>
      </c>
      <c r="H176" s="38" t="s">
        <v>525</v>
      </c>
      <c r="I176" s="38" t="s">
        <v>526</v>
      </c>
      <c r="J176" s="44">
        <v>50000</v>
      </c>
      <c r="K176" s="44">
        <v>20000</v>
      </c>
      <c r="L176" s="44">
        <v>0</v>
      </c>
      <c r="M176" s="44">
        <v>20000</v>
      </c>
      <c r="N176" s="39">
        <v>2</v>
      </c>
      <c r="O176" s="47">
        <v>12811</v>
      </c>
    </row>
    <row r="177" spans="1:15" ht="24" customHeight="1" outlineLevel="1" x14ac:dyDescent="0.2">
      <c r="A177" s="50"/>
      <c r="B177" s="50"/>
      <c r="C177" s="35" t="s">
        <v>2922</v>
      </c>
      <c r="D177" s="35"/>
      <c r="E177" s="35"/>
      <c r="F177" s="43"/>
      <c r="G177" s="43"/>
      <c r="H177" s="43"/>
      <c r="I177" s="43"/>
      <c r="J177" s="45">
        <f t="shared" ref="J177:O177" si="7">SUBTOTAL(9,J148:J176)</f>
        <v>3819423.9600000004</v>
      </c>
      <c r="K177" s="45">
        <f t="shared" si="7"/>
        <v>2366231.5500000003</v>
      </c>
      <c r="L177" s="45">
        <f t="shared" si="7"/>
        <v>25000</v>
      </c>
      <c r="M177" s="45">
        <f t="shared" si="7"/>
        <v>2132841.5999999996</v>
      </c>
      <c r="N177" s="36">
        <f t="shared" si="7"/>
        <v>78</v>
      </c>
      <c r="O177" s="48">
        <f t="shared" si="7"/>
        <v>452387</v>
      </c>
    </row>
    <row r="178" spans="1:15" ht="127.5" outlineLevel="2" x14ac:dyDescent="0.2">
      <c r="A178" s="40">
        <v>170</v>
      </c>
      <c r="B178" s="40">
        <f t="shared" si="5"/>
        <v>1</v>
      </c>
      <c r="C178" s="40" t="s">
        <v>527</v>
      </c>
      <c r="D178" s="40" t="s">
        <v>528</v>
      </c>
      <c r="E178" s="40">
        <v>32660</v>
      </c>
      <c r="F178" s="41" t="s">
        <v>529</v>
      </c>
      <c r="G178" s="41" t="s">
        <v>530</v>
      </c>
      <c r="H178" s="41" t="s">
        <v>531</v>
      </c>
      <c r="I178" s="41" t="s">
        <v>532</v>
      </c>
      <c r="J178" s="46">
        <v>159460</v>
      </c>
      <c r="K178" s="46">
        <v>95438</v>
      </c>
      <c r="L178" s="46">
        <v>0</v>
      </c>
      <c r="M178" s="46">
        <v>95438</v>
      </c>
      <c r="N178" s="42">
        <v>4</v>
      </c>
      <c r="O178" s="49">
        <v>24526</v>
      </c>
    </row>
    <row r="179" spans="1:15" ht="38.25" outlineLevel="2" x14ac:dyDescent="0.2">
      <c r="A179" s="37">
        <v>171</v>
      </c>
      <c r="B179" s="37">
        <f t="shared" si="5"/>
        <v>2</v>
      </c>
      <c r="C179" s="37" t="s">
        <v>527</v>
      </c>
      <c r="D179" s="37" t="s">
        <v>533</v>
      </c>
      <c r="E179" s="37">
        <v>32704</v>
      </c>
      <c r="F179" s="38" t="s">
        <v>529</v>
      </c>
      <c r="G179" s="38" t="s">
        <v>530</v>
      </c>
      <c r="H179" s="38" t="s">
        <v>534</v>
      </c>
      <c r="I179" s="38" t="s">
        <v>535</v>
      </c>
      <c r="J179" s="44">
        <v>47600</v>
      </c>
      <c r="K179" s="44">
        <v>42840</v>
      </c>
      <c r="L179" s="44"/>
      <c r="M179" s="44">
        <v>42840</v>
      </c>
      <c r="N179" s="39">
        <v>5</v>
      </c>
      <c r="O179" s="47">
        <v>30383</v>
      </c>
    </row>
    <row r="180" spans="1:15" ht="114.75" outlineLevel="2" x14ac:dyDescent="0.2">
      <c r="A180" s="37">
        <v>172</v>
      </c>
      <c r="B180" s="37">
        <f t="shared" si="5"/>
        <v>3</v>
      </c>
      <c r="C180" s="37" t="s">
        <v>527</v>
      </c>
      <c r="D180" s="37" t="s">
        <v>536</v>
      </c>
      <c r="E180" s="37">
        <v>32768</v>
      </c>
      <c r="F180" s="38" t="s">
        <v>529</v>
      </c>
      <c r="G180" s="38" t="s">
        <v>530</v>
      </c>
      <c r="H180" s="38" t="s">
        <v>537</v>
      </c>
      <c r="I180" s="38" t="s">
        <v>538</v>
      </c>
      <c r="J180" s="44">
        <v>106330</v>
      </c>
      <c r="K180" s="44">
        <v>24724.57</v>
      </c>
      <c r="L180" s="44">
        <v>0</v>
      </c>
      <c r="M180" s="44">
        <v>24724.57</v>
      </c>
      <c r="N180" s="39">
        <v>4</v>
      </c>
      <c r="O180" s="47">
        <v>24526</v>
      </c>
    </row>
    <row r="181" spans="1:15" ht="114.75" outlineLevel="2" x14ac:dyDescent="0.2">
      <c r="A181" s="37">
        <v>173</v>
      </c>
      <c r="B181" s="37">
        <f t="shared" si="5"/>
        <v>4</v>
      </c>
      <c r="C181" s="37" t="s">
        <v>527</v>
      </c>
      <c r="D181" s="37" t="s">
        <v>539</v>
      </c>
      <c r="E181" s="37">
        <v>32811</v>
      </c>
      <c r="F181" s="38" t="s">
        <v>529</v>
      </c>
      <c r="G181" s="38" t="s">
        <v>530</v>
      </c>
      <c r="H181" s="38" t="s">
        <v>540</v>
      </c>
      <c r="I181" s="38" t="s">
        <v>541</v>
      </c>
      <c r="J181" s="44">
        <v>76086.98</v>
      </c>
      <c r="K181" s="44">
        <v>52518.98</v>
      </c>
      <c r="L181" s="44">
        <v>0</v>
      </c>
      <c r="M181" s="44">
        <v>52518.98</v>
      </c>
      <c r="N181" s="39">
        <v>5</v>
      </c>
      <c r="O181" s="47">
        <v>30383</v>
      </c>
    </row>
    <row r="182" spans="1:15" ht="76.5" outlineLevel="2" x14ac:dyDescent="0.2">
      <c r="A182" s="37">
        <v>174</v>
      </c>
      <c r="B182" s="37">
        <f t="shared" si="5"/>
        <v>5</v>
      </c>
      <c r="C182" s="37" t="s">
        <v>527</v>
      </c>
      <c r="D182" s="37" t="s">
        <v>542</v>
      </c>
      <c r="E182" s="37">
        <v>32884</v>
      </c>
      <c r="F182" s="38" t="s">
        <v>529</v>
      </c>
      <c r="G182" s="38" t="s">
        <v>530</v>
      </c>
      <c r="H182" s="38" t="s">
        <v>543</v>
      </c>
      <c r="I182" s="38" t="s">
        <v>544</v>
      </c>
      <c r="J182" s="44">
        <v>156000</v>
      </c>
      <c r="K182" s="44">
        <v>114735.84</v>
      </c>
      <c r="L182" s="44">
        <v>0</v>
      </c>
      <c r="M182" s="44">
        <v>114735.84</v>
      </c>
      <c r="N182" s="39">
        <v>7</v>
      </c>
      <c r="O182" s="47">
        <v>42098</v>
      </c>
    </row>
    <row r="183" spans="1:15" ht="51" outlineLevel="2" x14ac:dyDescent="0.2">
      <c r="A183" s="37">
        <v>175</v>
      </c>
      <c r="B183" s="37">
        <f t="shared" si="5"/>
        <v>6</v>
      </c>
      <c r="C183" s="37" t="s">
        <v>527</v>
      </c>
      <c r="D183" s="37" t="s">
        <v>545</v>
      </c>
      <c r="E183" s="37">
        <v>33015</v>
      </c>
      <c r="F183" s="38" t="s">
        <v>529</v>
      </c>
      <c r="G183" s="38" t="s">
        <v>530</v>
      </c>
      <c r="H183" s="38" t="s">
        <v>546</v>
      </c>
      <c r="I183" s="38" t="s">
        <v>547</v>
      </c>
      <c r="J183" s="44">
        <v>119000</v>
      </c>
      <c r="K183" s="44">
        <v>60614.19</v>
      </c>
      <c r="L183" s="44">
        <v>0</v>
      </c>
      <c r="M183" s="44">
        <v>60614.19</v>
      </c>
      <c r="N183" s="39">
        <v>5</v>
      </c>
      <c r="O183" s="47">
        <v>30383</v>
      </c>
    </row>
    <row r="184" spans="1:15" ht="25.5" outlineLevel="2" x14ac:dyDescent="0.2">
      <c r="A184" s="37">
        <v>176</v>
      </c>
      <c r="B184" s="37">
        <f t="shared" si="5"/>
        <v>7</v>
      </c>
      <c r="C184" s="37" t="s">
        <v>527</v>
      </c>
      <c r="D184" s="37" t="s">
        <v>548</v>
      </c>
      <c r="E184" s="37">
        <v>32955</v>
      </c>
      <c r="F184" s="38" t="s">
        <v>529</v>
      </c>
      <c r="G184" s="38" t="s">
        <v>530</v>
      </c>
      <c r="H184" s="38" t="s">
        <v>549</v>
      </c>
      <c r="I184" s="38" t="s">
        <v>550</v>
      </c>
      <c r="J184" s="44">
        <v>84271</v>
      </c>
      <c r="K184" s="44">
        <v>26608</v>
      </c>
      <c r="L184" s="44">
        <v>0</v>
      </c>
      <c r="M184" s="44">
        <v>26608</v>
      </c>
      <c r="N184" s="39">
        <v>5</v>
      </c>
      <c r="O184" s="47">
        <v>26608</v>
      </c>
    </row>
    <row r="185" spans="1:15" ht="51" outlineLevel="2" x14ac:dyDescent="0.2">
      <c r="A185" s="37">
        <v>177</v>
      </c>
      <c r="B185" s="37">
        <f t="shared" si="5"/>
        <v>8</v>
      </c>
      <c r="C185" s="37" t="s">
        <v>527</v>
      </c>
      <c r="D185" s="37" t="s">
        <v>551</v>
      </c>
      <c r="E185" s="37">
        <v>33177</v>
      </c>
      <c r="F185" s="38" t="s">
        <v>529</v>
      </c>
      <c r="G185" s="38" t="s">
        <v>530</v>
      </c>
      <c r="H185" s="38" t="s">
        <v>552</v>
      </c>
      <c r="I185" s="38" t="s">
        <v>553</v>
      </c>
      <c r="J185" s="44">
        <v>79730</v>
      </c>
      <c r="K185" s="44">
        <v>20433</v>
      </c>
      <c r="L185" s="44">
        <v>0</v>
      </c>
      <c r="M185" s="44">
        <v>20433</v>
      </c>
      <c r="N185" s="39">
        <v>5</v>
      </c>
      <c r="O185" s="47">
        <v>20433</v>
      </c>
    </row>
    <row r="186" spans="1:15" ht="76.5" outlineLevel="2" x14ac:dyDescent="0.2">
      <c r="A186" s="37">
        <v>178</v>
      </c>
      <c r="B186" s="37">
        <f t="shared" si="5"/>
        <v>9</v>
      </c>
      <c r="C186" s="37" t="s">
        <v>527</v>
      </c>
      <c r="D186" s="37" t="s">
        <v>554</v>
      </c>
      <c r="E186" s="37">
        <v>179686</v>
      </c>
      <c r="F186" s="38" t="s">
        <v>529</v>
      </c>
      <c r="G186" s="38" t="s">
        <v>530</v>
      </c>
      <c r="H186" s="38" t="s">
        <v>555</v>
      </c>
      <c r="I186" s="38" t="s">
        <v>556</v>
      </c>
      <c r="J186" s="44">
        <v>86862</v>
      </c>
      <c r="K186" s="44">
        <v>37328</v>
      </c>
      <c r="L186" s="44">
        <v>0</v>
      </c>
      <c r="M186" s="44">
        <v>37328</v>
      </c>
      <c r="N186" s="39">
        <v>5</v>
      </c>
      <c r="O186" s="47">
        <v>30383</v>
      </c>
    </row>
    <row r="187" spans="1:15" ht="127.5" outlineLevel="2" x14ac:dyDescent="0.2">
      <c r="A187" s="37">
        <v>179</v>
      </c>
      <c r="B187" s="37">
        <f t="shared" si="5"/>
        <v>10</v>
      </c>
      <c r="C187" s="37" t="s">
        <v>527</v>
      </c>
      <c r="D187" s="37" t="s">
        <v>557</v>
      </c>
      <c r="E187" s="37">
        <v>33337</v>
      </c>
      <c r="F187" s="38" t="s">
        <v>529</v>
      </c>
      <c r="G187" s="38" t="s">
        <v>530</v>
      </c>
      <c r="H187" s="38" t="s">
        <v>558</v>
      </c>
      <c r="I187" s="38" t="s">
        <v>559</v>
      </c>
      <c r="J187" s="44">
        <v>82956</v>
      </c>
      <c r="K187" s="44">
        <v>47766.6</v>
      </c>
      <c r="L187" s="44">
        <v>0</v>
      </c>
      <c r="M187" s="44">
        <v>47766.6</v>
      </c>
      <c r="N187" s="39">
        <v>4</v>
      </c>
      <c r="O187" s="47">
        <v>24526</v>
      </c>
    </row>
    <row r="188" spans="1:15" ht="102" outlineLevel="2" x14ac:dyDescent="0.2">
      <c r="A188" s="37">
        <v>180</v>
      </c>
      <c r="B188" s="37">
        <f t="shared" si="5"/>
        <v>11</v>
      </c>
      <c r="C188" s="37" t="s">
        <v>527</v>
      </c>
      <c r="D188" s="37" t="s">
        <v>560</v>
      </c>
      <c r="E188" s="37">
        <v>33382</v>
      </c>
      <c r="F188" s="38" t="s">
        <v>529</v>
      </c>
      <c r="G188" s="38" t="s">
        <v>530</v>
      </c>
      <c r="H188" s="38" t="s">
        <v>561</v>
      </c>
      <c r="I188" s="38" t="s">
        <v>562</v>
      </c>
      <c r="J188" s="44">
        <v>130000</v>
      </c>
      <c r="K188" s="44">
        <v>130000</v>
      </c>
      <c r="L188" s="44">
        <v>0</v>
      </c>
      <c r="M188" s="44">
        <v>130000</v>
      </c>
      <c r="N188" s="39">
        <v>4</v>
      </c>
      <c r="O188" s="47">
        <v>24526</v>
      </c>
    </row>
    <row r="189" spans="1:15" ht="63.75" outlineLevel="2" x14ac:dyDescent="0.2">
      <c r="A189" s="37">
        <v>181</v>
      </c>
      <c r="B189" s="37">
        <f t="shared" si="5"/>
        <v>12</v>
      </c>
      <c r="C189" s="37" t="s">
        <v>527</v>
      </c>
      <c r="D189" s="37" t="s">
        <v>563</v>
      </c>
      <c r="E189" s="37">
        <v>33435</v>
      </c>
      <c r="F189" s="38" t="s">
        <v>529</v>
      </c>
      <c r="G189" s="38" t="s">
        <v>530</v>
      </c>
      <c r="H189" s="38" t="s">
        <v>564</v>
      </c>
      <c r="I189" s="38" t="s">
        <v>565</v>
      </c>
      <c r="J189" s="44">
        <v>158270</v>
      </c>
      <c r="K189" s="44">
        <v>128145.15</v>
      </c>
      <c r="L189" s="44">
        <v>0</v>
      </c>
      <c r="M189" s="44">
        <v>128145.15</v>
      </c>
      <c r="N189" s="39">
        <v>5</v>
      </c>
      <c r="O189" s="47">
        <v>30383</v>
      </c>
    </row>
    <row r="190" spans="1:15" ht="76.5" outlineLevel="2" x14ac:dyDescent="0.2">
      <c r="A190" s="37">
        <v>182</v>
      </c>
      <c r="B190" s="37">
        <f t="shared" si="5"/>
        <v>13</v>
      </c>
      <c r="C190" s="37" t="s">
        <v>527</v>
      </c>
      <c r="D190" s="37" t="s">
        <v>566</v>
      </c>
      <c r="E190" s="37">
        <v>33514</v>
      </c>
      <c r="F190" s="38" t="s">
        <v>529</v>
      </c>
      <c r="G190" s="38" t="s">
        <v>530</v>
      </c>
      <c r="H190" s="38" t="s">
        <v>567</v>
      </c>
      <c r="I190" s="38" t="s">
        <v>568</v>
      </c>
      <c r="J190" s="44">
        <v>159960</v>
      </c>
      <c r="K190" s="44">
        <v>24000</v>
      </c>
      <c r="L190" s="44">
        <v>0</v>
      </c>
      <c r="M190" s="44">
        <v>24000</v>
      </c>
      <c r="N190" s="39">
        <v>5</v>
      </c>
      <c r="O190" s="47">
        <v>24000</v>
      </c>
    </row>
    <row r="191" spans="1:15" ht="89.25" outlineLevel="2" x14ac:dyDescent="0.2">
      <c r="A191" s="37">
        <v>183</v>
      </c>
      <c r="B191" s="37">
        <f t="shared" si="5"/>
        <v>14</v>
      </c>
      <c r="C191" s="37" t="s">
        <v>527</v>
      </c>
      <c r="D191" s="37" t="s">
        <v>50</v>
      </c>
      <c r="E191" s="37">
        <v>33541</v>
      </c>
      <c r="F191" s="38" t="s">
        <v>529</v>
      </c>
      <c r="G191" s="38" t="s">
        <v>530</v>
      </c>
      <c r="H191" s="38" t="s">
        <v>569</v>
      </c>
      <c r="I191" s="38" t="s">
        <v>570</v>
      </c>
      <c r="J191" s="44">
        <v>468265</v>
      </c>
      <c r="K191" s="44">
        <v>433265</v>
      </c>
      <c r="L191" s="44">
        <v>0</v>
      </c>
      <c r="M191" s="44">
        <v>433265</v>
      </c>
      <c r="N191" s="39">
        <v>5</v>
      </c>
      <c r="O191" s="47">
        <v>30383</v>
      </c>
    </row>
    <row r="192" spans="1:15" ht="51" outlineLevel="2" x14ac:dyDescent="0.2">
      <c r="A192" s="37">
        <v>184</v>
      </c>
      <c r="B192" s="37">
        <f t="shared" si="5"/>
        <v>15</v>
      </c>
      <c r="C192" s="37" t="s">
        <v>527</v>
      </c>
      <c r="D192" s="37" t="s">
        <v>571</v>
      </c>
      <c r="E192" s="37">
        <v>33621</v>
      </c>
      <c r="F192" s="38" t="s">
        <v>529</v>
      </c>
      <c r="G192" s="38" t="s">
        <v>530</v>
      </c>
      <c r="H192" s="38" t="s">
        <v>572</v>
      </c>
      <c r="I192" s="38" t="s">
        <v>573</v>
      </c>
      <c r="J192" s="44">
        <v>159960</v>
      </c>
      <c r="K192" s="44">
        <v>121784.6</v>
      </c>
      <c r="L192" s="44">
        <v>0</v>
      </c>
      <c r="M192" s="44">
        <v>121784.6</v>
      </c>
      <c r="N192" s="39">
        <v>5</v>
      </c>
      <c r="O192" s="47">
        <v>30383</v>
      </c>
    </row>
    <row r="193" spans="1:15" ht="76.5" outlineLevel="2" x14ac:dyDescent="0.2">
      <c r="A193" s="37">
        <v>185</v>
      </c>
      <c r="B193" s="37">
        <f t="shared" si="5"/>
        <v>16</v>
      </c>
      <c r="C193" s="37" t="s">
        <v>527</v>
      </c>
      <c r="D193" s="37" t="s">
        <v>574</v>
      </c>
      <c r="E193" s="37">
        <v>33765</v>
      </c>
      <c r="F193" s="38" t="s">
        <v>529</v>
      </c>
      <c r="G193" s="38" t="s">
        <v>530</v>
      </c>
      <c r="H193" s="38" t="s">
        <v>575</v>
      </c>
      <c r="I193" s="38" t="s">
        <v>576</v>
      </c>
      <c r="J193" s="44">
        <v>271320</v>
      </c>
      <c r="K193" s="44">
        <v>216073</v>
      </c>
      <c r="L193" s="44">
        <v>0</v>
      </c>
      <c r="M193" s="44">
        <v>216073</v>
      </c>
      <c r="N193" s="39">
        <v>3</v>
      </c>
      <c r="O193" s="47">
        <v>18668</v>
      </c>
    </row>
    <row r="194" spans="1:15" ht="76.5" outlineLevel="2" x14ac:dyDescent="0.2">
      <c r="A194" s="37">
        <v>186</v>
      </c>
      <c r="B194" s="37">
        <f t="shared" si="5"/>
        <v>17</v>
      </c>
      <c r="C194" s="37" t="s">
        <v>527</v>
      </c>
      <c r="D194" s="37" t="s">
        <v>577</v>
      </c>
      <c r="E194" s="37">
        <v>33845</v>
      </c>
      <c r="F194" s="38" t="s">
        <v>529</v>
      </c>
      <c r="G194" s="38" t="s">
        <v>530</v>
      </c>
      <c r="H194" s="38" t="s">
        <v>578</v>
      </c>
      <c r="I194" s="38" t="s">
        <v>579</v>
      </c>
      <c r="J194" s="44">
        <v>230042.02</v>
      </c>
      <c r="K194" s="44">
        <v>161675.26999999999</v>
      </c>
      <c r="L194" s="44">
        <v>0</v>
      </c>
      <c r="M194" s="44">
        <v>161675.26999999999</v>
      </c>
      <c r="N194" s="39">
        <v>5</v>
      </c>
      <c r="O194" s="47">
        <v>30383</v>
      </c>
    </row>
    <row r="195" spans="1:15" ht="89.25" outlineLevel="2" x14ac:dyDescent="0.2">
      <c r="A195" s="37">
        <v>187</v>
      </c>
      <c r="B195" s="37">
        <f t="shared" si="5"/>
        <v>18</v>
      </c>
      <c r="C195" s="37" t="s">
        <v>527</v>
      </c>
      <c r="D195" s="37" t="s">
        <v>580</v>
      </c>
      <c r="E195" s="37">
        <v>33881</v>
      </c>
      <c r="F195" s="38" t="s">
        <v>529</v>
      </c>
      <c r="G195" s="38" t="s">
        <v>530</v>
      </c>
      <c r="H195" s="38" t="s">
        <v>581</v>
      </c>
      <c r="I195" s="38" t="s">
        <v>582</v>
      </c>
      <c r="J195" s="44">
        <v>113800</v>
      </c>
      <c r="K195" s="44">
        <v>25800</v>
      </c>
      <c r="L195" s="44">
        <v>0</v>
      </c>
      <c r="M195" s="44">
        <v>25800</v>
      </c>
      <c r="N195" s="39">
        <v>5</v>
      </c>
      <c r="O195" s="47">
        <v>25800</v>
      </c>
    </row>
    <row r="196" spans="1:15" ht="76.5" outlineLevel="2" x14ac:dyDescent="0.2">
      <c r="A196" s="37">
        <v>188</v>
      </c>
      <c r="B196" s="37">
        <f t="shared" si="5"/>
        <v>19</v>
      </c>
      <c r="C196" s="37" t="s">
        <v>527</v>
      </c>
      <c r="D196" s="37" t="s">
        <v>583</v>
      </c>
      <c r="E196" s="37">
        <v>33952</v>
      </c>
      <c r="F196" s="38" t="s">
        <v>529</v>
      </c>
      <c r="G196" s="38" t="s">
        <v>530</v>
      </c>
      <c r="H196" s="38" t="s">
        <v>584</v>
      </c>
      <c r="I196" s="38" t="s">
        <v>585</v>
      </c>
      <c r="J196" s="44">
        <v>195200</v>
      </c>
      <c r="K196" s="44">
        <v>100000</v>
      </c>
      <c r="L196" s="44">
        <v>0</v>
      </c>
      <c r="M196" s="44">
        <v>90000</v>
      </c>
      <c r="N196" s="39">
        <v>4</v>
      </c>
      <c r="O196" s="47">
        <v>24526</v>
      </c>
    </row>
    <row r="197" spans="1:15" ht="25.5" outlineLevel="2" x14ac:dyDescent="0.2">
      <c r="A197" s="37">
        <v>189</v>
      </c>
      <c r="B197" s="37">
        <f t="shared" si="5"/>
        <v>20</v>
      </c>
      <c r="C197" s="37" t="s">
        <v>527</v>
      </c>
      <c r="D197" s="37" t="s">
        <v>586</v>
      </c>
      <c r="E197" s="37">
        <v>179720</v>
      </c>
      <c r="F197" s="38" t="s">
        <v>529</v>
      </c>
      <c r="G197" s="38" t="s">
        <v>530</v>
      </c>
      <c r="H197" s="38" t="s">
        <v>587</v>
      </c>
      <c r="I197" s="38" t="s">
        <v>588</v>
      </c>
      <c r="J197" s="44">
        <v>108156</v>
      </c>
      <c r="K197" s="44">
        <v>49597</v>
      </c>
      <c r="L197" s="44">
        <v>0</v>
      </c>
      <c r="M197" s="44">
        <v>49597</v>
      </c>
      <c r="N197" s="39">
        <v>5</v>
      </c>
      <c r="O197" s="47">
        <v>30383</v>
      </c>
    </row>
    <row r="198" spans="1:15" ht="25.5" outlineLevel="2" x14ac:dyDescent="0.2">
      <c r="A198" s="37">
        <v>190</v>
      </c>
      <c r="B198" s="37">
        <f t="shared" ref="B198:B261" si="8">B197+1</f>
        <v>21</v>
      </c>
      <c r="C198" s="37" t="s">
        <v>527</v>
      </c>
      <c r="D198" s="37" t="s">
        <v>589</v>
      </c>
      <c r="E198" s="37">
        <v>34235</v>
      </c>
      <c r="F198" s="38" t="s">
        <v>529</v>
      </c>
      <c r="G198" s="38" t="s">
        <v>530</v>
      </c>
      <c r="H198" s="38" t="s">
        <v>590</v>
      </c>
      <c r="I198" s="38" t="s">
        <v>591</v>
      </c>
      <c r="J198" s="44">
        <v>237600</v>
      </c>
      <c r="K198" s="44">
        <v>178730.25</v>
      </c>
      <c r="L198" s="44">
        <v>0</v>
      </c>
      <c r="M198" s="44">
        <v>178730</v>
      </c>
      <c r="N198" s="39">
        <v>5</v>
      </c>
      <c r="O198" s="47">
        <v>30383</v>
      </c>
    </row>
    <row r="199" spans="1:15" ht="76.5" outlineLevel="2" x14ac:dyDescent="0.2">
      <c r="A199" s="37">
        <v>191</v>
      </c>
      <c r="B199" s="37">
        <f t="shared" si="8"/>
        <v>22</v>
      </c>
      <c r="C199" s="37" t="s">
        <v>527</v>
      </c>
      <c r="D199" s="37" t="s">
        <v>592</v>
      </c>
      <c r="E199" s="37">
        <v>34280</v>
      </c>
      <c r="F199" s="38" t="s">
        <v>529</v>
      </c>
      <c r="G199" s="38" t="s">
        <v>530</v>
      </c>
      <c r="H199" s="38" t="s">
        <v>593</v>
      </c>
      <c r="I199" s="38" t="s">
        <v>594</v>
      </c>
      <c r="J199" s="44">
        <v>81028</v>
      </c>
      <c r="K199" s="44">
        <v>54504.5</v>
      </c>
      <c r="L199" s="44">
        <v>0</v>
      </c>
      <c r="M199" s="44">
        <v>54504.5</v>
      </c>
      <c r="N199" s="39">
        <v>5</v>
      </c>
      <c r="O199" s="47">
        <v>30383</v>
      </c>
    </row>
    <row r="200" spans="1:15" ht="76.5" outlineLevel="2" x14ac:dyDescent="0.2">
      <c r="A200" s="37">
        <v>192</v>
      </c>
      <c r="B200" s="37">
        <f t="shared" si="8"/>
        <v>23</v>
      </c>
      <c r="C200" s="37" t="s">
        <v>527</v>
      </c>
      <c r="D200" s="37" t="s">
        <v>595</v>
      </c>
      <c r="E200" s="37">
        <v>34360</v>
      </c>
      <c r="F200" s="38" t="s">
        <v>529</v>
      </c>
      <c r="G200" s="38" t="s">
        <v>530</v>
      </c>
      <c r="H200" s="38" t="s">
        <v>596</v>
      </c>
      <c r="I200" s="38" t="s">
        <v>597</v>
      </c>
      <c r="J200" s="44">
        <v>214200</v>
      </c>
      <c r="K200" s="44">
        <v>100000</v>
      </c>
      <c r="L200" s="44">
        <v>0</v>
      </c>
      <c r="M200" s="44">
        <v>100000</v>
      </c>
      <c r="N200" s="39">
        <v>5</v>
      </c>
      <c r="O200" s="47">
        <v>30383</v>
      </c>
    </row>
    <row r="201" spans="1:15" ht="51" outlineLevel="2" x14ac:dyDescent="0.2">
      <c r="A201" s="37">
        <v>193</v>
      </c>
      <c r="B201" s="37">
        <f t="shared" si="8"/>
        <v>24</v>
      </c>
      <c r="C201" s="37" t="s">
        <v>527</v>
      </c>
      <c r="D201" s="37" t="s">
        <v>604</v>
      </c>
      <c r="E201" s="37">
        <v>34422</v>
      </c>
      <c r="F201" s="38" t="s">
        <v>529</v>
      </c>
      <c r="G201" s="38" t="s">
        <v>530</v>
      </c>
      <c r="H201" s="38" t="s">
        <v>605</v>
      </c>
      <c r="I201" s="38" t="s">
        <v>606</v>
      </c>
      <c r="J201" s="44">
        <v>88375</v>
      </c>
      <c r="K201" s="44">
        <v>46766</v>
      </c>
      <c r="L201" s="44">
        <v>0</v>
      </c>
      <c r="M201" s="44">
        <v>46766</v>
      </c>
      <c r="N201" s="39">
        <v>5</v>
      </c>
      <c r="O201" s="47">
        <v>30383</v>
      </c>
    </row>
    <row r="202" spans="1:15" ht="63.75" outlineLevel="2" x14ac:dyDescent="0.2">
      <c r="A202" s="37">
        <v>194</v>
      </c>
      <c r="B202" s="37">
        <f t="shared" si="8"/>
        <v>25</v>
      </c>
      <c r="C202" s="37" t="s">
        <v>527</v>
      </c>
      <c r="D202" s="37" t="s">
        <v>610</v>
      </c>
      <c r="E202" s="37">
        <v>34547</v>
      </c>
      <c r="F202" s="38" t="s">
        <v>529</v>
      </c>
      <c r="G202" s="38" t="s">
        <v>530</v>
      </c>
      <c r="H202" s="38" t="s">
        <v>611</v>
      </c>
      <c r="I202" s="38" t="s">
        <v>612</v>
      </c>
      <c r="J202" s="44">
        <v>190900</v>
      </c>
      <c r="K202" s="44">
        <v>190900</v>
      </c>
      <c r="L202" s="44">
        <v>0</v>
      </c>
      <c r="M202" s="44">
        <v>190900</v>
      </c>
      <c r="N202" s="39">
        <v>5</v>
      </c>
      <c r="O202" s="47">
        <v>30383</v>
      </c>
    </row>
    <row r="203" spans="1:15" ht="76.5" outlineLevel="2" x14ac:dyDescent="0.2">
      <c r="A203" s="37">
        <v>195</v>
      </c>
      <c r="B203" s="37">
        <f t="shared" si="8"/>
        <v>26</v>
      </c>
      <c r="C203" s="37" t="s">
        <v>527</v>
      </c>
      <c r="D203" s="37" t="s">
        <v>598</v>
      </c>
      <c r="E203" s="37">
        <v>34645</v>
      </c>
      <c r="F203" s="38" t="s">
        <v>529</v>
      </c>
      <c r="G203" s="38" t="s">
        <v>530</v>
      </c>
      <c r="H203" s="38" t="s">
        <v>599</v>
      </c>
      <c r="I203" s="38" t="s">
        <v>600</v>
      </c>
      <c r="J203" s="44">
        <v>126140</v>
      </c>
      <c r="K203" s="44">
        <v>126140</v>
      </c>
      <c r="L203" s="44">
        <v>0</v>
      </c>
      <c r="M203" s="44">
        <v>126140</v>
      </c>
      <c r="N203" s="39">
        <v>3</v>
      </c>
      <c r="O203" s="47">
        <v>18668</v>
      </c>
    </row>
    <row r="204" spans="1:15" ht="76.5" outlineLevel="2" x14ac:dyDescent="0.2">
      <c r="A204" s="37">
        <v>196</v>
      </c>
      <c r="B204" s="37">
        <f t="shared" si="8"/>
        <v>27</v>
      </c>
      <c r="C204" s="37" t="s">
        <v>527</v>
      </c>
      <c r="D204" s="37" t="s">
        <v>601</v>
      </c>
      <c r="E204" s="37">
        <v>34850</v>
      </c>
      <c r="F204" s="38" t="s">
        <v>529</v>
      </c>
      <c r="G204" s="38" t="s">
        <v>530</v>
      </c>
      <c r="H204" s="38" t="s">
        <v>602</v>
      </c>
      <c r="I204" s="38" t="s">
        <v>603</v>
      </c>
      <c r="J204" s="44">
        <v>50690</v>
      </c>
      <c r="K204" s="44">
        <v>10121</v>
      </c>
      <c r="L204" s="44">
        <v>0</v>
      </c>
      <c r="M204" s="44">
        <v>10121</v>
      </c>
      <c r="N204" s="39">
        <v>4</v>
      </c>
      <c r="O204" s="47">
        <v>10121</v>
      </c>
    </row>
    <row r="205" spans="1:15" ht="51" outlineLevel="2" x14ac:dyDescent="0.2">
      <c r="A205" s="37">
        <v>197</v>
      </c>
      <c r="B205" s="37">
        <f t="shared" si="8"/>
        <v>28</v>
      </c>
      <c r="C205" s="37" t="s">
        <v>527</v>
      </c>
      <c r="D205" s="37" t="s">
        <v>607</v>
      </c>
      <c r="E205" s="37">
        <v>34903</v>
      </c>
      <c r="F205" s="38" t="s">
        <v>529</v>
      </c>
      <c r="G205" s="38" t="s">
        <v>530</v>
      </c>
      <c r="H205" s="38" t="s">
        <v>608</v>
      </c>
      <c r="I205" s="38" t="s">
        <v>609</v>
      </c>
      <c r="J205" s="44">
        <v>139825</v>
      </c>
      <c r="K205" s="44">
        <v>69912.5</v>
      </c>
      <c r="L205" s="44">
        <v>0</v>
      </c>
      <c r="M205" s="44">
        <v>69912.5</v>
      </c>
      <c r="N205" s="39">
        <v>4</v>
      </c>
      <c r="O205" s="47">
        <v>24526</v>
      </c>
    </row>
    <row r="206" spans="1:15" ht="102" outlineLevel="2" x14ac:dyDescent="0.2">
      <c r="A206" s="37">
        <v>198</v>
      </c>
      <c r="B206" s="37">
        <f t="shared" si="8"/>
        <v>29</v>
      </c>
      <c r="C206" s="37" t="s">
        <v>527</v>
      </c>
      <c r="D206" s="37" t="s">
        <v>613</v>
      </c>
      <c r="E206" s="37">
        <v>35152</v>
      </c>
      <c r="F206" s="38" t="s">
        <v>529</v>
      </c>
      <c r="G206" s="38" t="s">
        <v>530</v>
      </c>
      <c r="H206" s="38" t="s">
        <v>614</v>
      </c>
      <c r="I206" s="38" t="s">
        <v>615</v>
      </c>
      <c r="J206" s="44">
        <v>150000</v>
      </c>
      <c r="K206" s="44">
        <v>141898.51999999999</v>
      </c>
      <c r="L206" s="44">
        <v>0</v>
      </c>
      <c r="M206" s="44">
        <v>141898.51999999999</v>
      </c>
      <c r="N206" s="39">
        <v>5</v>
      </c>
      <c r="O206" s="47">
        <v>30383</v>
      </c>
    </row>
    <row r="207" spans="1:15" ht="51" outlineLevel="2" x14ac:dyDescent="0.2">
      <c r="A207" s="37">
        <v>199</v>
      </c>
      <c r="B207" s="37">
        <f t="shared" si="8"/>
        <v>30</v>
      </c>
      <c r="C207" s="37" t="s">
        <v>527</v>
      </c>
      <c r="D207" s="37" t="s">
        <v>616</v>
      </c>
      <c r="E207" s="37">
        <v>35054</v>
      </c>
      <c r="F207" s="38" t="s">
        <v>529</v>
      </c>
      <c r="G207" s="38" t="s">
        <v>530</v>
      </c>
      <c r="H207" s="38" t="s">
        <v>617</v>
      </c>
      <c r="I207" s="38" t="s">
        <v>618</v>
      </c>
      <c r="J207" s="44">
        <v>93000</v>
      </c>
      <c r="K207" s="44">
        <v>93000</v>
      </c>
      <c r="L207" s="44">
        <v>0</v>
      </c>
      <c r="M207" s="44">
        <v>10000</v>
      </c>
      <c r="N207" s="39">
        <v>5</v>
      </c>
      <c r="O207" s="47">
        <v>10000</v>
      </c>
    </row>
    <row r="208" spans="1:15" ht="76.5" outlineLevel="2" x14ac:dyDescent="0.2">
      <c r="A208" s="37">
        <v>200</v>
      </c>
      <c r="B208" s="37">
        <f t="shared" si="8"/>
        <v>31</v>
      </c>
      <c r="C208" s="37" t="s">
        <v>527</v>
      </c>
      <c r="D208" s="37" t="s">
        <v>619</v>
      </c>
      <c r="E208" s="37">
        <v>35090</v>
      </c>
      <c r="F208" s="38" t="s">
        <v>529</v>
      </c>
      <c r="G208" s="38" t="s">
        <v>530</v>
      </c>
      <c r="H208" s="38" t="s">
        <v>620</v>
      </c>
      <c r="I208" s="38" t="s">
        <v>621</v>
      </c>
      <c r="J208" s="44">
        <v>154700</v>
      </c>
      <c r="K208" s="44">
        <v>130000</v>
      </c>
      <c r="L208" s="44">
        <v>0</v>
      </c>
      <c r="M208" s="44">
        <v>130000</v>
      </c>
      <c r="N208" s="39">
        <v>4</v>
      </c>
      <c r="O208" s="47">
        <v>24526</v>
      </c>
    </row>
    <row r="209" spans="1:15" ht="63.75" outlineLevel="2" x14ac:dyDescent="0.2">
      <c r="A209" s="37">
        <v>201</v>
      </c>
      <c r="B209" s="37">
        <f t="shared" si="8"/>
        <v>32</v>
      </c>
      <c r="C209" s="37" t="s">
        <v>527</v>
      </c>
      <c r="D209" s="37" t="s">
        <v>622</v>
      </c>
      <c r="E209" s="37">
        <v>35269</v>
      </c>
      <c r="F209" s="38" t="s">
        <v>529</v>
      </c>
      <c r="G209" s="38" t="s">
        <v>530</v>
      </c>
      <c r="H209" s="38" t="s">
        <v>623</v>
      </c>
      <c r="I209" s="38" t="s">
        <v>624</v>
      </c>
      <c r="J209" s="44">
        <v>48000</v>
      </c>
      <c r="K209" s="44">
        <v>48000</v>
      </c>
      <c r="L209" s="44">
        <v>0</v>
      </c>
      <c r="M209" s="44">
        <v>48000</v>
      </c>
      <c r="N209" s="39">
        <v>4</v>
      </c>
      <c r="O209" s="47">
        <v>24526</v>
      </c>
    </row>
    <row r="210" spans="1:15" ht="51" outlineLevel="2" x14ac:dyDescent="0.2">
      <c r="A210" s="37">
        <v>202</v>
      </c>
      <c r="B210" s="37">
        <f t="shared" si="8"/>
        <v>33</v>
      </c>
      <c r="C210" s="37" t="s">
        <v>527</v>
      </c>
      <c r="D210" s="37" t="s">
        <v>625</v>
      </c>
      <c r="E210" s="37">
        <v>35312</v>
      </c>
      <c r="F210" s="38" t="s">
        <v>529</v>
      </c>
      <c r="G210" s="38" t="s">
        <v>530</v>
      </c>
      <c r="H210" s="38" t="s">
        <v>626</v>
      </c>
      <c r="I210" s="38" t="s">
        <v>627</v>
      </c>
      <c r="J210" s="44">
        <v>130305</v>
      </c>
      <c r="K210" s="44">
        <v>130305</v>
      </c>
      <c r="L210" s="44">
        <v>0</v>
      </c>
      <c r="M210" s="44">
        <v>130305</v>
      </c>
      <c r="N210" s="39">
        <v>4</v>
      </c>
      <c r="O210" s="47">
        <v>24526</v>
      </c>
    </row>
    <row r="211" spans="1:15" ht="35.450000000000003" customHeight="1" outlineLevel="1" x14ac:dyDescent="0.2">
      <c r="A211" s="50"/>
      <c r="B211" s="50"/>
      <c r="C211" s="35" t="s">
        <v>2923</v>
      </c>
      <c r="D211" s="35"/>
      <c r="E211" s="35"/>
      <c r="F211" s="43"/>
      <c r="G211" s="43"/>
      <c r="H211" s="43"/>
      <c r="I211" s="43"/>
      <c r="J211" s="45">
        <f t="shared" ref="J211:O211" si="9">SUBTOTAL(9,J178:J210)</f>
        <v>4698032</v>
      </c>
      <c r="K211" s="45">
        <f t="shared" si="9"/>
        <v>3233624.97</v>
      </c>
      <c r="L211" s="45">
        <f t="shared" si="9"/>
        <v>0</v>
      </c>
      <c r="M211" s="45">
        <f t="shared" si="9"/>
        <v>3140624.72</v>
      </c>
      <c r="N211" s="36">
        <f t="shared" si="9"/>
        <v>153</v>
      </c>
      <c r="O211" s="48">
        <f t="shared" si="9"/>
        <v>872875</v>
      </c>
    </row>
    <row r="212" spans="1:15" ht="25.5" outlineLevel="2" x14ac:dyDescent="0.2">
      <c r="A212" s="40">
        <v>203</v>
      </c>
      <c r="B212" s="40">
        <f t="shared" si="8"/>
        <v>1</v>
      </c>
      <c r="C212" s="40" t="s">
        <v>628</v>
      </c>
      <c r="D212" s="40" t="s">
        <v>629</v>
      </c>
      <c r="E212" s="40">
        <v>35731</v>
      </c>
      <c r="F212" s="41" t="s">
        <v>630</v>
      </c>
      <c r="G212" s="41" t="s">
        <v>631</v>
      </c>
      <c r="H212" s="41" t="s">
        <v>632</v>
      </c>
      <c r="I212" s="41" t="s">
        <v>633</v>
      </c>
      <c r="J212" s="46">
        <v>643270</v>
      </c>
      <c r="K212" s="46">
        <v>243340</v>
      </c>
      <c r="L212" s="46">
        <v>183340</v>
      </c>
      <c r="M212" s="46">
        <v>60000</v>
      </c>
      <c r="N212" s="42">
        <v>6</v>
      </c>
      <c r="O212" s="49">
        <v>36240</v>
      </c>
    </row>
    <row r="213" spans="1:15" ht="25.5" outlineLevel="2" x14ac:dyDescent="0.2">
      <c r="A213" s="37">
        <v>204</v>
      </c>
      <c r="B213" s="37">
        <f t="shared" si="8"/>
        <v>2</v>
      </c>
      <c r="C213" s="37" t="s">
        <v>628</v>
      </c>
      <c r="D213" s="37" t="s">
        <v>634</v>
      </c>
      <c r="E213" s="37">
        <v>36499</v>
      </c>
      <c r="F213" s="38" t="s">
        <v>630</v>
      </c>
      <c r="G213" s="38" t="s">
        <v>631</v>
      </c>
      <c r="H213" s="38" t="s">
        <v>635</v>
      </c>
      <c r="I213" s="38" t="s">
        <v>636</v>
      </c>
      <c r="J213" s="44">
        <v>154688.1</v>
      </c>
      <c r="K213" s="44">
        <v>134688.1</v>
      </c>
      <c r="L213" s="44">
        <v>0</v>
      </c>
      <c r="M213" s="44">
        <v>134688.1</v>
      </c>
      <c r="N213" s="39">
        <v>2</v>
      </c>
      <c r="O213" s="47">
        <v>12811</v>
      </c>
    </row>
    <row r="214" spans="1:15" ht="25.5" outlineLevel="2" x14ac:dyDescent="0.2">
      <c r="A214" s="37">
        <v>205</v>
      </c>
      <c r="B214" s="37">
        <f t="shared" si="8"/>
        <v>3</v>
      </c>
      <c r="C214" s="37" t="s">
        <v>628</v>
      </c>
      <c r="D214" s="37" t="s">
        <v>637</v>
      </c>
      <c r="E214" s="37">
        <v>39967</v>
      </c>
      <c r="F214" s="38" t="s">
        <v>630</v>
      </c>
      <c r="G214" s="38" t="s">
        <v>631</v>
      </c>
      <c r="H214" s="38" t="s">
        <v>638</v>
      </c>
      <c r="I214" s="38" t="s">
        <v>639</v>
      </c>
      <c r="J214" s="44">
        <v>159917.42000000001</v>
      </c>
      <c r="K214" s="44">
        <v>49749.68</v>
      </c>
      <c r="L214" s="44">
        <v>18486.79</v>
      </c>
      <c r="M214" s="44">
        <v>31262.89</v>
      </c>
      <c r="N214" s="39">
        <v>3</v>
      </c>
      <c r="O214" s="47">
        <v>18668</v>
      </c>
    </row>
    <row r="215" spans="1:15" ht="25.5" outlineLevel="2" x14ac:dyDescent="0.2">
      <c r="A215" s="37">
        <v>206</v>
      </c>
      <c r="B215" s="37">
        <f t="shared" si="8"/>
        <v>4</v>
      </c>
      <c r="C215" s="37" t="s">
        <v>628</v>
      </c>
      <c r="D215" s="37" t="s">
        <v>640</v>
      </c>
      <c r="E215" s="37">
        <v>36952</v>
      </c>
      <c r="F215" s="38" t="s">
        <v>630</v>
      </c>
      <c r="G215" s="38" t="s">
        <v>631</v>
      </c>
      <c r="H215" s="38" t="s">
        <v>641</v>
      </c>
      <c r="I215" s="38" t="s">
        <v>642</v>
      </c>
      <c r="J215" s="44">
        <v>132000</v>
      </c>
      <c r="K215" s="44">
        <v>132000</v>
      </c>
      <c r="L215" s="44">
        <v>0</v>
      </c>
      <c r="M215" s="44">
        <v>5000</v>
      </c>
      <c r="N215" s="39">
        <v>3</v>
      </c>
      <c r="O215" s="47">
        <v>5000</v>
      </c>
    </row>
    <row r="216" spans="1:15" ht="25.5" outlineLevel="2" x14ac:dyDescent="0.2">
      <c r="A216" s="37">
        <v>207</v>
      </c>
      <c r="B216" s="37">
        <f t="shared" si="8"/>
        <v>5</v>
      </c>
      <c r="C216" s="37" t="s">
        <v>628</v>
      </c>
      <c r="D216" s="37" t="s">
        <v>643</v>
      </c>
      <c r="E216" s="37">
        <v>37011</v>
      </c>
      <c r="F216" s="38" t="s">
        <v>630</v>
      </c>
      <c r="G216" s="38" t="s">
        <v>631</v>
      </c>
      <c r="H216" s="38" t="s">
        <v>644</v>
      </c>
      <c r="I216" s="38" t="s">
        <v>645</v>
      </c>
      <c r="J216" s="44">
        <v>152320</v>
      </c>
      <c r="K216" s="44">
        <v>63017</v>
      </c>
      <c r="L216" s="44">
        <v>10000</v>
      </c>
      <c r="M216" s="44">
        <v>53017</v>
      </c>
      <c r="N216" s="39">
        <v>4</v>
      </c>
      <c r="O216" s="47">
        <v>24526</v>
      </c>
    </row>
    <row r="217" spans="1:15" ht="25.5" outlineLevel="2" x14ac:dyDescent="0.2">
      <c r="A217" s="37">
        <v>208</v>
      </c>
      <c r="B217" s="37">
        <f t="shared" si="8"/>
        <v>6</v>
      </c>
      <c r="C217" s="37" t="s">
        <v>628</v>
      </c>
      <c r="D217" s="37" t="s">
        <v>646</v>
      </c>
      <c r="E217" s="37">
        <v>37280</v>
      </c>
      <c r="F217" s="38" t="s">
        <v>630</v>
      </c>
      <c r="G217" s="38" t="s">
        <v>631</v>
      </c>
      <c r="H217" s="38" t="s">
        <v>647</v>
      </c>
      <c r="I217" s="38" t="s">
        <v>648</v>
      </c>
      <c r="J217" s="44">
        <v>92600</v>
      </c>
      <c r="K217" s="44">
        <v>51940</v>
      </c>
      <c r="L217" s="44">
        <v>0</v>
      </c>
      <c r="M217" s="44">
        <v>51940</v>
      </c>
      <c r="N217" s="39">
        <v>2</v>
      </c>
      <c r="O217" s="47">
        <v>12811</v>
      </c>
    </row>
    <row r="218" spans="1:15" ht="25.5" outlineLevel="2" x14ac:dyDescent="0.2">
      <c r="A218" s="37">
        <v>209</v>
      </c>
      <c r="B218" s="37">
        <f t="shared" si="8"/>
        <v>7</v>
      </c>
      <c r="C218" s="37" t="s">
        <v>628</v>
      </c>
      <c r="D218" s="37" t="s">
        <v>649</v>
      </c>
      <c r="E218" s="37">
        <v>38492</v>
      </c>
      <c r="F218" s="38" t="s">
        <v>630</v>
      </c>
      <c r="G218" s="38" t="s">
        <v>631</v>
      </c>
      <c r="H218" s="38" t="s">
        <v>650</v>
      </c>
      <c r="I218" s="38" t="s">
        <v>651</v>
      </c>
      <c r="J218" s="44">
        <v>115500</v>
      </c>
      <c r="K218" s="44">
        <v>93500</v>
      </c>
      <c r="L218" s="44">
        <v>23500</v>
      </c>
      <c r="M218" s="44">
        <v>70000</v>
      </c>
      <c r="N218" s="39">
        <v>3</v>
      </c>
      <c r="O218" s="47">
        <v>18668</v>
      </c>
    </row>
    <row r="219" spans="1:15" ht="25.5" outlineLevel="2" x14ac:dyDescent="0.2">
      <c r="A219" s="37">
        <v>210</v>
      </c>
      <c r="B219" s="37">
        <f t="shared" si="8"/>
        <v>8</v>
      </c>
      <c r="C219" s="37" t="s">
        <v>628</v>
      </c>
      <c r="D219" s="37" t="s">
        <v>652</v>
      </c>
      <c r="E219" s="37">
        <v>38580</v>
      </c>
      <c r="F219" s="38" t="s">
        <v>630</v>
      </c>
      <c r="G219" s="38" t="s">
        <v>631</v>
      </c>
      <c r="H219" s="38" t="s">
        <v>653</v>
      </c>
      <c r="I219" s="38" t="s">
        <v>654</v>
      </c>
      <c r="J219" s="44">
        <v>99200</v>
      </c>
      <c r="K219" s="44">
        <v>30000</v>
      </c>
      <c r="L219" s="44">
        <v>0</v>
      </c>
      <c r="M219" s="44">
        <v>30000</v>
      </c>
      <c r="N219" s="39">
        <v>2</v>
      </c>
      <c r="O219" s="47">
        <v>12811</v>
      </c>
    </row>
    <row r="220" spans="1:15" ht="25.5" outlineLevel="2" x14ac:dyDescent="0.2">
      <c r="A220" s="37">
        <v>211</v>
      </c>
      <c r="B220" s="37">
        <f t="shared" si="8"/>
        <v>9</v>
      </c>
      <c r="C220" s="37" t="s">
        <v>628</v>
      </c>
      <c r="D220" s="37" t="s">
        <v>655</v>
      </c>
      <c r="E220" s="37">
        <v>35839</v>
      </c>
      <c r="F220" s="38" t="s">
        <v>630</v>
      </c>
      <c r="G220" s="38" t="s">
        <v>631</v>
      </c>
      <c r="H220" s="38" t="s">
        <v>656</v>
      </c>
      <c r="I220" s="38" t="s">
        <v>657</v>
      </c>
      <c r="J220" s="44">
        <v>154700</v>
      </c>
      <c r="K220" s="44">
        <v>154700</v>
      </c>
      <c r="L220" s="44">
        <v>41650</v>
      </c>
      <c r="M220" s="44">
        <v>35700</v>
      </c>
      <c r="N220" s="39">
        <v>2</v>
      </c>
      <c r="O220" s="47">
        <v>12811</v>
      </c>
    </row>
    <row r="221" spans="1:15" ht="25.5" outlineLevel="2" x14ac:dyDescent="0.2">
      <c r="A221" s="37">
        <v>212</v>
      </c>
      <c r="B221" s="37">
        <f t="shared" si="8"/>
        <v>10</v>
      </c>
      <c r="C221" s="37" t="s">
        <v>628</v>
      </c>
      <c r="D221" s="37" t="s">
        <v>658</v>
      </c>
      <c r="E221" s="37">
        <v>38679</v>
      </c>
      <c r="F221" s="38" t="s">
        <v>630</v>
      </c>
      <c r="G221" s="38" t="s">
        <v>631</v>
      </c>
      <c r="H221" s="38" t="s">
        <v>659</v>
      </c>
      <c r="I221" s="38" t="s">
        <v>660</v>
      </c>
      <c r="J221" s="44">
        <v>155890</v>
      </c>
      <c r="K221" s="44">
        <v>106291</v>
      </c>
      <c r="L221" s="44">
        <v>0</v>
      </c>
      <c r="M221" s="44">
        <v>106291</v>
      </c>
      <c r="N221" s="39">
        <v>3</v>
      </c>
      <c r="O221" s="47">
        <v>18668</v>
      </c>
    </row>
    <row r="222" spans="1:15" ht="25.5" outlineLevel="2" x14ac:dyDescent="0.2">
      <c r="A222" s="37">
        <v>213</v>
      </c>
      <c r="B222" s="37">
        <f t="shared" si="8"/>
        <v>11</v>
      </c>
      <c r="C222" s="37" t="s">
        <v>628</v>
      </c>
      <c r="D222" s="37" t="s">
        <v>661</v>
      </c>
      <c r="E222" s="37">
        <v>39612</v>
      </c>
      <c r="F222" s="38" t="s">
        <v>630</v>
      </c>
      <c r="G222" s="38" t="s">
        <v>631</v>
      </c>
      <c r="H222" s="38" t="s">
        <v>662</v>
      </c>
      <c r="I222" s="38" t="s">
        <v>663</v>
      </c>
      <c r="J222" s="44">
        <v>125000</v>
      </c>
      <c r="K222" s="44">
        <v>80000</v>
      </c>
      <c r="L222" s="44">
        <v>0</v>
      </c>
      <c r="M222" s="44">
        <v>40000</v>
      </c>
      <c r="N222" s="39">
        <v>3</v>
      </c>
      <c r="O222" s="47">
        <v>18668</v>
      </c>
    </row>
    <row r="223" spans="1:15" ht="25.5" outlineLevel="2" x14ac:dyDescent="0.2">
      <c r="A223" s="37">
        <v>214</v>
      </c>
      <c r="B223" s="37">
        <f t="shared" si="8"/>
        <v>12</v>
      </c>
      <c r="C223" s="37" t="s">
        <v>628</v>
      </c>
      <c r="D223" s="37" t="s">
        <v>664</v>
      </c>
      <c r="E223" s="37">
        <v>39872</v>
      </c>
      <c r="F223" s="38" t="s">
        <v>630</v>
      </c>
      <c r="G223" s="38" t="s">
        <v>631</v>
      </c>
      <c r="H223" s="38" t="s">
        <v>665</v>
      </c>
      <c r="I223" s="38" t="s">
        <v>666</v>
      </c>
      <c r="J223" s="44">
        <v>152320</v>
      </c>
      <c r="K223" s="44">
        <v>58667</v>
      </c>
      <c r="L223" s="44">
        <v>10000</v>
      </c>
      <c r="M223" s="44">
        <v>48667</v>
      </c>
      <c r="N223" s="39">
        <v>4</v>
      </c>
      <c r="O223" s="47">
        <v>24526</v>
      </c>
    </row>
    <row r="224" spans="1:15" ht="25.5" outlineLevel="1" x14ac:dyDescent="0.2">
      <c r="A224" s="50"/>
      <c r="B224" s="50"/>
      <c r="C224" s="35" t="s">
        <v>2924</v>
      </c>
      <c r="D224" s="35"/>
      <c r="E224" s="35"/>
      <c r="F224" s="43"/>
      <c r="G224" s="43"/>
      <c r="H224" s="43"/>
      <c r="I224" s="43"/>
      <c r="J224" s="45">
        <f t="shared" ref="J224:O224" si="10">SUBTOTAL(9,J212:J223)</f>
        <v>2137405.52</v>
      </c>
      <c r="K224" s="45">
        <f t="shared" si="10"/>
        <v>1197892.78</v>
      </c>
      <c r="L224" s="45">
        <f t="shared" si="10"/>
        <v>286976.79000000004</v>
      </c>
      <c r="M224" s="45">
        <f t="shared" si="10"/>
        <v>666565.99</v>
      </c>
      <c r="N224" s="36">
        <f t="shared" si="10"/>
        <v>37</v>
      </c>
      <c r="O224" s="48">
        <f t="shared" si="10"/>
        <v>216208</v>
      </c>
    </row>
    <row r="225" spans="1:15" ht="25.5" outlineLevel="2" x14ac:dyDescent="0.2">
      <c r="A225" s="40">
        <v>215</v>
      </c>
      <c r="B225" s="40">
        <f t="shared" si="8"/>
        <v>1</v>
      </c>
      <c r="C225" s="40" t="s">
        <v>667</v>
      </c>
      <c r="D225" s="40" t="s">
        <v>668</v>
      </c>
      <c r="E225" s="40">
        <v>40544</v>
      </c>
      <c r="F225" s="41" t="s">
        <v>669</v>
      </c>
      <c r="G225" s="41" t="s">
        <v>670</v>
      </c>
      <c r="H225" s="41" t="s">
        <v>671</v>
      </c>
      <c r="I225" s="41" t="s">
        <v>672</v>
      </c>
      <c r="J225" s="46">
        <v>125000</v>
      </c>
      <c r="K225" s="46">
        <v>43750</v>
      </c>
      <c r="L225" s="46">
        <v>0</v>
      </c>
      <c r="M225" s="46">
        <v>43750</v>
      </c>
      <c r="N225" s="42">
        <v>3</v>
      </c>
      <c r="O225" s="49">
        <v>18668</v>
      </c>
    </row>
    <row r="226" spans="1:15" ht="25.5" outlineLevel="2" x14ac:dyDescent="0.2">
      <c r="A226" s="37">
        <v>216</v>
      </c>
      <c r="B226" s="37">
        <f t="shared" si="8"/>
        <v>2</v>
      </c>
      <c r="C226" s="37" t="s">
        <v>667</v>
      </c>
      <c r="D226" s="37" t="s">
        <v>673</v>
      </c>
      <c r="E226" s="37">
        <v>40606</v>
      </c>
      <c r="F226" s="38" t="s">
        <v>669</v>
      </c>
      <c r="G226" s="38" t="s">
        <v>670</v>
      </c>
      <c r="H226" s="38" t="s">
        <v>674</v>
      </c>
      <c r="I226" s="38" t="s">
        <v>675</v>
      </c>
      <c r="J226" s="44">
        <v>110000</v>
      </c>
      <c r="K226" s="44">
        <v>35000</v>
      </c>
      <c r="L226" s="44">
        <v>10000</v>
      </c>
      <c r="M226" s="44">
        <v>25000</v>
      </c>
      <c r="N226" s="39">
        <v>4</v>
      </c>
      <c r="O226" s="47">
        <v>24526</v>
      </c>
    </row>
    <row r="227" spans="1:15" ht="25.5" outlineLevel="2" x14ac:dyDescent="0.2">
      <c r="A227" s="37">
        <v>217</v>
      </c>
      <c r="B227" s="37">
        <f t="shared" si="8"/>
        <v>3</v>
      </c>
      <c r="C227" s="37" t="s">
        <v>667</v>
      </c>
      <c r="D227" s="37" t="s">
        <v>676</v>
      </c>
      <c r="E227" s="37">
        <v>40633</v>
      </c>
      <c r="F227" s="38" t="s">
        <v>669</v>
      </c>
      <c r="G227" s="38" t="s">
        <v>670</v>
      </c>
      <c r="H227" s="38" t="s">
        <v>677</v>
      </c>
      <c r="I227" s="38" t="s">
        <v>678</v>
      </c>
      <c r="J227" s="44">
        <v>362800</v>
      </c>
      <c r="K227" s="44">
        <v>52550</v>
      </c>
      <c r="L227" s="44">
        <v>0</v>
      </c>
      <c r="M227" s="44">
        <v>52550</v>
      </c>
      <c r="N227" s="39">
        <v>3</v>
      </c>
      <c r="O227" s="47">
        <v>18668</v>
      </c>
    </row>
    <row r="228" spans="1:15" ht="25.5" outlineLevel="2" x14ac:dyDescent="0.2">
      <c r="A228" s="37">
        <v>218</v>
      </c>
      <c r="B228" s="37">
        <f t="shared" si="8"/>
        <v>4</v>
      </c>
      <c r="C228" s="37" t="s">
        <v>667</v>
      </c>
      <c r="D228" s="37" t="s">
        <v>679</v>
      </c>
      <c r="E228" s="37">
        <v>40688</v>
      </c>
      <c r="F228" s="38" t="s">
        <v>669</v>
      </c>
      <c r="G228" s="38" t="s">
        <v>670</v>
      </c>
      <c r="H228" s="38" t="s">
        <v>680</v>
      </c>
      <c r="I228" s="38" t="s">
        <v>681</v>
      </c>
      <c r="J228" s="44">
        <v>60000</v>
      </c>
      <c r="K228" s="44">
        <v>60000</v>
      </c>
      <c r="L228" s="44">
        <v>20000</v>
      </c>
      <c r="M228" s="44">
        <v>40000</v>
      </c>
      <c r="N228" s="39">
        <v>2</v>
      </c>
      <c r="O228" s="47">
        <v>12811</v>
      </c>
    </row>
    <row r="229" spans="1:15" ht="25.5" outlineLevel="2" x14ac:dyDescent="0.2">
      <c r="A229" s="37">
        <v>219</v>
      </c>
      <c r="B229" s="37">
        <f t="shared" si="8"/>
        <v>5</v>
      </c>
      <c r="C229" s="37" t="s">
        <v>667</v>
      </c>
      <c r="D229" s="37" t="s">
        <v>682</v>
      </c>
      <c r="E229" s="37">
        <v>40704</v>
      </c>
      <c r="F229" s="38" t="s">
        <v>669</v>
      </c>
      <c r="G229" s="38" t="s">
        <v>670</v>
      </c>
      <c r="H229" s="38" t="s">
        <v>683</v>
      </c>
      <c r="I229" s="38" t="s">
        <v>684</v>
      </c>
      <c r="J229" s="44">
        <v>261500</v>
      </c>
      <c r="K229" s="44">
        <v>61880</v>
      </c>
      <c r="L229" s="44">
        <v>11880</v>
      </c>
      <c r="M229" s="44">
        <v>50000</v>
      </c>
      <c r="N229" s="39">
        <v>5</v>
      </c>
      <c r="O229" s="47">
        <v>30383</v>
      </c>
    </row>
    <row r="230" spans="1:15" ht="25.5" outlineLevel="2" x14ac:dyDescent="0.2">
      <c r="A230" s="37">
        <v>220</v>
      </c>
      <c r="B230" s="37">
        <f t="shared" si="8"/>
        <v>6</v>
      </c>
      <c r="C230" s="37" t="s">
        <v>667</v>
      </c>
      <c r="D230" s="37" t="s">
        <v>685</v>
      </c>
      <c r="E230" s="37">
        <v>40768</v>
      </c>
      <c r="F230" s="38" t="s">
        <v>669</v>
      </c>
      <c r="G230" s="38" t="s">
        <v>670</v>
      </c>
      <c r="H230" s="38" t="s">
        <v>686</v>
      </c>
      <c r="I230" s="38" t="s">
        <v>687</v>
      </c>
      <c r="J230" s="44">
        <v>130900</v>
      </c>
      <c r="K230" s="44">
        <v>77350</v>
      </c>
      <c r="L230" s="44">
        <v>1000</v>
      </c>
      <c r="M230" s="44">
        <v>76350</v>
      </c>
      <c r="N230" s="39">
        <v>3</v>
      </c>
      <c r="O230" s="47">
        <v>18668</v>
      </c>
    </row>
    <row r="231" spans="1:15" ht="25.5" outlineLevel="2" x14ac:dyDescent="0.2">
      <c r="A231" s="37">
        <v>221</v>
      </c>
      <c r="B231" s="37">
        <f t="shared" si="8"/>
        <v>7</v>
      </c>
      <c r="C231" s="37" t="s">
        <v>667</v>
      </c>
      <c r="D231" s="37" t="s">
        <v>688</v>
      </c>
      <c r="E231" s="37">
        <v>40900</v>
      </c>
      <c r="F231" s="38" t="s">
        <v>669</v>
      </c>
      <c r="G231" s="38" t="s">
        <v>670</v>
      </c>
      <c r="H231" s="38" t="s">
        <v>689</v>
      </c>
      <c r="I231" s="38" t="s">
        <v>690</v>
      </c>
      <c r="J231" s="44">
        <v>156000</v>
      </c>
      <c r="K231" s="44">
        <v>116000</v>
      </c>
      <c r="L231" s="44">
        <v>58000</v>
      </c>
      <c r="M231" s="44">
        <v>58000</v>
      </c>
      <c r="N231" s="39">
        <v>4</v>
      </c>
      <c r="O231" s="47">
        <v>24526</v>
      </c>
    </row>
    <row r="232" spans="1:15" ht="25.5" outlineLevel="2" x14ac:dyDescent="0.2">
      <c r="A232" s="37">
        <v>222</v>
      </c>
      <c r="B232" s="37">
        <f t="shared" si="8"/>
        <v>8</v>
      </c>
      <c r="C232" s="37" t="s">
        <v>667</v>
      </c>
      <c r="D232" s="37" t="s">
        <v>691</v>
      </c>
      <c r="E232" s="37">
        <v>42480</v>
      </c>
      <c r="F232" s="38" t="s">
        <v>669</v>
      </c>
      <c r="G232" s="38" t="s">
        <v>670</v>
      </c>
      <c r="H232" s="38" t="s">
        <v>459</v>
      </c>
      <c r="I232" s="38" t="s">
        <v>692</v>
      </c>
      <c r="J232" s="44">
        <v>161448</v>
      </c>
      <c r="K232" s="44">
        <v>133248</v>
      </c>
      <c r="L232" s="44">
        <v>0</v>
      </c>
      <c r="M232" s="44">
        <v>133248</v>
      </c>
      <c r="N232" s="39">
        <v>5</v>
      </c>
      <c r="O232" s="47">
        <v>30383</v>
      </c>
    </row>
    <row r="233" spans="1:15" ht="25.5" outlineLevel="2" x14ac:dyDescent="0.2">
      <c r="A233" s="37">
        <v>223</v>
      </c>
      <c r="B233" s="37">
        <f t="shared" si="8"/>
        <v>9</v>
      </c>
      <c r="C233" s="37" t="s">
        <v>667</v>
      </c>
      <c r="D233" s="37" t="s">
        <v>693</v>
      </c>
      <c r="E233" s="37">
        <v>41248</v>
      </c>
      <c r="F233" s="38" t="s">
        <v>669</v>
      </c>
      <c r="G233" s="38" t="s">
        <v>670</v>
      </c>
      <c r="H233" s="38" t="s">
        <v>694</v>
      </c>
      <c r="I233" s="38" t="s">
        <v>695</v>
      </c>
      <c r="J233" s="44">
        <v>160808.4</v>
      </c>
      <c r="K233" s="44">
        <v>11840.85</v>
      </c>
      <c r="L233" s="44">
        <v>0</v>
      </c>
      <c r="M233" s="44">
        <v>11840.85</v>
      </c>
      <c r="N233" s="39">
        <v>3</v>
      </c>
      <c r="O233" s="47">
        <v>11840</v>
      </c>
    </row>
    <row r="234" spans="1:15" ht="25.5" outlineLevel="2" x14ac:dyDescent="0.2">
      <c r="A234" s="37">
        <v>224</v>
      </c>
      <c r="B234" s="37">
        <f t="shared" si="8"/>
        <v>10</v>
      </c>
      <c r="C234" s="37" t="s">
        <v>667</v>
      </c>
      <c r="D234" s="37" t="s">
        <v>696</v>
      </c>
      <c r="E234" s="37">
        <v>41284</v>
      </c>
      <c r="F234" s="38" t="s">
        <v>669</v>
      </c>
      <c r="G234" s="38" t="s">
        <v>670</v>
      </c>
      <c r="H234" s="38" t="s">
        <v>697</v>
      </c>
      <c r="I234" s="38" t="s">
        <v>698</v>
      </c>
      <c r="J234" s="44">
        <v>134000</v>
      </c>
      <c r="K234" s="44">
        <v>101400</v>
      </c>
      <c r="L234" s="44">
        <v>20000</v>
      </c>
      <c r="M234" s="44">
        <v>81400</v>
      </c>
      <c r="N234" s="39">
        <v>3</v>
      </c>
      <c r="O234" s="47">
        <v>18668</v>
      </c>
    </row>
    <row r="235" spans="1:15" ht="25.5" outlineLevel="2" x14ac:dyDescent="0.2">
      <c r="A235" s="37">
        <v>225</v>
      </c>
      <c r="B235" s="37">
        <f t="shared" si="8"/>
        <v>11</v>
      </c>
      <c r="C235" s="37" t="s">
        <v>667</v>
      </c>
      <c r="D235" s="37" t="s">
        <v>699</v>
      </c>
      <c r="E235" s="37">
        <v>41382</v>
      </c>
      <c r="F235" s="38" t="s">
        <v>669</v>
      </c>
      <c r="G235" s="38" t="s">
        <v>670</v>
      </c>
      <c r="H235" s="38" t="s">
        <v>700</v>
      </c>
      <c r="I235" s="38" t="s">
        <v>701</v>
      </c>
      <c r="J235" s="44">
        <v>95000</v>
      </c>
      <c r="K235" s="44">
        <v>95000</v>
      </c>
      <c r="L235" s="44">
        <v>15000</v>
      </c>
      <c r="M235" s="44">
        <v>60000</v>
      </c>
      <c r="N235" s="39">
        <v>4</v>
      </c>
      <c r="O235" s="47">
        <v>24526</v>
      </c>
    </row>
    <row r="236" spans="1:15" ht="25.5" outlineLevel="2" x14ac:dyDescent="0.2">
      <c r="A236" s="37">
        <v>226</v>
      </c>
      <c r="B236" s="37">
        <f t="shared" si="8"/>
        <v>12</v>
      </c>
      <c r="C236" s="37" t="s">
        <v>667</v>
      </c>
      <c r="D236" s="37" t="s">
        <v>702</v>
      </c>
      <c r="E236" s="37">
        <v>41541</v>
      </c>
      <c r="F236" s="38" t="s">
        <v>669</v>
      </c>
      <c r="G236" s="38" t="s">
        <v>670</v>
      </c>
      <c r="H236" s="38" t="s">
        <v>703</v>
      </c>
      <c r="I236" s="38" t="s">
        <v>704</v>
      </c>
      <c r="J236" s="44">
        <v>119000</v>
      </c>
      <c r="K236" s="44">
        <v>119000</v>
      </c>
      <c r="L236" s="44">
        <v>0</v>
      </c>
      <c r="M236" s="44">
        <v>119000</v>
      </c>
      <c r="N236" s="39">
        <v>3</v>
      </c>
      <c r="O236" s="47">
        <v>18668</v>
      </c>
    </row>
    <row r="237" spans="1:15" ht="25.5" outlineLevel="2" x14ac:dyDescent="0.2">
      <c r="A237" s="37">
        <v>227</v>
      </c>
      <c r="B237" s="37">
        <f t="shared" si="8"/>
        <v>13</v>
      </c>
      <c r="C237" s="37" t="s">
        <v>667</v>
      </c>
      <c r="D237" s="37" t="s">
        <v>705</v>
      </c>
      <c r="E237" s="37">
        <v>41701</v>
      </c>
      <c r="F237" s="38" t="s">
        <v>669</v>
      </c>
      <c r="G237" s="38" t="s">
        <v>670</v>
      </c>
      <c r="H237" s="38" t="s">
        <v>706</v>
      </c>
      <c r="I237" s="38" t="s">
        <v>707</v>
      </c>
      <c r="J237" s="44">
        <v>343000</v>
      </c>
      <c r="K237" s="44">
        <v>343000</v>
      </c>
      <c r="L237" s="44">
        <v>5000</v>
      </c>
      <c r="M237" s="44">
        <v>145000</v>
      </c>
      <c r="N237" s="39">
        <v>3</v>
      </c>
      <c r="O237" s="47">
        <v>18668</v>
      </c>
    </row>
    <row r="238" spans="1:15" ht="25.5" outlineLevel="2" x14ac:dyDescent="0.2">
      <c r="A238" s="37">
        <v>228</v>
      </c>
      <c r="B238" s="37">
        <f t="shared" si="8"/>
        <v>14</v>
      </c>
      <c r="C238" s="37" t="s">
        <v>667</v>
      </c>
      <c r="D238" s="37" t="s">
        <v>708</v>
      </c>
      <c r="E238" s="37">
        <v>42101</v>
      </c>
      <c r="F238" s="38" t="s">
        <v>669</v>
      </c>
      <c r="G238" s="38" t="s">
        <v>670</v>
      </c>
      <c r="H238" s="38" t="s">
        <v>709</v>
      </c>
      <c r="I238" s="38" t="s">
        <v>710</v>
      </c>
      <c r="J238" s="44">
        <v>160650</v>
      </c>
      <c r="K238" s="44">
        <v>135000</v>
      </c>
      <c r="L238" s="44">
        <v>0</v>
      </c>
      <c r="M238" s="44">
        <v>135000</v>
      </c>
      <c r="N238" s="39">
        <v>4</v>
      </c>
      <c r="O238" s="47">
        <v>24526</v>
      </c>
    </row>
    <row r="239" spans="1:15" ht="25.5" outlineLevel="2" x14ac:dyDescent="0.2">
      <c r="A239" s="37">
        <v>229</v>
      </c>
      <c r="B239" s="37">
        <f t="shared" si="8"/>
        <v>15</v>
      </c>
      <c r="C239" s="37" t="s">
        <v>667</v>
      </c>
      <c r="D239" s="37" t="s">
        <v>711</v>
      </c>
      <c r="E239" s="37">
        <v>42236</v>
      </c>
      <c r="F239" s="38" t="s">
        <v>669</v>
      </c>
      <c r="G239" s="38" t="s">
        <v>670</v>
      </c>
      <c r="H239" s="38" t="s">
        <v>712</v>
      </c>
      <c r="I239" s="38" t="s">
        <v>713</v>
      </c>
      <c r="J239" s="44">
        <v>132000</v>
      </c>
      <c r="K239" s="44">
        <v>81650</v>
      </c>
      <c r="L239" s="44">
        <v>21650</v>
      </c>
      <c r="M239" s="44">
        <v>60000</v>
      </c>
      <c r="N239" s="39">
        <v>3</v>
      </c>
      <c r="O239" s="47">
        <v>18668</v>
      </c>
    </row>
    <row r="240" spans="1:15" ht="25.5" outlineLevel="2" x14ac:dyDescent="0.2">
      <c r="A240" s="37">
        <v>230</v>
      </c>
      <c r="B240" s="37">
        <f t="shared" si="8"/>
        <v>16</v>
      </c>
      <c r="C240" s="37" t="s">
        <v>667</v>
      </c>
      <c r="D240" s="37" t="s">
        <v>714</v>
      </c>
      <c r="E240" s="37">
        <v>42398</v>
      </c>
      <c r="F240" s="38" t="s">
        <v>669</v>
      </c>
      <c r="G240" s="38" t="s">
        <v>670</v>
      </c>
      <c r="H240" s="38" t="s">
        <v>706</v>
      </c>
      <c r="I240" s="38" t="s">
        <v>715</v>
      </c>
      <c r="J240" s="44">
        <v>139128</v>
      </c>
      <c r="K240" s="44">
        <v>25600</v>
      </c>
      <c r="L240" s="44">
        <v>10000</v>
      </c>
      <c r="M240" s="44">
        <v>15600</v>
      </c>
      <c r="N240" s="39">
        <v>2</v>
      </c>
      <c r="O240" s="47">
        <v>12811</v>
      </c>
    </row>
    <row r="241" spans="1:15" ht="25.9" customHeight="1" outlineLevel="1" x14ac:dyDescent="0.2">
      <c r="A241" s="50"/>
      <c r="B241" s="50"/>
      <c r="C241" s="35" t="s">
        <v>2925</v>
      </c>
      <c r="D241" s="35"/>
      <c r="E241" s="35"/>
      <c r="F241" s="43"/>
      <c r="G241" s="43"/>
      <c r="H241" s="43"/>
      <c r="I241" s="43"/>
      <c r="J241" s="45">
        <f t="shared" ref="J241:O241" si="11">SUBTOTAL(9,J225:J240)</f>
        <v>2651234.4</v>
      </c>
      <c r="K241" s="45">
        <f t="shared" si="11"/>
        <v>1492268.85</v>
      </c>
      <c r="L241" s="45">
        <f t="shared" si="11"/>
        <v>172530</v>
      </c>
      <c r="M241" s="45">
        <f t="shared" si="11"/>
        <v>1106738.8500000001</v>
      </c>
      <c r="N241" s="36">
        <f t="shared" si="11"/>
        <v>54</v>
      </c>
      <c r="O241" s="48">
        <f t="shared" si="11"/>
        <v>327008</v>
      </c>
    </row>
    <row r="242" spans="1:15" ht="25.5" outlineLevel="2" x14ac:dyDescent="0.2">
      <c r="A242" s="40">
        <v>231</v>
      </c>
      <c r="B242" s="40">
        <f t="shared" si="8"/>
        <v>1</v>
      </c>
      <c r="C242" s="40" t="s">
        <v>716</v>
      </c>
      <c r="D242" s="40" t="s">
        <v>717</v>
      </c>
      <c r="E242" s="40">
        <v>44863</v>
      </c>
      <c r="F242" s="41" t="s">
        <v>718</v>
      </c>
      <c r="G242" s="41" t="s">
        <v>719</v>
      </c>
      <c r="H242" s="41" t="s">
        <v>720</v>
      </c>
      <c r="I242" s="41" t="s">
        <v>721</v>
      </c>
      <c r="J242" s="46">
        <v>120000</v>
      </c>
      <c r="K242" s="46">
        <v>120000</v>
      </c>
      <c r="L242" s="46">
        <v>60000</v>
      </c>
      <c r="M242" s="46">
        <v>60000</v>
      </c>
      <c r="N242" s="42">
        <v>2</v>
      </c>
      <c r="O242" s="49">
        <v>12811</v>
      </c>
    </row>
    <row r="243" spans="1:15" ht="25.5" outlineLevel="2" x14ac:dyDescent="0.2">
      <c r="A243" s="37">
        <v>232</v>
      </c>
      <c r="B243" s="37">
        <f t="shared" si="8"/>
        <v>2</v>
      </c>
      <c r="C243" s="37" t="s">
        <v>716</v>
      </c>
      <c r="D243" s="37" t="s">
        <v>722</v>
      </c>
      <c r="E243" s="37">
        <v>44989</v>
      </c>
      <c r="F243" s="38" t="s">
        <v>718</v>
      </c>
      <c r="G243" s="38" t="s">
        <v>719</v>
      </c>
      <c r="H243" s="38" t="s">
        <v>723</v>
      </c>
      <c r="I243" s="38" t="s">
        <v>724</v>
      </c>
      <c r="J243" s="44">
        <v>135700</v>
      </c>
      <c r="K243" s="44">
        <v>100000</v>
      </c>
      <c r="L243" s="44">
        <v>0</v>
      </c>
      <c r="M243" s="44">
        <v>100000</v>
      </c>
      <c r="N243" s="39">
        <v>3</v>
      </c>
      <c r="O243" s="47">
        <v>18668</v>
      </c>
    </row>
    <row r="244" spans="1:15" ht="25.5" outlineLevel="2" x14ac:dyDescent="0.2">
      <c r="A244" s="37">
        <v>233</v>
      </c>
      <c r="B244" s="37">
        <f t="shared" si="8"/>
        <v>3</v>
      </c>
      <c r="C244" s="37" t="s">
        <v>716</v>
      </c>
      <c r="D244" s="37" t="s">
        <v>725</v>
      </c>
      <c r="E244" s="37">
        <v>45003</v>
      </c>
      <c r="F244" s="38" t="s">
        <v>718</v>
      </c>
      <c r="G244" s="38" t="s">
        <v>719</v>
      </c>
      <c r="H244" s="38" t="s">
        <v>726</v>
      </c>
      <c r="I244" s="38" t="s">
        <v>727</v>
      </c>
      <c r="J244" s="44">
        <v>113050</v>
      </c>
      <c r="K244" s="44">
        <v>83100</v>
      </c>
      <c r="L244" s="44">
        <v>0</v>
      </c>
      <c r="M244" s="44">
        <v>83100</v>
      </c>
      <c r="N244" s="39">
        <v>2</v>
      </c>
      <c r="O244" s="47">
        <v>12811</v>
      </c>
    </row>
    <row r="245" spans="1:15" ht="38.25" outlineLevel="2" x14ac:dyDescent="0.2">
      <c r="A245" s="37">
        <v>234</v>
      </c>
      <c r="B245" s="37">
        <f t="shared" si="8"/>
        <v>4</v>
      </c>
      <c r="C245" s="37" t="s">
        <v>716</v>
      </c>
      <c r="D245" s="37" t="s">
        <v>728</v>
      </c>
      <c r="E245" s="37">
        <v>45361</v>
      </c>
      <c r="F245" s="38" t="s">
        <v>718</v>
      </c>
      <c r="G245" s="38" t="s">
        <v>719</v>
      </c>
      <c r="H245" s="38" t="s">
        <v>729</v>
      </c>
      <c r="I245" s="38" t="s">
        <v>730</v>
      </c>
      <c r="J245" s="44">
        <v>156420</v>
      </c>
      <c r="K245" s="44">
        <v>19850</v>
      </c>
      <c r="L245" s="44">
        <v>0</v>
      </c>
      <c r="M245" s="44">
        <v>19850</v>
      </c>
      <c r="N245" s="39">
        <v>3</v>
      </c>
      <c r="O245" s="47">
        <v>18668</v>
      </c>
    </row>
    <row r="246" spans="1:15" ht="25.5" outlineLevel="2" x14ac:dyDescent="0.2">
      <c r="A246" s="37">
        <v>235</v>
      </c>
      <c r="B246" s="37">
        <f t="shared" si="8"/>
        <v>5</v>
      </c>
      <c r="C246" s="37" t="s">
        <v>716</v>
      </c>
      <c r="D246" s="37" t="s">
        <v>731</v>
      </c>
      <c r="E246" s="37">
        <v>45619</v>
      </c>
      <c r="F246" s="38" t="s">
        <v>718</v>
      </c>
      <c r="G246" s="38" t="s">
        <v>719</v>
      </c>
      <c r="H246" s="38" t="s">
        <v>732</v>
      </c>
      <c r="I246" s="38" t="s">
        <v>733</v>
      </c>
      <c r="J246" s="44">
        <v>94500</v>
      </c>
      <c r="K246" s="44">
        <v>0</v>
      </c>
      <c r="L246" s="44">
        <v>0</v>
      </c>
      <c r="M246" s="44">
        <v>30000</v>
      </c>
      <c r="N246" s="39">
        <v>5</v>
      </c>
      <c r="O246" s="47">
        <v>29298</v>
      </c>
    </row>
    <row r="247" spans="1:15" ht="25.5" outlineLevel="2" x14ac:dyDescent="0.2">
      <c r="A247" s="37">
        <v>236</v>
      </c>
      <c r="B247" s="37">
        <f t="shared" si="8"/>
        <v>6</v>
      </c>
      <c r="C247" s="37" t="s">
        <v>716</v>
      </c>
      <c r="D247" s="37" t="s">
        <v>734</v>
      </c>
      <c r="E247" s="37">
        <v>45673</v>
      </c>
      <c r="F247" s="38" t="s">
        <v>718</v>
      </c>
      <c r="G247" s="38" t="s">
        <v>719</v>
      </c>
      <c r="H247" s="38" t="s">
        <v>735</v>
      </c>
      <c r="I247" s="38" t="s">
        <v>736</v>
      </c>
      <c r="J247" s="44">
        <v>110000</v>
      </c>
      <c r="K247" s="44">
        <v>110000</v>
      </c>
      <c r="L247" s="44">
        <v>0</v>
      </c>
      <c r="M247" s="44">
        <v>80000</v>
      </c>
      <c r="N247" s="39">
        <v>4</v>
      </c>
      <c r="O247" s="47">
        <v>24526</v>
      </c>
    </row>
    <row r="248" spans="1:15" ht="25.5" outlineLevel="2" x14ac:dyDescent="0.2">
      <c r="A248" s="37">
        <v>237</v>
      </c>
      <c r="B248" s="37">
        <f t="shared" si="8"/>
        <v>7</v>
      </c>
      <c r="C248" s="37" t="s">
        <v>716</v>
      </c>
      <c r="D248" s="37" t="s">
        <v>737</v>
      </c>
      <c r="E248" s="37">
        <v>45815</v>
      </c>
      <c r="F248" s="38" t="s">
        <v>718</v>
      </c>
      <c r="G248" s="38" t="s">
        <v>719</v>
      </c>
      <c r="H248" s="38" t="s">
        <v>738</v>
      </c>
      <c r="I248" s="38" t="s">
        <v>739</v>
      </c>
      <c r="J248" s="44">
        <v>142000</v>
      </c>
      <c r="K248" s="44">
        <v>50000</v>
      </c>
      <c r="L248" s="44">
        <v>0</v>
      </c>
      <c r="M248" s="44">
        <v>50000</v>
      </c>
      <c r="N248" s="39">
        <v>3</v>
      </c>
      <c r="O248" s="47">
        <v>18668</v>
      </c>
    </row>
    <row r="249" spans="1:15" ht="38.25" outlineLevel="2" x14ac:dyDescent="0.2">
      <c r="A249" s="37">
        <v>238</v>
      </c>
      <c r="B249" s="37">
        <f t="shared" si="8"/>
        <v>8</v>
      </c>
      <c r="C249" s="37" t="s">
        <v>716</v>
      </c>
      <c r="D249" s="37" t="s">
        <v>740</v>
      </c>
      <c r="E249" s="37">
        <v>45888</v>
      </c>
      <c r="F249" s="38" t="s">
        <v>718</v>
      </c>
      <c r="G249" s="38" t="s">
        <v>719</v>
      </c>
      <c r="H249" s="38" t="s">
        <v>741</v>
      </c>
      <c r="I249" s="38" t="s">
        <v>742</v>
      </c>
      <c r="J249" s="44">
        <v>170000</v>
      </c>
      <c r="K249" s="44">
        <v>100000</v>
      </c>
      <c r="L249" s="44">
        <v>0</v>
      </c>
      <c r="M249" s="44">
        <v>100000</v>
      </c>
      <c r="N249" s="39">
        <v>3</v>
      </c>
      <c r="O249" s="47">
        <v>18668</v>
      </c>
    </row>
    <row r="250" spans="1:15" ht="25.5" outlineLevel="2" x14ac:dyDescent="0.2">
      <c r="A250" s="37">
        <v>239</v>
      </c>
      <c r="B250" s="37">
        <f t="shared" si="8"/>
        <v>9</v>
      </c>
      <c r="C250" s="37" t="s">
        <v>716</v>
      </c>
      <c r="D250" s="37" t="s">
        <v>743</v>
      </c>
      <c r="E250" s="37">
        <v>46108</v>
      </c>
      <c r="F250" s="38" t="s">
        <v>718</v>
      </c>
      <c r="G250" s="38" t="s">
        <v>719</v>
      </c>
      <c r="H250" s="38" t="s">
        <v>744</v>
      </c>
      <c r="I250" s="38" t="s">
        <v>745</v>
      </c>
      <c r="J250" s="44">
        <v>30000</v>
      </c>
      <c r="K250" s="44">
        <v>10000</v>
      </c>
      <c r="L250" s="44">
        <v>0</v>
      </c>
      <c r="M250" s="44">
        <v>10000</v>
      </c>
      <c r="N250" s="39">
        <v>2</v>
      </c>
      <c r="O250" s="47">
        <v>10000</v>
      </c>
    </row>
    <row r="251" spans="1:15" ht="25.5" outlineLevel="2" x14ac:dyDescent="0.2">
      <c r="A251" s="37">
        <v>240</v>
      </c>
      <c r="B251" s="37">
        <f t="shared" si="8"/>
        <v>10</v>
      </c>
      <c r="C251" s="37" t="s">
        <v>716</v>
      </c>
      <c r="D251" s="37" t="s">
        <v>746</v>
      </c>
      <c r="E251" s="37">
        <v>46313</v>
      </c>
      <c r="F251" s="38" t="s">
        <v>718</v>
      </c>
      <c r="G251" s="38" t="s">
        <v>719</v>
      </c>
      <c r="H251" s="38" t="s">
        <v>747</v>
      </c>
      <c r="I251" s="38" t="s">
        <v>748</v>
      </c>
      <c r="J251" s="44">
        <v>260000</v>
      </c>
      <c r="K251" s="44">
        <v>244000</v>
      </c>
      <c r="L251" s="44">
        <v>44000</v>
      </c>
      <c r="M251" s="44">
        <v>200000</v>
      </c>
      <c r="N251" s="39">
        <v>3</v>
      </c>
      <c r="O251" s="47">
        <v>18668</v>
      </c>
    </row>
    <row r="252" spans="1:15" ht="25.5" outlineLevel="2" x14ac:dyDescent="0.2">
      <c r="A252" s="37">
        <v>241</v>
      </c>
      <c r="B252" s="37">
        <f t="shared" si="8"/>
        <v>11</v>
      </c>
      <c r="C252" s="37" t="s">
        <v>716</v>
      </c>
      <c r="D252" s="37" t="s">
        <v>749</v>
      </c>
      <c r="E252" s="37">
        <v>46867</v>
      </c>
      <c r="F252" s="38" t="s">
        <v>718</v>
      </c>
      <c r="G252" s="38" t="s">
        <v>719</v>
      </c>
      <c r="H252" s="38" t="s">
        <v>750</v>
      </c>
      <c r="I252" s="38" t="s">
        <v>751</v>
      </c>
      <c r="J252" s="44">
        <v>388530</v>
      </c>
      <c r="K252" s="44">
        <v>243347</v>
      </c>
      <c r="L252" s="44">
        <v>0</v>
      </c>
      <c r="M252" s="44">
        <v>243347</v>
      </c>
      <c r="N252" s="39">
        <v>2</v>
      </c>
      <c r="O252" s="47">
        <v>12811</v>
      </c>
    </row>
    <row r="253" spans="1:15" ht="25.5" outlineLevel="2" x14ac:dyDescent="0.2">
      <c r="A253" s="37">
        <v>242</v>
      </c>
      <c r="B253" s="37">
        <f t="shared" si="8"/>
        <v>12</v>
      </c>
      <c r="C253" s="37" t="s">
        <v>716</v>
      </c>
      <c r="D253" s="37" t="s">
        <v>752</v>
      </c>
      <c r="E253" s="37">
        <v>47916</v>
      </c>
      <c r="F253" s="38" t="s">
        <v>718</v>
      </c>
      <c r="G253" s="38" t="s">
        <v>719</v>
      </c>
      <c r="H253" s="38" t="s">
        <v>753</v>
      </c>
      <c r="I253" s="38" t="s">
        <v>754</v>
      </c>
      <c r="J253" s="44">
        <v>157080</v>
      </c>
      <c r="K253" s="44">
        <v>152153</v>
      </c>
      <c r="L253" s="44">
        <v>100000</v>
      </c>
      <c r="M253" s="44">
        <v>52153</v>
      </c>
      <c r="N253" s="39">
        <v>4</v>
      </c>
      <c r="O253" s="47">
        <v>24526</v>
      </c>
    </row>
    <row r="254" spans="1:15" ht="25.5" outlineLevel="2" x14ac:dyDescent="0.2">
      <c r="A254" s="37">
        <v>243</v>
      </c>
      <c r="B254" s="37">
        <f t="shared" si="8"/>
        <v>13</v>
      </c>
      <c r="C254" s="37" t="s">
        <v>716</v>
      </c>
      <c r="D254" s="37" t="s">
        <v>755</v>
      </c>
      <c r="E254" s="37">
        <v>48021</v>
      </c>
      <c r="F254" s="38" t="s">
        <v>718</v>
      </c>
      <c r="G254" s="38" t="s">
        <v>719</v>
      </c>
      <c r="H254" s="38" t="s">
        <v>756</v>
      </c>
      <c r="I254" s="38" t="s">
        <v>757</v>
      </c>
      <c r="J254" s="44">
        <v>30000</v>
      </c>
      <c r="K254" s="44">
        <v>19357</v>
      </c>
      <c r="L254" s="44">
        <v>0</v>
      </c>
      <c r="M254" s="44">
        <v>19357</v>
      </c>
      <c r="N254" s="39">
        <v>2</v>
      </c>
      <c r="O254" s="47">
        <v>12811</v>
      </c>
    </row>
    <row r="255" spans="1:15" ht="25.5" outlineLevel="2" x14ac:dyDescent="0.2">
      <c r="A255" s="37">
        <v>244</v>
      </c>
      <c r="B255" s="37">
        <f t="shared" si="8"/>
        <v>14</v>
      </c>
      <c r="C255" s="37" t="s">
        <v>716</v>
      </c>
      <c r="D255" s="37" t="s">
        <v>758</v>
      </c>
      <c r="E255" s="37">
        <v>48771</v>
      </c>
      <c r="F255" s="38" t="s">
        <v>718</v>
      </c>
      <c r="G255" s="38" t="s">
        <v>719</v>
      </c>
      <c r="H255" s="38" t="s">
        <v>759</v>
      </c>
      <c r="I255" s="38" t="s">
        <v>760</v>
      </c>
      <c r="J255" s="44">
        <v>132000</v>
      </c>
      <c r="K255" s="44">
        <v>119650</v>
      </c>
      <c r="L255" s="44">
        <v>0</v>
      </c>
      <c r="M255" s="44">
        <v>84650</v>
      </c>
      <c r="N255" s="39">
        <v>4</v>
      </c>
      <c r="O255" s="47">
        <v>24526</v>
      </c>
    </row>
    <row r="256" spans="1:15" ht="25.5" outlineLevel="2" x14ac:dyDescent="0.2">
      <c r="A256" s="37">
        <v>245</v>
      </c>
      <c r="B256" s="37">
        <f t="shared" si="8"/>
        <v>15</v>
      </c>
      <c r="C256" s="37" t="s">
        <v>716</v>
      </c>
      <c r="D256" s="37" t="s">
        <v>761</v>
      </c>
      <c r="E256" s="37">
        <v>48922</v>
      </c>
      <c r="F256" s="38" t="s">
        <v>718</v>
      </c>
      <c r="G256" s="38" t="s">
        <v>719</v>
      </c>
      <c r="H256" s="38" t="s">
        <v>762</v>
      </c>
      <c r="I256" s="38" t="s">
        <v>763</v>
      </c>
      <c r="J256" s="44">
        <v>160000</v>
      </c>
      <c r="K256" s="44">
        <v>160000</v>
      </c>
      <c r="L256" s="44">
        <v>0</v>
      </c>
      <c r="M256" s="44">
        <v>160000</v>
      </c>
      <c r="N256" s="39">
        <v>3</v>
      </c>
      <c r="O256" s="47">
        <v>18668</v>
      </c>
    </row>
    <row r="257" spans="1:15" ht="25.5" outlineLevel="2" x14ac:dyDescent="0.2">
      <c r="A257" s="37">
        <v>246</v>
      </c>
      <c r="B257" s="37">
        <f t="shared" si="8"/>
        <v>16</v>
      </c>
      <c r="C257" s="37" t="s">
        <v>716</v>
      </c>
      <c r="D257" s="37" t="s">
        <v>764</v>
      </c>
      <c r="E257" s="37">
        <v>48968</v>
      </c>
      <c r="F257" s="38" t="s">
        <v>718</v>
      </c>
      <c r="G257" s="38" t="s">
        <v>719</v>
      </c>
      <c r="H257" s="38" t="s">
        <v>765</v>
      </c>
      <c r="I257" s="38" t="s">
        <v>766</v>
      </c>
      <c r="J257" s="44">
        <v>142800</v>
      </c>
      <c r="K257" s="44">
        <v>120009</v>
      </c>
      <c r="L257" s="44">
        <v>40000</v>
      </c>
      <c r="M257" s="44">
        <v>46000</v>
      </c>
      <c r="N257" s="39">
        <v>3</v>
      </c>
      <c r="O257" s="47">
        <v>18668</v>
      </c>
    </row>
    <row r="258" spans="1:15" ht="63.75" outlineLevel="2" x14ac:dyDescent="0.2">
      <c r="A258" s="37">
        <v>247</v>
      </c>
      <c r="B258" s="37">
        <f t="shared" si="8"/>
        <v>17</v>
      </c>
      <c r="C258" s="37" t="s">
        <v>716</v>
      </c>
      <c r="D258" s="37" t="s">
        <v>767</v>
      </c>
      <c r="E258" s="37">
        <v>49019</v>
      </c>
      <c r="F258" s="38" t="s">
        <v>718</v>
      </c>
      <c r="G258" s="38" t="s">
        <v>719</v>
      </c>
      <c r="H258" s="38" t="s">
        <v>768</v>
      </c>
      <c r="I258" s="38" t="s">
        <v>769</v>
      </c>
      <c r="J258" s="44">
        <v>5500</v>
      </c>
      <c r="K258" s="44">
        <v>5500</v>
      </c>
      <c r="L258" s="44">
        <v>0</v>
      </c>
      <c r="M258" s="44">
        <v>5500</v>
      </c>
      <c r="N258" s="39">
        <v>2</v>
      </c>
      <c r="O258" s="47">
        <v>5500</v>
      </c>
    </row>
    <row r="259" spans="1:15" ht="25.5" outlineLevel="2" x14ac:dyDescent="0.2">
      <c r="A259" s="37">
        <v>248</v>
      </c>
      <c r="B259" s="37">
        <f t="shared" si="8"/>
        <v>18</v>
      </c>
      <c r="C259" s="37" t="s">
        <v>716</v>
      </c>
      <c r="D259" s="37" t="s">
        <v>770</v>
      </c>
      <c r="E259" s="37">
        <v>49439</v>
      </c>
      <c r="F259" s="38" t="s">
        <v>718</v>
      </c>
      <c r="G259" s="38" t="s">
        <v>719</v>
      </c>
      <c r="H259" s="38" t="s">
        <v>771</v>
      </c>
      <c r="I259" s="38" t="s">
        <v>772</v>
      </c>
      <c r="J259" s="44">
        <v>168000</v>
      </c>
      <c r="K259" s="44">
        <v>132449</v>
      </c>
      <c r="L259" s="44">
        <v>0</v>
      </c>
      <c r="M259" s="44">
        <v>132449</v>
      </c>
      <c r="N259" s="39">
        <v>3</v>
      </c>
      <c r="O259" s="47">
        <v>18668</v>
      </c>
    </row>
    <row r="260" spans="1:15" ht="25.5" outlineLevel="2" x14ac:dyDescent="0.2">
      <c r="A260" s="37">
        <v>249</v>
      </c>
      <c r="B260" s="37">
        <f t="shared" si="8"/>
        <v>19</v>
      </c>
      <c r="C260" s="37" t="s">
        <v>716</v>
      </c>
      <c r="D260" s="37" t="s">
        <v>773</v>
      </c>
      <c r="E260" s="37">
        <v>49545</v>
      </c>
      <c r="F260" s="38" t="s">
        <v>718</v>
      </c>
      <c r="G260" s="38" t="s">
        <v>719</v>
      </c>
      <c r="H260" s="38" t="s">
        <v>774</v>
      </c>
      <c r="I260" s="38" t="s">
        <v>775</v>
      </c>
      <c r="J260" s="44">
        <v>60000</v>
      </c>
      <c r="K260" s="44">
        <v>40000</v>
      </c>
      <c r="L260" s="44">
        <v>20000</v>
      </c>
      <c r="M260" s="44">
        <v>20000</v>
      </c>
      <c r="N260" s="39">
        <v>2</v>
      </c>
      <c r="O260" s="47">
        <v>12811</v>
      </c>
    </row>
    <row r="261" spans="1:15" ht="38.25" outlineLevel="2" x14ac:dyDescent="0.2">
      <c r="A261" s="37">
        <v>250</v>
      </c>
      <c r="B261" s="37">
        <f t="shared" si="8"/>
        <v>20</v>
      </c>
      <c r="C261" s="37" t="s">
        <v>716</v>
      </c>
      <c r="D261" s="37" t="s">
        <v>776</v>
      </c>
      <c r="E261" s="37">
        <v>49643</v>
      </c>
      <c r="F261" s="38" t="s">
        <v>718</v>
      </c>
      <c r="G261" s="38" t="s">
        <v>719</v>
      </c>
      <c r="H261" s="38" t="s">
        <v>777</v>
      </c>
      <c r="I261" s="38" t="s">
        <v>778</v>
      </c>
      <c r="J261" s="44">
        <v>271912</v>
      </c>
      <c r="K261" s="44">
        <v>12018</v>
      </c>
      <c r="L261" s="44">
        <v>0</v>
      </c>
      <c r="M261" s="44">
        <v>12018</v>
      </c>
      <c r="N261" s="39">
        <v>3</v>
      </c>
      <c r="O261" s="47">
        <v>12018</v>
      </c>
    </row>
    <row r="262" spans="1:15" ht="25.5" outlineLevel="2" x14ac:dyDescent="0.2">
      <c r="A262" s="37">
        <v>251</v>
      </c>
      <c r="B262" s="37">
        <f t="shared" ref="B262:B325" si="12">B261+1</f>
        <v>21</v>
      </c>
      <c r="C262" s="37" t="s">
        <v>716</v>
      </c>
      <c r="D262" s="37" t="s">
        <v>779</v>
      </c>
      <c r="E262" s="37">
        <v>50022</v>
      </c>
      <c r="F262" s="38" t="s">
        <v>718</v>
      </c>
      <c r="G262" s="38" t="s">
        <v>719</v>
      </c>
      <c r="H262" s="38" t="s">
        <v>780</v>
      </c>
      <c r="I262" s="38" t="s">
        <v>781</v>
      </c>
      <c r="J262" s="44">
        <v>131971</v>
      </c>
      <c r="K262" s="44">
        <v>12913</v>
      </c>
      <c r="L262" s="44">
        <v>0</v>
      </c>
      <c r="M262" s="44">
        <v>12913</v>
      </c>
      <c r="N262" s="39">
        <v>2</v>
      </c>
      <c r="O262" s="47">
        <v>12811</v>
      </c>
    </row>
    <row r="263" spans="1:15" ht="25.5" outlineLevel="2" x14ac:dyDescent="0.2">
      <c r="A263" s="37">
        <v>252</v>
      </c>
      <c r="B263" s="37">
        <f t="shared" si="12"/>
        <v>22</v>
      </c>
      <c r="C263" s="37" t="s">
        <v>716</v>
      </c>
      <c r="D263" s="37" t="s">
        <v>782</v>
      </c>
      <c r="E263" s="37">
        <v>50068</v>
      </c>
      <c r="F263" s="38" t="s">
        <v>718</v>
      </c>
      <c r="G263" s="38" t="s">
        <v>719</v>
      </c>
      <c r="H263" s="38" t="s">
        <v>783</v>
      </c>
      <c r="I263" s="38" t="s">
        <v>784</v>
      </c>
      <c r="J263" s="44">
        <v>152320</v>
      </c>
      <c r="K263" s="44">
        <v>136750</v>
      </c>
      <c r="L263" s="44">
        <v>0</v>
      </c>
      <c r="M263" s="44">
        <v>136750</v>
      </c>
      <c r="N263" s="39">
        <v>2</v>
      </c>
      <c r="O263" s="47">
        <v>12811</v>
      </c>
    </row>
    <row r="264" spans="1:15" ht="25.5" outlineLevel="2" x14ac:dyDescent="0.2">
      <c r="A264" s="37">
        <v>253</v>
      </c>
      <c r="B264" s="37">
        <f t="shared" si="12"/>
        <v>23</v>
      </c>
      <c r="C264" s="37" t="s">
        <v>716</v>
      </c>
      <c r="D264" s="37" t="s">
        <v>785</v>
      </c>
      <c r="E264" s="37">
        <v>50415</v>
      </c>
      <c r="F264" s="38" t="s">
        <v>718</v>
      </c>
      <c r="G264" s="38" t="s">
        <v>719</v>
      </c>
      <c r="H264" s="38" t="s">
        <v>786</v>
      </c>
      <c r="I264" s="38" t="s">
        <v>787</v>
      </c>
      <c r="J264" s="44">
        <v>170660</v>
      </c>
      <c r="K264" s="44">
        <v>91960</v>
      </c>
      <c r="L264" s="44">
        <v>0</v>
      </c>
      <c r="M264" s="44">
        <v>91960</v>
      </c>
      <c r="N264" s="39">
        <v>3</v>
      </c>
      <c r="O264" s="47">
        <v>18668</v>
      </c>
    </row>
    <row r="265" spans="1:15" ht="24" customHeight="1" outlineLevel="1" x14ac:dyDescent="0.2">
      <c r="A265" s="50"/>
      <c r="B265" s="50"/>
      <c r="C265" s="35" t="s">
        <v>2926</v>
      </c>
      <c r="D265" s="35"/>
      <c r="E265" s="35"/>
      <c r="F265" s="43"/>
      <c r="G265" s="43"/>
      <c r="H265" s="43"/>
      <c r="I265" s="43"/>
      <c r="J265" s="45">
        <f t="shared" ref="J265:O265" si="13">SUBTOTAL(9,J242:J264)</f>
        <v>3302443</v>
      </c>
      <c r="K265" s="45">
        <f t="shared" si="13"/>
        <v>2083056</v>
      </c>
      <c r="L265" s="45">
        <f t="shared" si="13"/>
        <v>264000</v>
      </c>
      <c r="M265" s="45">
        <f t="shared" si="13"/>
        <v>1750047</v>
      </c>
      <c r="N265" s="36">
        <f t="shared" si="13"/>
        <v>65</v>
      </c>
      <c r="O265" s="48">
        <f t="shared" si="13"/>
        <v>388083</v>
      </c>
    </row>
    <row r="266" spans="1:15" ht="25.5" outlineLevel="2" x14ac:dyDescent="0.2">
      <c r="A266" s="40">
        <v>254</v>
      </c>
      <c r="B266" s="40">
        <f t="shared" si="12"/>
        <v>1</v>
      </c>
      <c r="C266" s="40" t="s">
        <v>818</v>
      </c>
      <c r="D266" s="40" t="s">
        <v>819</v>
      </c>
      <c r="E266" s="40">
        <v>51332</v>
      </c>
      <c r="F266" s="41" t="s">
        <v>820</v>
      </c>
      <c r="G266" s="41" t="s">
        <v>821</v>
      </c>
      <c r="H266" s="41" t="s">
        <v>822</v>
      </c>
      <c r="I266" s="41" t="s">
        <v>823</v>
      </c>
      <c r="J266" s="46">
        <v>139896</v>
      </c>
      <c r="K266" s="46">
        <v>65257</v>
      </c>
      <c r="L266" s="46">
        <v>10000</v>
      </c>
      <c r="M266" s="46">
        <v>55257</v>
      </c>
      <c r="N266" s="42">
        <v>2</v>
      </c>
      <c r="O266" s="49">
        <v>12811</v>
      </c>
    </row>
    <row r="267" spans="1:15" ht="38.25" outlineLevel="2" x14ac:dyDescent="0.2">
      <c r="A267" s="37">
        <v>255</v>
      </c>
      <c r="B267" s="37">
        <f t="shared" si="12"/>
        <v>2</v>
      </c>
      <c r="C267" s="37" t="s">
        <v>818</v>
      </c>
      <c r="D267" s="37" t="s">
        <v>824</v>
      </c>
      <c r="E267" s="37">
        <v>51387</v>
      </c>
      <c r="F267" s="38" t="s">
        <v>820</v>
      </c>
      <c r="G267" s="38" t="s">
        <v>821</v>
      </c>
      <c r="H267" s="38" t="s">
        <v>825</v>
      </c>
      <c r="I267" s="38" t="s">
        <v>826</v>
      </c>
      <c r="J267" s="44">
        <v>141485</v>
      </c>
      <c r="K267" s="44">
        <v>102487</v>
      </c>
      <c r="L267" s="44">
        <v>10000</v>
      </c>
      <c r="M267" s="44">
        <v>92487</v>
      </c>
      <c r="N267" s="39">
        <v>2</v>
      </c>
      <c r="O267" s="47">
        <v>12811</v>
      </c>
    </row>
    <row r="268" spans="1:15" ht="25.5" outlineLevel="2" x14ac:dyDescent="0.2">
      <c r="A268" s="37">
        <v>256</v>
      </c>
      <c r="B268" s="37">
        <f t="shared" si="12"/>
        <v>3</v>
      </c>
      <c r="C268" s="37" t="s">
        <v>818</v>
      </c>
      <c r="D268" s="37" t="s">
        <v>827</v>
      </c>
      <c r="E268" s="37">
        <v>51449</v>
      </c>
      <c r="F268" s="38" t="s">
        <v>820</v>
      </c>
      <c r="G268" s="38" t="s">
        <v>821</v>
      </c>
      <c r="H268" s="38" t="s">
        <v>828</v>
      </c>
      <c r="I268" s="38" t="s">
        <v>829</v>
      </c>
      <c r="J268" s="44">
        <v>154700</v>
      </c>
      <c r="K268" s="44">
        <v>118274</v>
      </c>
      <c r="L268" s="44">
        <v>0</v>
      </c>
      <c r="M268" s="44">
        <v>118274</v>
      </c>
      <c r="N268" s="39">
        <v>3</v>
      </c>
      <c r="O268" s="47">
        <v>18668</v>
      </c>
    </row>
    <row r="269" spans="1:15" ht="51" outlineLevel="2" x14ac:dyDescent="0.2">
      <c r="A269" s="37">
        <v>257</v>
      </c>
      <c r="B269" s="37">
        <f t="shared" si="12"/>
        <v>4</v>
      </c>
      <c r="C269" s="37" t="s">
        <v>818</v>
      </c>
      <c r="D269" s="37" t="s">
        <v>830</v>
      </c>
      <c r="E269" s="37">
        <v>51500</v>
      </c>
      <c r="F269" s="38" t="s">
        <v>820</v>
      </c>
      <c r="G269" s="38" t="s">
        <v>821</v>
      </c>
      <c r="H269" s="38" t="s">
        <v>831</v>
      </c>
      <c r="I269" s="38" t="s">
        <v>832</v>
      </c>
      <c r="J269" s="44">
        <v>170000</v>
      </c>
      <c r="K269" s="44">
        <v>114200</v>
      </c>
      <c r="L269" s="44">
        <v>50000</v>
      </c>
      <c r="M269" s="44">
        <v>64200</v>
      </c>
      <c r="N269" s="39">
        <v>2</v>
      </c>
      <c r="O269" s="47">
        <v>12811</v>
      </c>
    </row>
    <row r="270" spans="1:15" ht="25.5" outlineLevel="2" x14ac:dyDescent="0.2">
      <c r="A270" s="37">
        <v>258</v>
      </c>
      <c r="B270" s="37">
        <f t="shared" si="12"/>
        <v>5</v>
      </c>
      <c r="C270" s="37" t="s">
        <v>818</v>
      </c>
      <c r="D270" s="37" t="s">
        <v>833</v>
      </c>
      <c r="E270" s="37">
        <v>51546</v>
      </c>
      <c r="F270" s="38" t="s">
        <v>820</v>
      </c>
      <c r="G270" s="38" t="s">
        <v>821</v>
      </c>
      <c r="H270" s="38" t="s">
        <v>834</v>
      </c>
      <c r="I270" s="38" t="s">
        <v>835</v>
      </c>
      <c r="J270" s="44">
        <v>130000</v>
      </c>
      <c r="K270" s="44">
        <v>82400</v>
      </c>
      <c r="L270" s="44">
        <v>30000</v>
      </c>
      <c r="M270" s="44">
        <v>40000</v>
      </c>
      <c r="N270" s="39">
        <v>3</v>
      </c>
      <c r="O270" s="47">
        <v>18668</v>
      </c>
    </row>
    <row r="271" spans="1:15" ht="38.25" outlineLevel="2" x14ac:dyDescent="0.2">
      <c r="A271" s="37">
        <v>259</v>
      </c>
      <c r="B271" s="37">
        <f t="shared" si="12"/>
        <v>6</v>
      </c>
      <c r="C271" s="37" t="s">
        <v>818</v>
      </c>
      <c r="D271" s="37" t="s">
        <v>836</v>
      </c>
      <c r="E271" s="37">
        <v>51573</v>
      </c>
      <c r="F271" s="38" t="s">
        <v>820</v>
      </c>
      <c r="G271" s="38" t="s">
        <v>821</v>
      </c>
      <c r="H271" s="38" t="s">
        <v>837</v>
      </c>
      <c r="I271" s="38" t="s">
        <v>838</v>
      </c>
      <c r="J271" s="44">
        <v>174427</v>
      </c>
      <c r="K271" s="44">
        <v>56327</v>
      </c>
      <c r="L271" s="44">
        <v>10000</v>
      </c>
      <c r="M271" s="44">
        <v>46327</v>
      </c>
      <c r="N271" s="39">
        <v>3</v>
      </c>
      <c r="O271" s="47">
        <v>18668</v>
      </c>
    </row>
    <row r="272" spans="1:15" ht="25.5" outlineLevel="2" x14ac:dyDescent="0.2">
      <c r="A272" s="37">
        <v>260</v>
      </c>
      <c r="B272" s="37">
        <f t="shared" si="12"/>
        <v>7</v>
      </c>
      <c r="C272" s="37" t="s">
        <v>818</v>
      </c>
      <c r="D272" s="37" t="s">
        <v>839</v>
      </c>
      <c r="E272" s="37">
        <v>51699</v>
      </c>
      <c r="F272" s="38" t="s">
        <v>820</v>
      </c>
      <c r="G272" s="38" t="s">
        <v>821</v>
      </c>
      <c r="H272" s="38" t="s">
        <v>840</v>
      </c>
      <c r="I272" s="38" t="s">
        <v>841</v>
      </c>
      <c r="J272" s="44">
        <v>152896</v>
      </c>
      <c r="K272" s="44">
        <v>55100</v>
      </c>
      <c r="L272" s="44">
        <v>10000</v>
      </c>
      <c r="M272" s="44">
        <v>45100</v>
      </c>
      <c r="N272" s="39">
        <v>2</v>
      </c>
      <c r="O272" s="47">
        <v>12811</v>
      </c>
    </row>
    <row r="273" spans="1:15" ht="25.5" outlineLevel="2" x14ac:dyDescent="0.2">
      <c r="A273" s="37">
        <v>261</v>
      </c>
      <c r="B273" s="37">
        <f t="shared" si="12"/>
        <v>8</v>
      </c>
      <c r="C273" s="37" t="s">
        <v>818</v>
      </c>
      <c r="D273" s="37" t="s">
        <v>842</v>
      </c>
      <c r="E273" s="37">
        <v>51751</v>
      </c>
      <c r="F273" s="38" t="s">
        <v>820</v>
      </c>
      <c r="G273" s="38" t="s">
        <v>821</v>
      </c>
      <c r="H273" s="38" t="s">
        <v>843</v>
      </c>
      <c r="I273" s="38" t="s">
        <v>844</v>
      </c>
      <c r="J273" s="44">
        <v>166600</v>
      </c>
      <c r="K273" s="44">
        <v>0</v>
      </c>
      <c r="L273" s="44">
        <v>60000</v>
      </c>
      <c r="M273" s="44">
        <v>40000</v>
      </c>
      <c r="N273" s="39">
        <v>2</v>
      </c>
      <c r="O273" s="47">
        <v>12811</v>
      </c>
    </row>
    <row r="274" spans="1:15" ht="25.5" outlineLevel="2" x14ac:dyDescent="0.2">
      <c r="A274" s="37">
        <v>262</v>
      </c>
      <c r="B274" s="37">
        <f t="shared" si="12"/>
        <v>9</v>
      </c>
      <c r="C274" s="37" t="s">
        <v>818</v>
      </c>
      <c r="D274" s="37" t="s">
        <v>845</v>
      </c>
      <c r="E274" s="37">
        <v>51010</v>
      </c>
      <c r="F274" s="38" t="s">
        <v>820</v>
      </c>
      <c r="G274" s="38" t="s">
        <v>821</v>
      </c>
      <c r="H274" s="38" t="s">
        <v>846</v>
      </c>
      <c r="I274" s="38" t="s">
        <v>847</v>
      </c>
      <c r="J274" s="44">
        <v>174904</v>
      </c>
      <c r="K274" s="44">
        <v>10489</v>
      </c>
      <c r="L274" s="44">
        <v>0</v>
      </c>
      <c r="M274" s="44">
        <v>10489</v>
      </c>
      <c r="N274" s="39">
        <v>4</v>
      </c>
      <c r="O274" s="47">
        <v>10489</v>
      </c>
    </row>
    <row r="275" spans="1:15" ht="25.5" outlineLevel="2" x14ac:dyDescent="0.2">
      <c r="A275" s="37">
        <v>263</v>
      </c>
      <c r="B275" s="37">
        <f t="shared" si="12"/>
        <v>10</v>
      </c>
      <c r="C275" s="37" t="s">
        <v>818</v>
      </c>
      <c r="D275" s="37" t="s">
        <v>848</v>
      </c>
      <c r="E275" s="37">
        <v>51984</v>
      </c>
      <c r="F275" s="38" t="s">
        <v>820</v>
      </c>
      <c r="G275" s="38" t="s">
        <v>821</v>
      </c>
      <c r="H275" s="38" t="s">
        <v>849</v>
      </c>
      <c r="I275" s="38" t="s">
        <v>850</v>
      </c>
      <c r="J275" s="44">
        <v>161721</v>
      </c>
      <c r="K275" s="44">
        <v>135087</v>
      </c>
      <c r="L275" s="44">
        <v>0</v>
      </c>
      <c r="M275" s="44">
        <v>135087</v>
      </c>
      <c r="N275" s="39">
        <v>2</v>
      </c>
      <c r="O275" s="47">
        <v>12811</v>
      </c>
    </row>
    <row r="276" spans="1:15" ht="25.5" outlineLevel="2" x14ac:dyDescent="0.2">
      <c r="A276" s="37">
        <v>264</v>
      </c>
      <c r="B276" s="37">
        <f t="shared" si="12"/>
        <v>11</v>
      </c>
      <c r="C276" s="37" t="s">
        <v>818</v>
      </c>
      <c r="D276" s="37" t="s">
        <v>851</v>
      </c>
      <c r="E276" s="37">
        <v>52062</v>
      </c>
      <c r="F276" s="38" t="s">
        <v>820</v>
      </c>
      <c r="G276" s="38" t="s">
        <v>821</v>
      </c>
      <c r="H276" s="38" t="s">
        <v>852</v>
      </c>
      <c r="I276" s="38" t="s">
        <v>853</v>
      </c>
      <c r="J276" s="44">
        <v>154700</v>
      </c>
      <c r="K276" s="44">
        <v>71222</v>
      </c>
      <c r="L276" s="44">
        <v>10000</v>
      </c>
      <c r="M276" s="44">
        <v>61222</v>
      </c>
      <c r="N276" s="39">
        <v>2</v>
      </c>
      <c r="O276" s="47">
        <v>12811</v>
      </c>
    </row>
    <row r="277" spans="1:15" ht="51" outlineLevel="2" x14ac:dyDescent="0.2">
      <c r="A277" s="37">
        <v>265</v>
      </c>
      <c r="B277" s="37">
        <f t="shared" si="12"/>
        <v>12</v>
      </c>
      <c r="C277" s="37" t="s">
        <v>818</v>
      </c>
      <c r="D277" s="37" t="s">
        <v>854</v>
      </c>
      <c r="E277" s="37">
        <v>53489</v>
      </c>
      <c r="F277" s="38" t="s">
        <v>820</v>
      </c>
      <c r="G277" s="38" t="s">
        <v>821</v>
      </c>
      <c r="H277" s="38" t="s">
        <v>855</v>
      </c>
      <c r="I277" s="38" t="s">
        <v>856</v>
      </c>
      <c r="J277" s="44">
        <v>133650</v>
      </c>
      <c r="K277" s="44">
        <v>46184</v>
      </c>
      <c r="L277" s="44">
        <v>10000</v>
      </c>
      <c r="M277" s="44">
        <v>36184</v>
      </c>
      <c r="N277" s="39">
        <v>4</v>
      </c>
      <c r="O277" s="47">
        <v>24526</v>
      </c>
    </row>
    <row r="278" spans="1:15" ht="25.5" outlineLevel="2" x14ac:dyDescent="0.2">
      <c r="A278" s="37">
        <v>266</v>
      </c>
      <c r="B278" s="37">
        <f t="shared" si="12"/>
        <v>13</v>
      </c>
      <c r="C278" s="37" t="s">
        <v>818</v>
      </c>
      <c r="D278" s="37" t="s">
        <v>857</v>
      </c>
      <c r="E278" s="37">
        <v>53700</v>
      </c>
      <c r="F278" s="38" t="s">
        <v>820</v>
      </c>
      <c r="G278" s="38" t="s">
        <v>821</v>
      </c>
      <c r="H278" s="38" t="s">
        <v>858</v>
      </c>
      <c r="I278" s="38" t="s">
        <v>859</v>
      </c>
      <c r="J278" s="44">
        <v>124950</v>
      </c>
      <c r="K278" s="44">
        <v>18754</v>
      </c>
      <c r="L278" s="44">
        <v>3754</v>
      </c>
      <c r="M278" s="44">
        <v>15000</v>
      </c>
      <c r="N278" s="39">
        <v>3</v>
      </c>
      <c r="O278" s="47">
        <v>15000</v>
      </c>
    </row>
    <row r="279" spans="1:15" ht="38.25" outlineLevel="2" x14ac:dyDescent="0.2">
      <c r="A279" s="37">
        <v>267</v>
      </c>
      <c r="B279" s="37">
        <f t="shared" si="12"/>
        <v>14</v>
      </c>
      <c r="C279" s="37" t="s">
        <v>818</v>
      </c>
      <c r="D279" s="37" t="s">
        <v>860</v>
      </c>
      <c r="E279" s="37">
        <v>52758</v>
      </c>
      <c r="F279" s="38" t="s">
        <v>820</v>
      </c>
      <c r="G279" s="38" t="s">
        <v>821</v>
      </c>
      <c r="H279" s="38" t="s">
        <v>861</v>
      </c>
      <c r="I279" s="38" t="s">
        <v>862</v>
      </c>
      <c r="J279" s="44">
        <v>130400</v>
      </c>
      <c r="K279" s="44">
        <v>37949</v>
      </c>
      <c r="L279" s="44">
        <v>13000</v>
      </c>
      <c r="M279" s="44">
        <v>24949</v>
      </c>
      <c r="N279" s="39">
        <v>4</v>
      </c>
      <c r="O279" s="47">
        <v>24526</v>
      </c>
    </row>
    <row r="280" spans="1:15" ht="25.5" outlineLevel="2" x14ac:dyDescent="0.2">
      <c r="A280" s="37">
        <v>268</v>
      </c>
      <c r="B280" s="37">
        <f t="shared" si="12"/>
        <v>15</v>
      </c>
      <c r="C280" s="37" t="s">
        <v>818</v>
      </c>
      <c r="D280" s="37" t="s">
        <v>863</v>
      </c>
      <c r="E280" s="37">
        <v>52856</v>
      </c>
      <c r="F280" s="38" t="s">
        <v>820</v>
      </c>
      <c r="G280" s="38" t="s">
        <v>821</v>
      </c>
      <c r="H280" s="38" t="s">
        <v>864</v>
      </c>
      <c r="I280" s="38" t="s">
        <v>865</v>
      </c>
      <c r="J280" s="44">
        <v>147798</v>
      </c>
      <c r="K280" s="44">
        <v>147798</v>
      </c>
      <c r="L280" s="44">
        <v>39000</v>
      </c>
      <c r="M280" s="44">
        <v>90000</v>
      </c>
      <c r="N280" s="39">
        <v>2</v>
      </c>
      <c r="O280" s="47">
        <v>12811</v>
      </c>
    </row>
    <row r="281" spans="1:15" ht="25.5" outlineLevel="2" x14ac:dyDescent="0.2">
      <c r="A281" s="37">
        <v>269</v>
      </c>
      <c r="B281" s="37">
        <f t="shared" si="12"/>
        <v>16</v>
      </c>
      <c r="C281" s="37" t="s">
        <v>818</v>
      </c>
      <c r="D281" s="37" t="s">
        <v>866</v>
      </c>
      <c r="E281" s="37">
        <v>52909</v>
      </c>
      <c r="F281" s="38" t="s">
        <v>820</v>
      </c>
      <c r="G281" s="38" t="s">
        <v>821</v>
      </c>
      <c r="H281" s="38" t="s">
        <v>867</v>
      </c>
      <c r="I281" s="38" t="s">
        <v>868</v>
      </c>
      <c r="J281" s="44">
        <v>157080</v>
      </c>
      <c r="K281" s="44">
        <v>100522</v>
      </c>
      <c r="L281" s="44">
        <v>0</v>
      </c>
      <c r="M281" s="44">
        <v>52360</v>
      </c>
      <c r="N281" s="39">
        <v>3</v>
      </c>
      <c r="O281" s="47">
        <v>18668</v>
      </c>
    </row>
    <row r="282" spans="1:15" ht="25.5" outlineLevel="2" x14ac:dyDescent="0.2">
      <c r="A282" s="37">
        <v>270</v>
      </c>
      <c r="B282" s="37">
        <f t="shared" si="12"/>
        <v>17</v>
      </c>
      <c r="C282" s="37" t="s">
        <v>818</v>
      </c>
      <c r="D282" s="37" t="s">
        <v>869</v>
      </c>
      <c r="E282" s="37">
        <v>53274</v>
      </c>
      <c r="F282" s="38" t="s">
        <v>820</v>
      </c>
      <c r="G282" s="38" t="s">
        <v>821</v>
      </c>
      <c r="H282" s="38" t="s">
        <v>870</v>
      </c>
      <c r="I282" s="38" t="s">
        <v>871</v>
      </c>
      <c r="J282" s="44">
        <v>145500</v>
      </c>
      <c r="K282" s="44">
        <v>51076</v>
      </c>
      <c r="L282" s="44">
        <v>20075</v>
      </c>
      <c r="M282" s="44">
        <v>31000</v>
      </c>
      <c r="N282" s="39">
        <v>3</v>
      </c>
      <c r="O282" s="47">
        <v>18668</v>
      </c>
    </row>
    <row r="283" spans="1:15" ht="25.5" outlineLevel="2" x14ac:dyDescent="0.2">
      <c r="A283" s="37">
        <v>271</v>
      </c>
      <c r="B283" s="37">
        <f t="shared" si="12"/>
        <v>18</v>
      </c>
      <c r="C283" s="37" t="s">
        <v>818</v>
      </c>
      <c r="D283" s="37" t="s">
        <v>872</v>
      </c>
      <c r="E283" s="37">
        <v>51056</v>
      </c>
      <c r="F283" s="38" t="s">
        <v>820</v>
      </c>
      <c r="G283" s="38" t="s">
        <v>821</v>
      </c>
      <c r="H283" s="38" t="s">
        <v>873</v>
      </c>
      <c r="I283" s="38" t="s">
        <v>874</v>
      </c>
      <c r="J283" s="44">
        <v>259332</v>
      </c>
      <c r="K283" s="44">
        <v>36787</v>
      </c>
      <c r="L283" s="44">
        <v>0</v>
      </c>
      <c r="M283" s="44">
        <v>36787</v>
      </c>
      <c r="N283" s="39">
        <v>4</v>
      </c>
      <c r="O283" s="47">
        <v>24526</v>
      </c>
    </row>
    <row r="284" spans="1:15" ht="25.5" outlineLevel="2" x14ac:dyDescent="0.2">
      <c r="A284" s="37">
        <v>272</v>
      </c>
      <c r="B284" s="37">
        <f t="shared" si="12"/>
        <v>19</v>
      </c>
      <c r="C284" s="37" t="s">
        <v>818</v>
      </c>
      <c r="D284" s="37" t="s">
        <v>875</v>
      </c>
      <c r="E284" s="37">
        <v>53372</v>
      </c>
      <c r="F284" s="38" t="s">
        <v>820</v>
      </c>
      <c r="G284" s="38" t="s">
        <v>821</v>
      </c>
      <c r="H284" s="38" t="s">
        <v>876</v>
      </c>
      <c r="I284" s="38" t="s">
        <v>877</v>
      </c>
      <c r="J284" s="44">
        <v>135000</v>
      </c>
      <c r="K284" s="44">
        <v>22754</v>
      </c>
      <c r="L284" s="44">
        <v>15000</v>
      </c>
      <c r="M284" s="44">
        <v>12745</v>
      </c>
      <c r="N284" s="39">
        <v>3</v>
      </c>
      <c r="O284" s="47">
        <v>12745</v>
      </c>
    </row>
    <row r="285" spans="1:15" ht="25.5" outlineLevel="2" x14ac:dyDescent="0.2">
      <c r="A285" s="37">
        <v>273</v>
      </c>
      <c r="B285" s="37">
        <f t="shared" si="12"/>
        <v>20</v>
      </c>
      <c r="C285" s="37" t="s">
        <v>818</v>
      </c>
      <c r="D285" s="37" t="s">
        <v>878</v>
      </c>
      <c r="E285" s="37">
        <v>50987</v>
      </c>
      <c r="F285" s="38" t="s">
        <v>820</v>
      </c>
      <c r="G285" s="38" t="s">
        <v>821</v>
      </c>
      <c r="H285" s="38" t="s">
        <v>879</v>
      </c>
      <c r="I285" s="38" t="s">
        <v>880</v>
      </c>
      <c r="J285" s="44">
        <v>149583</v>
      </c>
      <c r="K285" s="44">
        <v>65690</v>
      </c>
      <c r="L285" s="44">
        <v>30090</v>
      </c>
      <c r="M285" s="44">
        <v>35600</v>
      </c>
      <c r="N285" s="39">
        <v>2</v>
      </c>
      <c r="O285" s="47">
        <v>12811</v>
      </c>
    </row>
    <row r="286" spans="1:15" ht="51" outlineLevel="2" x14ac:dyDescent="0.2">
      <c r="A286" s="37">
        <v>274</v>
      </c>
      <c r="B286" s="37">
        <f t="shared" si="12"/>
        <v>21</v>
      </c>
      <c r="C286" s="37" t="s">
        <v>818</v>
      </c>
      <c r="D286" s="37" t="s">
        <v>881</v>
      </c>
      <c r="E286" s="37">
        <v>51118</v>
      </c>
      <c r="F286" s="38" t="s">
        <v>820</v>
      </c>
      <c r="G286" s="38" t="s">
        <v>821</v>
      </c>
      <c r="H286" s="38" t="s">
        <v>882</v>
      </c>
      <c r="I286" s="38" t="s">
        <v>883</v>
      </c>
      <c r="J286" s="44">
        <v>0</v>
      </c>
      <c r="K286" s="44">
        <v>0</v>
      </c>
      <c r="L286" s="44">
        <v>40000</v>
      </c>
      <c r="M286" s="44">
        <v>40000</v>
      </c>
      <c r="N286" s="39">
        <v>4</v>
      </c>
      <c r="O286" s="47">
        <v>24526</v>
      </c>
    </row>
    <row r="287" spans="1:15" ht="51" outlineLevel="2" x14ac:dyDescent="0.2">
      <c r="A287" s="37">
        <v>275</v>
      </c>
      <c r="B287" s="37">
        <f t="shared" si="12"/>
        <v>22</v>
      </c>
      <c r="C287" s="37" t="s">
        <v>818</v>
      </c>
      <c r="D287" s="37" t="s">
        <v>884</v>
      </c>
      <c r="E287" s="37">
        <v>51207</v>
      </c>
      <c r="F287" s="38" t="s">
        <v>820</v>
      </c>
      <c r="G287" s="38" t="s">
        <v>821</v>
      </c>
      <c r="H287" s="38" t="s">
        <v>885</v>
      </c>
      <c r="I287" s="38" t="s">
        <v>886</v>
      </c>
      <c r="J287" s="44">
        <v>200000</v>
      </c>
      <c r="K287" s="44">
        <v>154250</v>
      </c>
      <c r="L287" s="44">
        <v>0</v>
      </c>
      <c r="M287" s="44">
        <v>154250</v>
      </c>
      <c r="N287" s="39">
        <v>2</v>
      </c>
      <c r="O287" s="47">
        <v>12811</v>
      </c>
    </row>
    <row r="288" spans="1:15" ht="25.5" outlineLevel="2" x14ac:dyDescent="0.2">
      <c r="A288" s="37">
        <v>276</v>
      </c>
      <c r="B288" s="37">
        <f t="shared" si="12"/>
        <v>23</v>
      </c>
      <c r="C288" s="37" t="s">
        <v>818</v>
      </c>
      <c r="D288" s="37" t="s">
        <v>887</v>
      </c>
      <c r="E288" s="37">
        <v>53513</v>
      </c>
      <c r="F288" s="38" t="s">
        <v>820</v>
      </c>
      <c r="G288" s="38" t="s">
        <v>821</v>
      </c>
      <c r="H288" s="38" t="s">
        <v>888</v>
      </c>
      <c r="I288" s="38" t="s">
        <v>889</v>
      </c>
      <c r="J288" s="44">
        <v>202300</v>
      </c>
      <c r="K288" s="44">
        <v>15604</v>
      </c>
      <c r="L288" s="44">
        <v>0</v>
      </c>
      <c r="M288" s="44">
        <v>15604</v>
      </c>
      <c r="N288" s="39">
        <v>3</v>
      </c>
      <c r="O288" s="47">
        <v>15604</v>
      </c>
    </row>
    <row r="289" spans="1:15" ht="38.25" outlineLevel="2" x14ac:dyDescent="0.2">
      <c r="A289" s="37">
        <v>277</v>
      </c>
      <c r="B289" s="37">
        <f t="shared" si="12"/>
        <v>24</v>
      </c>
      <c r="C289" s="37" t="s">
        <v>818</v>
      </c>
      <c r="D289" s="37" t="s">
        <v>890</v>
      </c>
      <c r="E289" s="37">
        <v>53639</v>
      </c>
      <c r="F289" s="38" t="s">
        <v>820</v>
      </c>
      <c r="G289" s="38" t="s">
        <v>821</v>
      </c>
      <c r="H289" s="38" t="s">
        <v>891</v>
      </c>
      <c r="I289" s="38" t="s">
        <v>892</v>
      </c>
      <c r="J289" s="44">
        <v>123200</v>
      </c>
      <c r="K289" s="44">
        <v>35103</v>
      </c>
      <c r="L289" s="44">
        <v>0</v>
      </c>
      <c r="M289" s="44">
        <v>35103</v>
      </c>
      <c r="N289" s="39">
        <v>2</v>
      </c>
      <c r="O289" s="47">
        <v>12811</v>
      </c>
    </row>
    <row r="290" spans="1:15" ht="38.25" outlineLevel="2" x14ac:dyDescent="0.2">
      <c r="A290" s="37">
        <v>278</v>
      </c>
      <c r="B290" s="37">
        <f t="shared" si="12"/>
        <v>25</v>
      </c>
      <c r="C290" s="37" t="s">
        <v>818</v>
      </c>
      <c r="D290" s="37" t="s">
        <v>893</v>
      </c>
      <c r="E290" s="37">
        <v>53791</v>
      </c>
      <c r="F290" s="38" t="s">
        <v>820</v>
      </c>
      <c r="G290" s="38" t="s">
        <v>821</v>
      </c>
      <c r="H290" s="38" t="s">
        <v>894</v>
      </c>
      <c r="I290" s="38" t="s">
        <v>895</v>
      </c>
      <c r="J290" s="44">
        <v>136126</v>
      </c>
      <c r="K290" s="44">
        <v>24376</v>
      </c>
      <c r="L290" s="44">
        <v>6000</v>
      </c>
      <c r="M290" s="44">
        <v>18376</v>
      </c>
      <c r="N290" s="39">
        <v>3</v>
      </c>
      <c r="O290" s="47">
        <v>17583</v>
      </c>
    </row>
    <row r="291" spans="1:15" ht="38.25" outlineLevel="2" x14ac:dyDescent="0.2">
      <c r="A291" s="37">
        <v>279</v>
      </c>
      <c r="B291" s="37">
        <f t="shared" si="12"/>
        <v>26</v>
      </c>
      <c r="C291" s="37" t="s">
        <v>818</v>
      </c>
      <c r="D291" s="37" t="s">
        <v>896</v>
      </c>
      <c r="E291" s="37">
        <v>53853</v>
      </c>
      <c r="F291" s="38" t="s">
        <v>820</v>
      </c>
      <c r="G291" s="38" t="s">
        <v>821</v>
      </c>
      <c r="H291" s="38" t="s">
        <v>897</v>
      </c>
      <c r="I291" s="38" t="s">
        <v>898</v>
      </c>
      <c r="J291" s="44">
        <v>154700</v>
      </c>
      <c r="K291" s="44">
        <v>65401</v>
      </c>
      <c r="L291" s="44">
        <v>0</v>
      </c>
      <c r="M291" s="44">
        <v>65401</v>
      </c>
      <c r="N291" s="39">
        <v>3</v>
      </c>
      <c r="O291" s="47">
        <v>18668</v>
      </c>
    </row>
    <row r="292" spans="1:15" ht="25.5" outlineLevel="2" x14ac:dyDescent="0.2">
      <c r="A292" s="37">
        <v>280</v>
      </c>
      <c r="B292" s="37">
        <f t="shared" si="12"/>
        <v>27</v>
      </c>
      <c r="C292" s="37" t="s">
        <v>818</v>
      </c>
      <c r="D292" s="37" t="s">
        <v>899</v>
      </c>
      <c r="E292" s="37">
        <v>54163</v>
      </c>
      <c r="F292" s="38" t="s">
        <v>820</v>
      </c>
      <c r="G292" s="38" t="s">
        <v>821</v>
      </c>
      <c r="H292" s="38" t="s">
        <v>900</v>
      </c>
      <c r="I292" s="38" t="s">
        <v>901</v>
      </c>
      <c r="J292" s="44">
        <v>157080</v>
      </c>
      <c r="K292" s="44">
        <v>85000</v>
      </c>
      <c r="L292" s="44">
        <v>10000</v>
      </c>
      <c r="M292" s="44">
        <v>30000</v>
      </c>
      <c r="N292" s="39">
        <v>3</v>
      </c>
      <c r="O292" s="47">
        <v>18668</v>
      </c>
    </row>
    <row r="293" spans="1:15" ht="25.5" outlineLevel="2" x14ac:dyDescent="0.2">
      <c r="A293" s="37">
        <v>281</v>
      </c>
      <c r="B293" s="37">
        <f t="shared" si="12"/>
        <v>28</v>
      </c>
      <c r="C293" s="37" t="s">
        <v>818</v>
      </c>
      <c r="D293" s="37" t="s">
        <v>902</v>
      </c>
      <c r="E293" s="37">
        <v>54412</v>
      </c>
      <c r="F293" s="38" t="s">
        <v>820</v>
      </c>
      <c r="G293" s="38" t="s">
        <v>821</v>
      </c>
      <c r="H293" s="38" t="s">
        <v>903</v>
      </c>
      <c r="I293" s="38" t="s">
        <v>904</v>
      </c>
      <c r="J293" s="44">
        <v>218484</v>
      </c>
      <c r="K293" s="44">
        <v>133283</v>
      </c>
      <c r="L293" s="44">
        <v>0</v>
      </c>
      <c r="M293" s="44">
        <v>133283</v>
      </c>
      <c r="N293" s="39">
        <v>4</v>
      </c>
      <c r="O293" s="47">
        <v>24526</v>
      </c>
    </row>
    <row r="294" spans="1:15" ht="25.5" outlineLevel="2" x14ac:dyDescent="0.2">
      <c r="A294" s="37">
        <v>282</v>
      </c>
      <c r="B294" s="37">
        <f t="shared" si="12"/>
        <v>29</v>
      </c>
      <c r="C294" s="37" t="s">
        <v>818</v>
      </c>
      <c r="D294" s="37" t="s">
        <v>905</v>
      </c>
      <c r="E294" s="37">
        <v>54500</v>
      </c>
      <c r="F294" s="38" t="s">
        <v>820</v>
      </c>
      <c r="G294" s="38" t="s">
        <v>821</v>
      </c>
      <c r="H294" s="38" t="s">
        <v>906</v>
      </c>
      <c r="I294" s="38" t="s">
        <v>907</v>
      </c>
      <c r="J294" s="44">
        <v>92200</v>
      </c>
      <c r="K294" s="44">
        <v>31450</v>
      </c>
      <c r="L294" s="44">
        <v>10000</v>
      </c>
      <c r="M294" s="44">
        <v>21450</v>
      </c>
      <c r="N294" s="39">
        <v>2</v>
      </c>
      <c r="O294" s="47">
        <v>12811</v>
      </c>
    </row>
    <row r="295" spans="1:15" ht="25.5" outlineLevel="2" x14ac:dyDescent="0.2">
      <c r="A295" s="37">
        <v>283</v>
      </c>
      <c r="B295" s="37">
        <f t="shared" si="12"/>
        <v>30</v>
      </c>
      <c r="C295" s="37" t="s">
        <v>818</v>
      </c>
      <c r="D295" s="37" t="s">
        <v>908</v>
      </c>
      <c r="E295" s="37">
        <v>54699</v>
      </c>
      <c r="F295" s="38" t="s">
        <v>820</v>
      </c>
      <c r="G295" s="38" t="s">
        <v>821</v>
      </c>
      <c r="H295" s="38" t="s">
        <v>909</v>
      </c>
      <c r="I295" s="38" t="s">
        <v>910</v>
      </c>
      <c r="J295" s="44">
        <v>154700</v>
      </c>
      <c r="K295" s="44">
        <v>122896</v>
      </c>
      <c r="L295" s="44">
        <v>0</v>
      </c>
      <c r="M295" s="44">
        <v>73863</v>
      </c>
      <c r="N295" s="39">
        <v>3</v>
      </c>
      <c r="O295" s="47">
        <v>18668</v>
      </c>
    </row>
    <row r="296" spans="1:15" ht="29.45" customHeight="1" outlineLevel="1" x14ac:dyDescent="0.2">
      <c r="A296" s="50"/>
      <c r="B296" s="50"/>
      <c r="C296" s="35" t="s">
        <v>2927</v>
      </c>
      <c r="D296" s="35"/>
      <c r="E296" s="35"/>
      <c r="F296" s="43"/>
      <c r="G296" s="43"/>
      <c r="H296" s="43"/>
      <c r="I296" s="43"/>
      <c r="J296" s="45">
        <f t="shared" ref="J296:O296" si="14">SUBTOTAL(9,J266:J295)</f>
        <v>4543412</v>
      </c>
      <c r="K296" s="45">
        <f t="shared" si="14"/>
        <v>2005720</v>
      </c>
      <c r="L296" s="45">
        <f t="shared" si="14"/>
        <v>386919</v>
      </c>
      <c r="M296" s="45">
        <f t="shared" si="14"/>
        <v>1630398</v>
      </c>
      <c r="N296" s="36">
        <f t="shared" si="14"/>
        <v>84</v>
      </c>
      <c r="O296" s="48">
        <f t="shared" si="14"/>
        <v>497127</v>
      </c>
    </row>
    <row r="297" spans="1:15" ht="38.25" outlineLevel="2" x14ac:dyDescent="0.2">
      <c r="A297" s="40">
        <v>284</v>
      </c>
      <c r="B297" s="40">
        <f t="shared" si="12"/>
        <v>1</v>
      </c>
      <c r="C297" s="40" t="s">
        <v>788</v>
      </c>
      <c r="D297" s="40" t="s">
        <v>789</v>
      </c>
      <c r="E297" s="40">
        <v>93085</v>
      </c>
      <c r="F297" s="41" t="s">
        <v>790</v>
      </c>
      <c r="G297" s="41" t="s">
        <v>791</v>
      </c>
      <c r="H297" s="41" t="s">
        <v>792</v>
      </c>
      <c r="I297" s="41" t="s">
        <v>793</v>
      </c>
      <c r="J297" s="46">
        <v>50000</v>
      </c>
      <c r="K297" s="46">
        <v>50000</v>
      </c>
      <c r="L297" s="46">
        <v>0</v>
      </c>
      <c r="M297" s="46">
        <v>20000</v>
      </c>
      <c r="N297" s="42">
        <v>3</v>
      </c>
      <c r="O297" s="49">
        <v>18668</v>
      </c>
    </row>
    <row r="298" spans="1:15" ht="38.25" outlineLevel="2" x14ac:dyDescent="0.2">
      <c r="A298" s="37">
        <v>285</v>
      </c>
      <c r="B298" s="37">
        <f t="shared" si="12"/>
        <v>2</v>
      </c>
      <c r="C298" s="37" t="s">
        <v>788</v>
      </c>
      <c r="D298" s="37" t="s">
        <v>794</v>
      </c>
      <c r="E298" s="37">
        <v>93281</v>
      </c>
      <c r="F298" s="38" t="s">
        <v>790</v>
      </c>
      <c r="G298" s="38" t="s">
        <v>791</v>
      </c>
      <c r="H298" s="38" t="s">
        <v>795</v>
      </c>
      <c r="I298" s="38" t="s">
        <v>796</v>
      </c>
      <c r="J298" s="44">
        <v>160650</v>
      </c>
      <c r="K298" s="44">
        <v>160650</v>
      </c>
      <c r="L298" s="44">
        <v>0</v>
      </c>
      <c r="M298" s="44">
        <v>20000</v>
      </c>
      <c r="N298" s="39">
        <v>2</v>
      </c>
      <c r="O298" s="47">
        <v>12811</v>
      </c>
    </row>
    <row r="299" spans="1:15" ht="38.25" outlineLevel="2" x14ac:dyDescent="0.2">
      <c r="A299" s="37">
        <v>286</v>
      </c>
      <c r="B299" s="37">
        <f t="shared" si="12"/>
        <v>3</v>
      </c>
      <c r="C299" s="37" t="s">
        <v>788</v>
      </c>
      <c r="D299" s="37" t="s">
        <v>797</v>
      </c>
      <c r="E299" s="37">
        <v>93370</v>
      </c>
      <c r="F299" s="38" t="s">
        <v>790</v>
      </c>
      <c r="G299" s="38" t="s">
        <v>791</v>
      </c>
      <c r="H299" s="38" t="s">
        <v>798</v>
      </c>
      <c r="I299" s="38" t="s">
        <v>799</v>
      </c>
      <c r="J299" s="44">
        <v>119000</v>
      </c>
      <c r="K299" s="44">
        <v>119000</v>
      </c>
      <c r="L299" s="44">
        <v>0</v>
      </c>
      <c r="M299" s="44">
        <v>25000</v>
      </c>
      <c r="N299" s="39">
        <v>3</v>
      </c>
      <c r="O299" s="47">
        <v>18668</v>
      </c>
    </row>
    <row r="300" spans="1:15" ht="38.25" outlineLevel="2" x14ac:dyDescent="0.2">
      <c r="A300" s="37">
        <v>287</v>
      </c>
      <c r="B300" s="37">
        <f t="shared" si="12"/>
        <v>4</v>
      </c>
      <c r="C300" s="37" t="s">
        <v>788</v>
      </c>
      <c r="D300" s="37" t="s">
        <v>800</v>
      </c>
      <c r="E300" s="37">
        <v>93487</v>
      </c>
      <c r="F300" s="38" t="s">
        <v>790</v>
      </c>
      <c r="G300" s="38" t="s">
        <v>791</v>
      </c>
      <c r="H300" s="38" t="s">
        <v>801</v>
      </c>
      <c r="I300" s="38" t="s">
        <v>802</v>
      </c>
      <c r="J300" s="44">
        <v>65700</v>
      </c>
      <c r="K300" s="44">
        <v>65700</v>
      </c>
      <c r="L300" s="44">
        <v>0</v>
      </c>
      <c r="M300" s="44">
        <v>20000</v>
      </c>
      <c r="N300" s="39">
        <v>2</v>
      </c>
      <c r="O300" s="47">
        <v>12811</v>
      </c>
    </row>
    <row r="301" spans="1:15" ht="25.5" outlineLevel="2" x14ac:dyDescent="0.2">
      <c r="A301" s="37">
        <v>288</v>
      </c>
      <c r="B301" s="37">
        <f t="shared" si="12"/>
        <v>5</v>
      </c>
      <c r="C301" s="37" t="s">
        <v>788</v>
      </c>
      <c r="D301" s="37" t="s">
        <v>803</v>
      </c>
      <c r="E301" s="37">
        <v>103014</v>
      </c>
      <c r="F301" s="38" t="s">
        <v>790</v>
      </c>
      <c r="G301" s="38" t="s">
        <v>791</v>
      </c>
      <c r="H301" s="38" t="s">
        <v>804</v>
      </c>
      <c r="I301" s="38" t="s">
        <v>805</v>
      </c>
      <c r="J301" s="44">
        <v>130000</v>
      </c>
      <c r="K301" s="44">
        <v>130000</v>
      </c>
      <c r="L301" s="44">
        <v>0</v>
      </c>
      <c r="M301" s="44">
        <v>25000</v>
      </c>
      <c r="N301" s="39">
        <v>3</v>
      </c>
      <c r="O301" s="47">
        <v>18668</v>
      </c>
    </row>
    <row r="302" spans="1:15" ht="38.25" outlineLevel="2" x14ac:dyDescent="0.2">
      <c r="A302" s="37">
        <v>289</v>
      </c>
      <c r="B302" s="37">
        <f t="shared" si="12"/>
        <v>6</v>
      </c>
      <c r="C302" s="37" t="s">
        <v>788</v>
      </c>
      <c r="D302" s="37" t="s">
        <v>806</v>
      </c>
      <c r="E302" s="37">
        <v>103764</v>
      </c>
      <c r="F302" s="38" t="s">
        <v>790</v>
      </c>
      <c r="G302" s="38" t="s">
        <v>791</v>
      </c>
      <c r="H302" s="38" t="s">
        <v>807</v>
      </c>
      <c r="I302" s="38" t="s">
        <v>808</v>
      </c>
      <c r="J302" s="44">
        <v>130000</v>
      </c>
      <c r="K302" s="44">
        <v>130000</v>
      </c>
      <c r="L302" s="44">
        <v>0</v>
      </c>
      <c r="M302" s="44">
        <v>25000</v>
      </c>
      <c r="N302" s="39">
        <v>3</v>
      </c>
      <c r="O302" s="47">
        <v>18668</v>
      </c>
    </row>
    <row r="303" spans="1:15" ht="38.25" outlineLevel="2" x14ac:dyDescent="0.2">
      <c r="A303" s="37">
        <v>290</v>
      </c>
      <c r="B303" s="37">
        <f t="shared" si="12"/>
        <v>7</v>
      </c>
      <c r="C303" s="37" t="s">
        <v>788</v>
      </c>
      <c r="D303" s="37" t="s">
        <v>809</v>
      </c>
      <c r="E303" s="37">
        <v>104083</v>
      </c>
      <c r="F303" s="38" t="s">
        <v>790</v>
      </c>
      <c r="G303" s="38" t="s">
        <v>791</v>
      </c>
      <c r="H303" s="38" t="s">
        <v>810</v>
      </c>
      <c r="I303" s="38" t="s">
        <v>811</v>
      </c>
      <c r="J303" s="44">
        <v>130000</v>
      </c>
      <c r="K303" s="44">
        <v>130000</v>
      </c>
      <c r="L303" s="44">
        <v>0</v>
      </c>
      <c r="M303" s="44">
        <v>25000</v>
      </c>
      <c r="N303" s="39">
        <v>2</v>
      </c>
      <c r="O303" s="47">
        <v>12811</v>
      </c>
    </row>
    <row r="304" spans="1:15" ht="38.25" outlineLevel="2" x14ac:dyDescent="0.2">
      <c r="A304" s="37">
        <v>291</v>
      </c>
      <c r="B304" s="37">
        <f t="shared" si="12"/>
        <v>8</v>
      </c>
      <c r="C304" s="37" t="s">
        <v>788</v>
      </c>
      <c r="D304" s="37" t="s">
        <v>812</v>
      </c>
      <c r="E304" s="37">
        <v>94580</v>
      </c>
      <c r="F304" s="38" t="s">
        <v>790</v>
      </c>
      <c r="G304" s="38" t="s">
        <v>791</v>
      </c>
      <c r="H304" s="38" t="s">
        <v>813</v>
      </c>
      <c r="I304" s="38" t="s">
        <v>814</v>
      </c>
      <c r="J304" s="44">
        <v>178228</v>
      </c>
      <c r="K304" s="44">
        <v>178228</v>
      </c>
      <c r="L304" s="44">
        <v>0</v>
      </c>
      <c r="M304" s="44">
        <v>25000</v>
      </c>
      <c r="N304" s="39">
        <v>2</v>
      </c>
      <c r="O304" s="47">
        <v>12811</v>
      </c>
    </row>
    <row r="305" spans="1:15" ht="38.25" outlineLevel="2" x14ac:dyDescent="0.2">
      <c r="A305" s="37">
        <v>292</v>
      </c>
      <c r="B305" s="37">
        <f t="shared" si="12"/>
        <v>9</v>
      </c>
      <c r="C305" s="37" t="s">
        <v>788</v>
      </c>
      <c r="D305" s="37" t="s">
        <v>815</v>
      </c>
      <c r="E305" s="37">
        <v>105455</v>
      </c>
      <c r="F305" s="38" t="s">
        <v>790</v>
      </c>
      <c r="G305" s="38" t="s">
        <v>791</v>
      </c>
      <c r="H305" s="38" t="s">
        <v>816</v>
      </c>
      <c r="I305" s="38" t="s">
        <v>817</v>
      </c>
      <c r="J305" s="44">
        <v>71400</v>
      </c>
      <c r="K305" s="44">
        <v>71400</v>
      </c>
      <c r="L305" s="44">
        <v>0</v>
      </c>
      <c r="M305" s="44">
        <v>20000</v>
      </c>
      <c r="N305" s="39">
        <v>3</v>
      </c>
      <c r="O305" s="47">
        <v>18668</v>
      </c>
    </row>
    <row r="306" spans="1:15" outlineLevel="1" x14ac:dyDescent="0.2">
      <c r="A306" s="50"/>
      <c r="B306" s="50"/>
      <c r="C306" s="35" t="s">
        <v>2928</v>
      </c>
      <c r="D306" s="35"/>
      <c r="E306" s="35"/>
      <c r="F306" s="43"/>
      <c r="G306" s="43"/>
      <c r="H306" s="43"/>
      <c r="I306" s="43"/>
      <c r="J306" s="45">
        <f t="shared" ref="J306:O306" si="15">SUBTOTAL(9,J297:J305)</f>
        <v>1034978</v>
      </c>
      <c r="K306" s="45">
        <f t="shared" si="15"/>
        <v>1034978</v>
      </c>
      <c r="L306" s="45">
        <f t="shared" si="15"/>
        <v>0</v>
      </c>
      <c r="M306" s="45">
        <f t="shared" si="15"/>
        <v>205000</v>
      </c>
      <c r="N306" s="36">
        <f t="shared" si="15"/>
        <v>23</v>
      </c>
      <c r="O306" s="48">
        <f t="shared" si="15"/>
        <v>144584</v>
      </c>
    </row>
    <row r="307" spans="1:15" ht="25.5" outlineLevel="2" x14ac:dyDescent="0.2">
      <c r="A307" s="40">
        <v>293</v>
      </c>
      <c r="B307" s="40">
        <f t="shared" si="12"/>
        <v>1</v>
      </c>
      <c r="C307" s="40" t="s">
        <v>911</v>
      </c>
      <c r="D307" s="40" t="s">
        <v>912</v>
      </c>
      <c r="E307" s="40">
        <v>55623</v>
      </c>
      <c r="F307" s="41" t="s">
        <v>913</v>
      </c>
      <c r="G307" s="41" t="s">
        <v>914</v>
      </c>
      <c r="H307" s="41" t="s">
        <v>915</v>
      </c>
      <c r="I307" s="41" t="s">
        <v>916</v>
      </c>
      <c r="J307" s="46">
        <v>108290</v>
      </c>
      <c r="K307" s="46">
        <v>54145</v>
      </c>
      <c r="L307" s="46">
        <v>0</v>
      </c>
      <c r="M307" s="46">
        <v>54145</v>
      </c>
      <c r="N307" s="42">
        <v>3</v>
      </c>
      <c r="O307" s="49">
        <v>18668</v>
      </c>
    </row>
    <row r="308" spans="1:15" ht="25.5" outlineLevel="2" x14ac:dyDescent="0.2">
      <c r="A308" s="37">
        <v>294</v>
      </c>
      <c r="B308" s="37">
        <f t="shared" si="12"/>
        <v>2</v>
      </c>
      <c r="C308" s="37" t="s">
        <v>911</v>
      </c>
      <c r="D308" s="37" t="s">
        <v>917</v>
      </c>
      <c r="E308" s="37">
        <v>55687</v>
      </c>
      <c r="F308" s="38" t="s">
        <v>913</v>
      </c>
      <c r="G308" s="38" t="s">
        <v>914</v>
      </c>
      <c r="H308" s="38" t="s">
        <v>918</v>
      </c>
      <c r="I308" s="38" t="s">
        <v>919</v>
      </c>
      <c r="J308" s="44">
        <v>874650</v>
      </c>
      <c r="K308" s="44">
        <v>293000</v>
      </c>
      <c r="L308" s="44">
        <v>0</v>
      </c>
      <c r="M308" s="44">
        <v>293000</v>
      </c>
      <c r="N308" s="39">
        <v>5</v>
      </c>
      <c r="O308" s="47">
        <v>30383</v>
      </c>
    </row>
    <row r="309" spans="1:15" ht="25.5" outlineLevel="2" x14ac:dyDescent="0.2">
      <c r="A309" s="37">
        <v>295</v>
      </c>
      <c r="B309" s="37">
        <f t="shared" si="12"/>
        <v>3</v>
      </c>
      <c r="C309" s="37" t="s">
        <v>911</v>
      </c>
      <c r="D309" s="37" t="s">
        <v>920</v>
      </c>
      <c r="E309" s="37">
        <v>56265</v>
      </c>
      <c r="F309" s="38" t="s">
        <v>913</v>
      </c>
      <c r="G309" s="38" t="s">
        <v>914</v>
      </c>
      <c r="H309" s="38" t="s">
        <v>921</v>
      </c>
      <c r="I309" s="38" t="s">
        <v>922</v>
      </c>
      <c r="J309" s="44">
        <v>120190</v>
      </c>
      <c r="K309" s="44">
        <v>90142.5</v>
      </c>
      <c r="L309" s="44">
        <v>0</v>
      </c>
      <c r="M309" s="44">
        <v>90142.5</v>
      </c>
      <c r="N309" s="39">
        <v>3</v>
      </c>
      <c r="O309" s="47">
        <v>18668</v>
      </c>
    </row>
    <row r="310" spans="1:15" ht="25.5" outlineLevel="2" x14ac:dyDescent="0.2">
      <c r="A310" s="37">
        <v>296</v>
      </c>
      <c r="B310" s="37">
        <f t="shared" si="12"/>
        <v>4</v>
      </c>
      <c r="C310" s="37" t="s">
        <v>911</v>
      </c>
      <c r="D310" s="37" t="s">
        <v>923</v>
      </c>
      <c r="E310" s="37">
        <v>56327</v>
      </c>
      <c r="F310" s="38" t="s">
        <v>913</v>
      </c>
      <c r="G310" s="38" t="s">
        <v>914</v>
      </c>
      <c r="H310" s="38" t="s">
        <v>924</v>
      </c>
      <c r="I310" s="38" t="s">
        <v>925</v>
      </c>
      <c r="J310" s="44">
        <v>133500</v>
      </c>
      <c r="K310" s="44">
        <v>82714</v>
      </c>
      <c r="L310" s="44">
        <v>0</v>
      </c>
      <c r="M310" s="44">
        <v>82714</v>
      </c>
      <c r="N310" s="39">
        <v>3</v>
      </c>
      <c r="O310" s="47">
        <v>18668</v>
      </c>
    </row>
    <row r="311" spans="1:15" ht="25.5" outlineLevel="2" x14ac:dyDescent="0.2">
      <c r="A311" s="37">
        <v>297</v>
      </c>
      <c r="B311" s="37">
        <f t="shared" si="12"/>
        <v>5</v>
      </c>
      <c r="C311" s="37" t="s">
        <v>911</v>
      </c>
      <c r="D311" s="37" t="s">
        <v>634</v>
      </c>
      <c r="E311" s="37">
        <v>56425</v>
      </c>
      <c r="F311" s="38" t="s">
        <v>913</v>
      </c>
      <c r="G311" s="38" t="s">
        <v>914</v>
      </c>
      <c r="H311" s="38" t="s">
        <v>926</v>
      </c>
      <c r="I311" s="38" t="s">
        <v>927</v>
      </c>
      <c r="J311" s="44">
        <v>110670</v>
      </c>
      <c r="K311" s="44">
        <v>59500</v>
      </c>
      <c r="L311" s="44">
        <v>0</v>
      </c>
      <c r="M311" s="44">
        <v>59500</v>
      </c>
      <c r="N311" s="39">
        <v>3</v>
      </c>
      <c r="O311" s="47">
        <v>18668</v>
      </c>
    </row>
    <row r="312" spans="1:15" ht="25.5" outlineLevel="2" x14ac:dyDescent="0.2">
      <c r="A312" s="37">
        <v>298</v>
      </c>
      <c r="B312" s="37">
        <f t="shared" si="12"/>
        <v>6</v>
      </c>
      <c r="C312" s="37" t="s">
        <v>911</v>
      </c>
      <c r="D312" s="37" t="s">
        <v>928</v>
      </c>
      <c r="E312" s="37">
        <v>56461</v>
      </c>
      <c r="F312" s="38" t="s">
        <v>913</v>
      </c>
      <c r="G312" s="38" t="s">
        <v>914</v>
      </c>
      <c r="H312" s="38" t="s">
        <v>929</v>
      </c>
      <c r="I312" s="38" t="s">
        <v>930</v>
      </c>
      <c r="J312" s="44">
        <v>120000</v>
      </c>
      <c r="K312" s="44">
        <v>98750</v>
      </c>
      <c r="L312" s="44">
        <v>0</v>
      </c>
      <c r="M312" s="44">
        <v>98750</v>
      </c>
      <c r="N312" s="39">
        <v>4</v>
      </c>
      <c r="O312" s="47">
        <v>24526</v>
      </c>
    </row>
    <row r="313" spans="1:15" ht="25.5" outlineLevel="2" x14ac:dyDescent="0.2">
      <c r="A313" s="37">
        <v>299</v>
      </c>
      <c r="B313" s="37">
        <f t="shared" si="12"/>
        <v>7</v>
      </c>
      <c r="C313" s="37" t="s">
        <v>911</v>
      </c>
      <c r="D313" s="37" t="s">
        <v>931</v>
      </c>
      <c r="E313" s="37">
        <v>56568</v>
      </c>
      <c r="F313" s="38" t="s">
        <v>913</v>
      </c>
      <c r="G313" s="38" t="s">
        <v>914</v>
      </c>
      <c r="H313" s="38" t="s">
        <v>932</v>
      </c>
      <c r="I313" s="38" t="s">
        <v>933</v>
      </c>
      <c r="J313" s="44">
        <v>237405</v>
      </c>
      <c r="K313" s="44">
        <v>221440</v>
      </c>
      <c r="L313" s="44">
        <v>0</v>
      </c>
      <c r="M313" s="44">
        <v>221440</v>
      </c>
      <c r="N313" s="39">
        <v>3</v>
      </c>
      <c r="O313" s="47">
        <v>18668</v>
      </c>
    </row>
    <row r="314" spans="1:15" ht="38.25" outlineLevel="2" x14ac:dyDescent="0.2">
      <c r="A314" s="37">
        <v>300</v>
      </c>
      <c r="B314" s="37">
        <f t="shared" si="12"/>
        <v>8</v>
      </c>
      <c r="C314" s="37" t="s">
        <v>911</v>
      </c>
      <c r="D314" s="37" t="s">
        <v>934</v>
      </c>
      <c r="E314" s="37">
        <v>56666</v>
      </c>
      <c r="F314" s="38" t="s">
        <v>913</v>
      </c>
      <c r="G314" s="38" t="s">
        <v>914</v>
      </c>
      <c r="H314" s="38" t="s">
        <v>935</v>
      </c>
      <c r="I314" s="38" t="s">
        <v>936</v>
      </c>
      <c r="J314" s="44">
        <v>132000</v>
      </c>
      <c r="K314" s="44">
        <v>29233</v>
      </c>
      <c r="L314" s="44">
        <v>0</v>
      </c>
      <c r="M314" s="44">
        <v>29233</v>
      </c>
      <c r="N314" s="39">
        <v>3</v>
      </c>
      <c r="O314" s="47">
        <v>18668</v>
      </c>
    </row>
    <row r="315" spans="1:15" ht="25.5" outlineLevel="2" x14ac:dyDescent="0.2">
      <c r="A315" s="37">
        <v>301</v>
      </c>
      <c r="B315" s="37">
        <f t="shared" si="12"/>
        <v>9</v>
      </c>
      <c r="C315" s="37" t="s">
        <v>911</v>
      </c>
      <c r="D315" s="37" t="s">
        <v>937</v>
      </c>
      <c r="E315" s="37">
        <v>56773</v>
      </c>
      <c r="F315" s="38" t="s">
        <v>913</v>
      </c>
      <c r="G315" s="38" t="s">
        <v>914</v>
      </c>
      <c r="H315" s="38" t="s">
        <v>938</v>
      </c>
      <c r="I315" s="38" t="s">
        <v>939</v>
      </c>
      <c r="J315" s="44">
        <v>135000</v>
      </c>
      <c r="K315" s="44">
        <v>79096</v>
      </c>
      <c r="L315" s="44">
        <v>0</v>
      </c>
      <c r="M315" s="44">
        <v>79096</v>
      </c>
      <c r="N315" s="39">
        <v>3</v>
      </c>
      <c r="O315" s="47">
        <v>18668</v>
      </c>
    </row>
    <row r="316" spans="1:15" ht="25.5" outlineLevel="2" x14ac:dyDescent="0.2">
      <c r="A316" s="37">
        <v>302</v>
      </c>
      <c r="B316" s="37">
        <f t="shared" si="12"/>
        <v>10</v>
      </c>
      <c r="C316" s="37" t="s">
        <v>911</v>
      </c>
      <c r="D316" s="37" t="s">
        <v>940</v>
      </c>
      <c r="E316" s="37">
        <v>57163</v>
      </c>
      <c r="F316" s="38" t="s">
        <v>913</v>
      </c>
      <c r="G316" s="38" t="s">
        <v>914</v>
      </c>
      <c r="H316" s="38" t="s">
        <v>941</v>
      </c>
      <c r="I316" s="38" t="s">
        <v>942</v>
      </c>
      <c r="J316" s="44">
        <v>161680</v>
      </c>
      <c r="K316" s="44">
        <v>50398</v>
      </c>
      <c r="L316" s="44">
        <v>0</v>
      </c>
      <c r="M316" s="44">
        <v>50398</v>
      </c>
      <c r="N316" s="39">
        <v>5</v>
      </c>
      <c r="O316" s="47">
        <v>30383</v>
      </c>
    </row>
    <row r="317" spans="1:15" ht="25.5" outlineLevel="2" x14ac:dyDescent="0.2">
      <c r="A317" s="37">
        <v>303</v>
      </c>
      <c r="B317" s="37">
        <f t="shared" si="12"/>
        <v>11</v>
      </c>
      <c r="C317" s="37" t="s">
        <v>911</v>
      </c>
      <c r="D317" s="37" t="s">
        <v>943</v>
      </c>
      <c r="E317" s="37">
        <v>57225</v>
      </c>
      <c r="F317" s="38" t="s">
        <v>913</v>
      </c>
      <c r="G317" s="38" t="s">
        <v>914</v>
      </c>
      <c r="H317" s="38" t="s">
        <v>944</v>
      </c>
      <c r="I317" s="38" t="s">
        <v>945</v>
      </c>
      <c r="J317" s="44">
        <v>158400</v>
      </c>
      <c r="K317" s="44">
        <v>39238</v>
      </c>
      <c r="L317" s="44">
        <v>0</v>
      </c>
      <c r="M317" s="44">
        <v>39238</v>
      </c>
      <c r="N317" s="39">
        <v>6</v>
      </c>
      <c r="O317" s="47">
        <v>36240</v>
      </c>
    </row>
    <row r="318" spans="1:15" ht="25.5" outlineLevel="2" x14ac:dyDescent="0.2">
      <c r="A318" s="37">
        <v>304</v>
      </c>
      <c r="B318" s="37">
        <f t="shared" si="12"/>
        <v>12</v>
      </c>
      <c r="C318" s="37" t="s">
        <v>911</v>
      </c>
      <c r="D318" s="37" t="s">
        <v>946</v>
      </c>
      <c r="E318" s="37">
        <v>57350</v>
      </c>
      <c r="F318" s="38" t="s">
        <v>913</v>
      </c>
      <c r="G318" s="38" t="s">
        <v>914</v>
      </c>
      <c r="H318" s="38" t="s">
        <v>947</v>
      </c>
      <c r="I318" s="38" t="s">
        <v>948</v>
      </c>
      <c r="J318" s="44">
        <v>406401.75</v>
      </c>
      <c r="K318" s="44">
        <v>406401.75</v>
      </c>
      <c r="L318" s="44">
        <v>0</v>
      </c>
      <c r="M318" s="44">
        <v>406401.75</v>
      </c>
      <c r="N318" s="39">
        <v>6</v>
      </c>
      <c r="O318" s="47">
        <v>36240</v>
      </c>
    </row>
    <row r="319" spans="1:15" ht="25.5" outlineLevel="2" x14ac:dyDescent="0.2">
      <c r="A319" s="37">
        <v>305</v>
      </c>
      <c r="B319" s="37">
        <f t="shared" si="12"/>
        <v>13</v>
      </c>
      <c r="C319" s="37" t="s">
        <v>911</v>
      </c>
      <c r="D319" s="37" t="s">
        <v>949</v>
      </c>
      <c r="E319" s="37">
        <v>57449</v>
      </c>
      <c r="F319" s="38" t="s">
        <v>913</v>
      </c>
      <c r="G319" s="38" t="s">
        <v>914</v>
      </c>
      <c r="H319" s="38" t="s">
        <v>950</v>
      </c>
      <c r="I319" s="38" t="s">
        <v>951</v>
      </c>
      <c r="J319" s="44">
        <v>152280</v>
      </c>
      <c r="K319" s="44">
        <v>91077.33</v>
      </c>
      <c r="L319" s="44">
        <v>0</v>
      </c>
      <c r="M319" s="44">
        <v>91077.33</v>
      </c>
      <c r="N319" s="39">
        <v>3</v>
      </c>
      <c r="O319" s="47">
        <v>18668</v>
      </c>
    </row>
    <row r="320" spans="1:15" ht="25.5" outlineLevel="2" x14ac:dyDescent="0.2">
      <c r="A320" s="37">
        <v>306</v>
      </c>
      <c r="B320" s="37">
        <f t="shared" si="12"/>
        <v>14</v>
      </c>
      <c r="C320" s="37" t="s">
        <v>911</v>
      </c>
      <c r="D320" s="37" t="s">
        <v>952</v>
      </c>
      <c r="E320" s="37">
        <v>55062</v>
      </c>
      <c r="F320" s="38" t="s">
        <v>913</v>
      </c>
      <c r="G320" s="38" t="s">
        <v>914</v>
      </c>
      <c r="H320" s="38" t="s">
        <v>953</v>
      </c>
      <c r="I320" s="38" t="s">
        <v>954</v>
      </c>
      <c r="J320" s="44">
        <v>172352</v>
      </c>
      <c r="K320" s="44">
        <v>60000</v>
      </c>
      <c r="L320" s="44">
        <v>0</v>
      </c>
      <c r="M320" s="44">
        <v>60000</v>
      </c>
      <c r="N320" s="39">
        <v>4</v>
      </c>
      <c r="O320" s="47">
        <v>24526</v>
      </c>
    </row>
    <row r="321" spans="1:15" ht="25.5" outlineLevel="2" x14ac:dyDescent="0.2">
      <c r="A321" s="37">
        <v>307</v>
      </c>
      <c r="B321" s="37">
        <f t="shared" si="12"/>
        <v>15</v>
      </c>
      <c r="C321" s="37" t="s">
        <v>911</v>
      </c>
      <c r="D321" s="37" t="s">
        <v>955</v>
      </c>
      <c r="E321" s="37">
        <v>57644</v>
      </c>
      <c r="F321" s="38" t="s">
        <v>913</v>
      </c>
      <c r="G321" s="38" t="s">
        <v>914</v>
      </c>
      <c r="H321" s="38" t="s">
        <v>956</v>
      </c>
      <c r="I321" s="38" t="s">
        <v>957</v>
      </c>
      <c r="J321" s="44">
        <v>103530</v>
      </c>
      <c r="K321" s="44">
        <v>90000</v>
      </c>
      <c r="L321" s="44">
        <v>0</v>
      </c>
      <c r="M321" s="44">
        <v>90000</v>
      </c>
      <c r="N321" s="39">
        <v>4</v>
      </c>
      <c r="O321" s="47">
        <v>24526</v>
      </c>
    </row>
    <row r="322" spans="1:15" ht="38.25" outlineLevel="2" x14ac:dyDescent="0.2">
      <c r="A322" s="37">
        <v>308</v>
      </c>
      <c r="B322" s="37">
        <f t="shared" si="12"/>
        <v>16</v>
      </c>
      <c r="C322" s="37" t="s">
        <v>911</v>
      </c>
      <c r="D322" s="37" t="s">
        <v>958</v>
      </c>
      <c r="E322" s="37">
        <v>57706</v>
      </c>
      <c r="F322" s="38" t="s">
        <v>913</v>
      </c>
      <c r="G322" s="38" t="s">
        <v>914</v>
      </c>
      <c r="H322" s="38" t="s">
        <v>959</v>
      </c>
      <c r="I322" s="38" t="s">
        <v>960</v>
      </c>
      <c r="J322" s="44">
        <v>342000</v>
      </c>
      <c r="K322" s="44">
        <v>150000</v>
      </c>
      <c r="L322" s="44">
        <v>0</v>
      </c>
      <c r="M322" s="44">
        <v>150000</v>
      </c>
      <c r="N322" s="39">
        <v>5</v>
      </c>
      <c r="O322" s="47">
        <v>30383</v>
      </c>
    </row>
    <row r="323" spans="1:15" ht="38.25" outlineLevel="2" x14ac:dyDescent="0.2">
      <c r="A323" s="37">
        <v>309</v>
      </c>
      <c r="B323" s="37">
        <f t="shared" si="12"/>
        <v>17</v>
      </c>
      <c r="C323" s="37" t="s">
        <v>911</v>
      </c>
      <c r="D323" s="37" t="s">
        <v>961</v>
      </c>
      <c r="E323" s="37">
        <v>57948</v>
      </c>
      <c r="F323" s="38" t="s">
        <v>913</v>
      </c>
      <c r="G323" s="38" t="s">
        <v>914</v>
      </c>
      <c r="H323" s="38" t="s">
        <v>962</v>
      </c>
      <c r="I323" s="38" t="s">
        <v>963</v>
      </c>
      <c r="J323" s="44">
        <v>215238</v>
      </c>
      <c r="K323" s="44">
        <v>60000</v>
      </c>
      <c r="L323" s="44">
        <v>0</v>
      </c>
      <c r="M323" s="44">
        <v>60000</v>
      </c>
      <c r="N323" s="39">
        <v>4</v>
      </c>
      <c r="O323" s="47">
        <v>24526</v>
      </c>
    </row>
    <row r="324" spans="1:15" ht="25.5" outlineLevel="2" x14ac:dyDescent="0.2">
      <c r="A324" s="37">
        <v>310</v>
      </c>
      <c r="B324" s="37">
        <f t="shared" si="12"/>
        <v>18</v>
      </c>
      <c r="C324" s="37" t="s">
        <v>911</v>
      </c>
      <c r="D324" s="37" t="s">
        <v>964</v>
      </c>
      <c r="E324" s="37">
        <v>57831</v>
      </c>
      <c r="F324" s="38" t="s">
        <v>913</v>
      </c>
      <c r="G324" s="38" t="s">
        <v>914</v>
      </c>
      <c r="H324" s="38" t="s">
        <v>965</v>
      </c>
      <c r="I324" s="38" t="s">
        <v>966</v>
      </c>
      <c r="J324" s="44">
        <v>176750</v>
      </c>
      <c r="K324" s="44">
        <v>36000</v>
      </c>
      <c r="L324" s="44">
        <v>0</v>
      </c>
      <c r="M324" s="44">
        <v>36000</v>
      </c>
      <c r="N324" s="39">
        <v>4</v>
      </c>
      <c r="O324" s="47">
        <v>24526</v>
      </c>
    </row>
    <row r="325" spans="1:15" ht="38.25" outlineLevel="2" x14ac:dyDescent="0.2">
      <c r="A325" s="37">
        <v>311</v>
      </c>
      <c r="B325" s="37">
        <f t="shared" si="12"/>
        <v>19</v>
      </c>
      <c r="C325" s="37" t="s">
        <v>911</v>
      </c>
      <c r="D325" s="37" t="s">
        <v>967</v>
      </c>
      <c r="E325" s="37">
        <v>57902</v>
      </c>
      <c r="F325" s="38" t="s">
        <v>913</v>
      </c>
      <c r="G325" s="38" t="s">
        <v>914</v>
      </c>
      <c r="H325" s="38" t="s">
        <v>968</v>
      </c>
      <c r="I325" s="38" t="s">
        <v>969</v>
      </c>
      <c r="J325" s="44">
        <v>169020</v>
      </c>
      <c r="K325" s="44">
        <v>15000</v>
      </c>
      <c r="L325" s="44">
        <v>0</v>
      </c>
      <c r="M325" s="44">
        <v>15000</v>
      </c>
      <c r="N325" s="39">
        <v>5</v>
      </c>
      <c r="O325" s="47">
        <v>15000</v>
      </c>
    </row>
    <row r="326" spans="1:15" ht="38.25" outlineLevel="2" x14ac:dyDescent="0.2">
      <c r="A326" s="37">
        <v>312</v>
      </c>
      <c r="B326" s="37">
        <f t="shared" ref="B326:B389" si="16">B325+1</f>
        <v>20</v>
      </c>
      <c r="C326" s="37" t="s">
        <v>911</v>
      </c>
      <c r="D326" s="37" t="s">
        <v>970</v>
      </c>
      <c r="E326" s="37">
        <v>58008</v>
      </c>
      <c r="F326" s="38" t="s">
        <v>913</v>
      </c>
      <c r="G326" s="38" t="s">
        <v>914</v>
      </c>
      <c r="H326" s="38" t="s">
        <v>971</v>
      </c>
      <c r="I326" s="38" t="s">
        <v>972</v>
      </c>
      <c r="J326" s="44">
        <v>382223</v>
      </c>
      <c r="K326" s="44">
        <v>58500</v>
      </c>
      <c r="L326" s="44">
        <v>0</v>
      </c>
      <c r="M326" s="44">
        <v>58500</v>
      </c>
      <c r="N326" s="39">
        <v>4</v>
      </c>
      <c r="O326" s="47">
        <v>24526</v>
      </c>
    </row>
    <row r="327" spans="1:15" ht="38.25" outlineLevel="2" x14ac:dyDescent="0.2">
      <c r="A327" s="37">
        <v>313</v>
      </c>
      <c r="B327" s="37">
        <f t="shared" si="16"/>
        <v>21</v>
      </c>
      <c r="C327" s="37" t="s">
        <v>911</v>
      </c>
      <c r="D327" s="37" t="s">
        <v>973</v>
      </c>
      <c r="E327" s="37">
        <v>58204</v>
      </c>
      <c r="F327" s="38" t="s">
        <v>913</v>
      </c>
      <c r="G327" s="38" t="s">
        <v>914</v>
      </c>
      <c r="H327" s="38" t="s">
        <v>974</v>
      </c>
      <c r="I327" s="38" t="s">
        <v>975</v>
      </c>
      <c r="J327" s="44">
        <v>145000</v>
      </c>
      <c r="K327" s="44">
        <v>28600</v>
      </c>
      <c r="L327" s="44">
        <v>0</v>
      </c>
      <c r="M327" s="44">
        <v>28600</v>
      </c>
      <c r="N327" s="39">
        <v>4</v>
      </c>
      <c r="O327" s="47">
        <v>24526</v>
      </c>
    </row>
    <row r="328" spans="1:15" ht="25.5" outlineLevel="2" x14ac:dyDescent="0.2">
      <c r="A328" s="37">
        <v>314</v>
      </c>
      <c r="B328" s="37">
        <f t="shared" si="16"/>
        <v>22</v>
      </c>
      <c r="C328" s="37" t="s">
        <v>911</v>
      </c>
      <c r="D328" s="37" t="s">
        <v>976</v>
      </c>
      <c r="E328" s="37">
        <v>55106</v>
      </c>
      <c r="F328" s="38" t="s">
        <v>913</v>
      </c>
      <c r="G328" s="38" t="s">
        <v>914</v>
      </c>
      <c r="H328" s="38" t="s">
        <v>977</v>
      </c>
      <c r="I328" s="38" t="s">
        <v>978</v>
      </c>
      <c r="J328" s="44">
        <v>12600</v>
      </c>
      <c r="K328" s="44">
        <v>12600</v>
      </c>
      <c r="L328" s="44">
        <v>0</v>
      </c>
      <c r="M328" s="44">
        <v>12600</v>
      </c>
      <c r="N328" s="39">
        <v>3</v>
      </c>
      <c r="O328" s="47">
        <v>12600</v>
      </c>
    </row>
    <row r="329" spans="1:15" ht="25.5" outlineLevel="2" x14ac:dyDescent="0.2">
      <c r="A329" s="37">
        <v>315</v>
      </c>
      <c r="B329" s="37">
        <f t="shared" si="16"/>
        <v>23</v>
      </c>
      <c r="C329" s="37" t="s">
        <v>911</v>
      </c>
      <c r="D329" s="37" t="s">
        <v>979</v>
      </c>
      <c r="E329" s="37">
        <v>58259</v>
      </c>
      <c r="F329" s="38" t="s">
        <v>913</v>
      </c>
      <c r="G329" s="38" t="s">
        <v>914</v>
      </c>
      <c r="H329" s="38" t="s">
        <v>980</v>
      </c>
      <c r="I329" s="38" t="s">
        <v>981</v>
      </c>
      <c r="J329" s="44">
        <v>216580</v>
      </c>
      <c r="K329" s="44">
        <v>74723.5</v>
      </c>
      <c r="L329" s="44">
        <v>0</v>
      </c>
      <c r="M329" s="44">
        <v>74723.5</v>
      </c>
      <c r="N329" s="39">
        <v>4</v>
      </c>
      <c r="O329" s="47">
        <v>24526</v>
      </c>
    </row>
    <row r="330" spans="1:15" ht="25.5" outlineLevel="2" x14ac:dyDescent="0.2">
      <c r="A330" s="37">
        <v>316</v>
      </c>
      <c r="B330" s="37">
        <f t="shared" si="16"/>
        <v>24</v>
      </c>
      <c r="C330" s="37" t="s">
        <v>911</v>
      </c>
      <c r="D330" s="37" t="s">
        <v>982</v>
      </c>
      <c r="E330" s="37">
        <v>58311</v>
      </c>
      <c r="F330" s="38" t="s">
        <v>913</v>
      </c>
      <c r="G330" s="38" t="s">
        <v>914</v>
      </c>
      <c r="H330" s="38" t="s">
        <v>983</v>
      </c>
      <c r="I330" s="38" t="s">
        <v>984</v>
      </c>
      <c r="J330" s="44">
        <v>115684</v>
      </c>
      <c r="K330" s="44">
        <v>71250</v>
      </c>
      <c r="L330" s="44">
        <v>0</v>
      </c>
      <c r="M330" s="44">
        <v>71250</v>
      </c>
      <c r="N330" s="39">
        <v>4</v>
      </c>
      <c r="O330" s="47">
        <v>24526</v>
      </c>
    </row>
    <row r="331" spans="1:15" ht="38.25" outlineLevel="2" x14ac:dyDescent="0.2">
      <c r="A331" s="37">
        <v>317</v>
      </c>
      <c r="B331" s="37">
        <f t="shared" si="16"/>
        <v>25</v>
      </c>
      <c r="C331" s="37" t="s">
        <v>911</v>
      </c>
      <c r="D331" s="37" t="s">
        <v>985</v>
      </c>
      <c r="E331" s="37">
        <v>58464</v>
      </c>
      <c r="F331" s="38" t="s">
        <v>913</v>
      </c>
      <c r="G331" s="38" t="s">
        <v>914</v>
      </c>
      <c r="H331" s="38" t="s">
        <v>986</v>
      </c>
      <c r="I331" s="38" t="s">
        <v>987</v>
      </c>
      <c r="J331" s="44">
        <v>153272</v>
      </c>
      <c r="K331" s="44">
        <v>16762.34</v>
      </c>
      <c r="L331" s="44">
        <v>0</v>
      </c>
      <c r="M331" s="44">
        <v>16762.34</v>
      </c>
      <c r="N331" s="39">
        <v>4</v>
      </c>
      <c r="O331" s="47">
        <v>16762</v>
      </c>
    </row>
    <row r="332" spans="1:15" ht="25.5" outlineLevel="2" x14ac:dyDescent="0.2">
      <c r="A332" s="37">
        <v>318</v>
      </c>
      <c r="B332" s="37">
        <f t="shared" si="16"/>
        <v>26</v>
      </c>
      <c r="C332" s="37" t="s">
        <v>911</v>
      </c>
      <c r="D332" s="37" t="s">
        <v>988</v>
      </c>
      <c r="E332" s="37">
        <v>58534</v>
      </c>
      <c r="F332" s="38" t="s">
        <v>913</v>
      </c>
      <c r="G332" s="38" t="s">
        <v>914</v>
      </c>
      <c r="H332" s="38" t="s">
        <v>989</v>
      </c>
      <c r="I332" s="38" t="s">
        <v>990</v>
      </c>
      <c r="J332" s="44">
        <v>198512</v>
      </c>
      <c r="K332" s="44">
        <v>112832</v>
      </c>
      <c r="L332" s="44">
        <v>0</v>
      </c>
      <c r="M332" s="44">
        <v>112832</v>
      </c>
      <c r="N332" s="39">
        <v>5</v>
      </c>
      <c r="O332" s="47">
        <v>30383</v>
      </c>
    </row>
    <row r="333" spans="1:15" ht="25.5" outlineLevel="2" x14ac:dyDescent="0.2">
      <c r="A333" s="37">
        <v>319</v>
      </c>
      <c r="B333" s="37">
        <f t="shared" si="16"/>
        <v>27</v>
      </c>
      <c r="C333" s="37" t="s">
        <v>911</v>
      </c>
      <c r="D333" s="37" t="s">
        <v>991</v>
      </c>
      <c r="E333" s="37">
        <v>55160</v>
      </c>
      <c r="F333" s="38" t="s">
        <v>913</v>
      </c>
      <c r="G333" s="38" t="s">
        <v>914</v>
      </c>
      <c r="H333" s="38" t="s">
        <v>992</v>
      </c>
      <c r="I333" s="38" t="s">
        <v>993</v>
      </c>
      <c r="J333" s="44">
        <v>109480</v>
      </c>
      <c r="K333" s="44">
        <v>77370</v>
      </c>
      <c r="L333" s="44">
        <v>0</v>
      </c>
      <c r="M333" s="44">
        <v>77370</v>
      </c>
      <c r="N333" s="39">
        <v>3</v>
      </c>
      <c r="O333" s="47">
        <v>18668</v>
      </c>
    </row>
    <row r="334" spans="1:15" ht="25.5" outlineLevel="2" x14ac:dyDescent="0.2">
      <c r="A334" s="37">
        <v>320</v>
      </c>
      <c r="B334" s="37">
        <f t="shared" si="16"/>
        <v>28</v>
      </c>
      <c r="C334" s="37" t="s">
        <v>911</v>
      </c>
      <c r="D334" s="37" t="s">
        <v>994</v>
      </c>
      <c r="E334" s="37">
        <v>58552</v>
      </c>
      <c r="F334" s="38" t="s">
        <v>913</v>
      </c>
      <c r="G334" s="38" t="s">
        <v>914</v>
      </c>
      <c r="H334" s="38" t="s">
        <v>995</v>
      </c>
      <c r="I334" s="38" t="s">
        <v>996</v>
      </c>
      <c r="J334" s="44">
        <v>121975</v>
      </c>
      <c r="K334" s="44">
        <v>90737</v>
      </c>
      <c r="L334" s="44">
        <v>0</v>
      </c>
      <c r="M334" s="44">
        <v>90737</v>
      </c>
      <c r="N334" s="39">
        <v>2</v>
      </c>
      <c r="O334" s="47">
        <v>12811</v>
      </c>
    </row>
    <row r="335" spans="1:15" ht="38.25" outlineLevel="2" x14ac:dyDescent="0.2">
      <c r="A335" s="37">
        <v>321</v>
      </c>
      <c r="B335" s="37">
        <f t="shared" si="16"/>
        <v>29</v>
      </c>
      <c r="C335" s="37" t="s">
        <v>911</v>
      </c>
      <c r="D335" s="37" t="s">
        <v>997</v>
      </c>
      <c r="E335" s="37">
        <v>58623</v>
      </c>
      <c r="F335" s="38" t="s">
        <v>913</v>
      </c>
      <c r="G335" s="38" t="s">
        <v>914</v>
      </c>
      <c r="H335" s="38" t="s">
        <v>998</v>
      </c>
      <c r="I335" s="38" t="s">
        <v>999</v>
      </c>
      <c r="J335" s="44">
        <v>154700</v>
      </c>
      <c r="K335" s="44">
        <v>41055</v>
      </c>
      <c r="L335" s="44">
        <v>0</v>
      </c>
      <c r="M335" s="44">
        <v>41055</v>
      </c>
      <c r="N335" s="39">
        <v>4</v>
      </c>
      <c r="O335" s="47">
        <v>24526</v>
      </c>
    </row>
    <row r="336" spans="1:15" ht="38.25" outlineLevel="2" x14ac:dyDescent="0.2">
      <c r="A336" s="37">
        <v>322</v>
      </c>
      <c r="B336" s="37">
        <f t="shared" si="16"/>
        <v>30</v>
      </c>
      <c r="C336" s="37" t="s">
        <v>911</v>
      </c>
      <c r="D336" s="37" t="s">
        <v>1000</v>
      </c>
      <c r="E336" s="37">
        <v>58721</v>
      </c>
      <c r="F336" s="38" t="s">
        <v>913</v>
      </c>
      <c r="G336" s="38" t="s">
        <v>914</v>
      </c>
      <c r="H336" s="38" t="s">
        <v>1001</v>
      </c>
      <c r="I336" s="38" t="s">
        <v>1002</v>
      </c>
      <c r="J336" s="44">
        <v>180000</v>
      </c>
      <c r="K336" s="44">
        <v>70000</v>
      </c>
      <c r="L336" s="44">
        <v>0</v>
      </c>
      <c r="M336" s="44">
        <v>70000</v>
      </c>
      <c r="N336" s="39">
        <v>3</v>
      </c>
      <c r="O336" s="47">
        <v>18668</v>
      </c>
    </row>
    <row r="337" spans="1:15" ht="25.5" outlineLevel="2" x14ac:dyDescent="0.2">
      <c r="A337" s="37">
        <v>323</v>
      </c>
      <c r="B337" s="37">
        <f t="shared" si="16"/>
        <v>31</v>
      </c>
      <c r="C337" s="37" t="s">
        <v>911</v>
      </c>
      <c r="D337" s="37" t="s">
        <v>1003</v>
      </c>
      <c r="E337" s="37">
        <v>60169</v>
      </c>
      <c r="F337" s="38" t="s">
        <v>913</v>
      </c>
      <c r="G337" s="38" t="s">
        <v>914</v>
      </c>
      <c r="H337" s="38" t="s">
        <v>1004</v>
      </c>
      <c r="I337" s="38" t="s">
        <v>1005</v>
      </c>
      <c r="J337" s="44">
        <v>121942</v>
      </c>
      <c r="K337" s="44">
        <v>80946</v>
      </c>
      <c r="L337" s="44">
        <v>0</v>
      </c>
      <c r="M337" s="44">
        <v>80946</v>
      </c>
      <c r="N337" s="39">
        <v>4</v>
      </c>
      <c r="O337" s="47">
        <v>24526</v>
      </c>
    </row>
    <row r="338" spans="1:15" ht="38.25" outlineLevel="2" x14ac:dyDescent="0.2">
      <c r="A338" s="37">
        <v>324</v>
      </c>
      <c r="B338" s="37">
        <f t="shared" si="16"/>
        <v>32</v>
      </c>
      <c r="C338" s="37" t="s">
        <v>911</v>
      </c>
      <c r="D338" s="37" t="s">
        <v>1006</v>
      </c>
      <c r="E338" s="37">
        <v>58918</v>
      </c>
      <c r="F338" s="38" t="s">
        <v>913</v>
      </c>
      <c r="G338" s="38" t="s">
        <v>914</v>
      </c>
      <c r="H338" s="38" t="s">
        <v>1007</v>
      </c>
      <c r="I338" s="38" t="s">
        <v>1008</v>
      </c>
      <c r="J338" s="44">
        <v>179705.38</v>
      </c>
      <c r="K338" s="44">
        <v>40000</v>
      </c>
      <c r="L338" s="44">
        <v>0</v>
      </c>
      <c r="M338" s="44">
        <v>40000</v>
      </c>
      <c r="N338" s="39">
        <v>4</v>
      </c>
      <c r="O338" s="47">
        <v>24526</v>
      </c>
    </row>
    <row r="339" spans="1:15" ht="25.5" outlineLevel="2" x14ac:dyDescent="0.2">
      <c r="A339" s="37">
        <v>325</v>
      </c>
      <c r="B339" s="37">
        <f t="shared" si="16"/>
        <v>33</v>
      </c>
      <c r="C339" s="37" t="s">
        <v>911</v>
      </c>
      <c r="D339" s="37" t="s">
        <v>1009</v>
      </c>
      <c r="E339" s="37">
        <v>59130</v>
      </c>
      <c r="F339" s="38" t="s">
        <v>913</v>
      </c>
      <c r="G339" s="38" t="s">
        <v>914</v>
      </c>
      <c r="H339" s="38" t="s">
        <v>1010</v>
      </c>
      <c r="I339" s="38" t="s">
        <v>1011</v>
      </c>
      <c r="J339" s="44">
        <v>127330</v>
      </c>
      <c r="K339" s="44">
        <v>95497.5</v>
      </c>
      <c r="L339" s="44">
        <v>0</v>
      </c>
      <c r="M339" s="44">
        <v>95497.5</v>
      </c>
      <c r="N339" s="39">
        <v>3</v>
      </c>
      <c r="O339" s="47">
        <v>18668</v>
      </c>
    </row>
    <row r="340" spans="1:15" ht="25.5" outlineLevel="2" x14ac:dyDescent="0.2">
      <c r="A340" s="37">
        <v>326</v>
      </c>
      <c r="B340" s="37">
        <f t="shared" si="16"/>
        <v>34</v>
      </c>
      <c r="C340" s="37" t="s">
        <v>911</v>
      </c>
      <c r="D340" s="37" t="s">
        <v>1012</v>
      </c>
      <c r="E340" s="37">
        <v>59238</v>
      </c>
      <c r="F340" s="38" t="s">
        <v>913</v>
      </c>
      <c r="G340" s="38" t="s">
        <v>914</v>
      </c>
      <c r="H340" s="38" t="s">
        <v>1013</v>
      </c>
      <c r="I340" s="38" t="s">
        <v>1014</v>
      </c>
      <c r="J340" s="44">
        <v>145937</v>
      </c>
      <c r="K340" s="44">
        <v>75000</v>
      </c>
      <c r="L340" s="44">
        <v>0</v>
      </c>
      <c r="M340" s="44">
        <v>75000</v>
      </c>
      <c r="N340" s="39">
        <v>2</v>
      </c>
      <c r="O340" s="47">
        <v>12811</v>
      </c>
    </row>
    <row r="341" spans="1:15" ht="25.5" outlineLevel="2" x14ac:dyDescent="0.2">
      <c r="A341" s="37">
        <v>327</v>
      </c>
      <c r="B341" s="37">
        <f t="shared" si="16"/>
        <v>35</v>
      </c>
      <c r="C341" s="37" t="s">
        <v>911</v>
      </c>
      <c r="D341" s="37" t="s">
        <v>1021</v>
      </c>
      <c r="E341" s="37">
        <v>59327</v>
      </c>
      <c r="F341" s="38" t="s">
        <v>913</v>
      </c>
      <c r="G341" s="38" t="s">
        <v>914</v>
      </c>
      <c r="H341" s="38" t="s">
        <v>1022</v>
      </c>
      <c r="I341" s="38" t="s">
        <v>1023</v>
      </c>
      <c r="J341" s="44">
        <v>450000</v>
      </c>
      <c r="K341" s="44">
        <v>450000</v>
      </c>
      <c r="L341" s="44">
        <v>0</v>
      </c>
      <c r="M341" s="44">
        <v>450000</v>
      </c>
      <c r="N341" s="39">
        <v>2</v>
      </c>
      <c r="O341" s="47">
        <v>12811</v>
      </c>
    </row>
    <row r="342" spans="1:15" ht="38.25" outlineLevel="2" x14ac:dyDescent="0.2">
      <c r="A342" s="37">
        <v>328</v>
      </c>
      <c r="B342" s="37">
        <f t="shared" si="16"/>
        <v>36</v>
      </c>
      <c r="C342" s="37" t="s">
        <v>911</v>
      </c>
      <c r="D342" s="37" t="s">
        <v>1015</v>
      </c>
      <c r="E342" s="37">
        <v>59498</v>
      </c>
      <c r="F342" s="38" t="s">
        <v>913</v>
      </c>
      <c r="G342" s="38" t="s">
        <v>914</v>
      </c>
      <c r="H342" s="38" t="s">
        <v>1016</v>
      </c>
      <c r="I342" s="38" t="s">
        <v>1017</v>
      </c>
      <c r="J342" s="44">
        <v>154700</v>
      </c>
      <c r="K342" s="44">
        <v>52003</v>
      </c>
      <c r="L342" s="44">
        <v>0</v>
      </c>
      <c r="M342" s="44">
        <v>52003</v>
      </c>
      <c r="N342" s="39">
        <v>2</v>
      </c>
      <c r="O342" s="47">
        <v>12811</v>
      </c>
    </row>
    <row r="343" spans="1:15" ht="25.5" outlineLevel="2" x14ac:dyDescent="0.2">
      <c r="A343" s="37">
        <v>329</v>
      </c>
      <c r="B343" s="37">
        <f t="shared" si="16"/>
        <v>37</v>
      </c>
      <c r="C343" s="37" t="s">
        <v>911</v>
      </c>
      <c r="D343" s="37" t="s">
        <v>1018</v>
      </c>
      <c r="E343" s="37">
        <v>59586</v>
      </c>
      <c r="F343" s="38" t="s">
        <v>913</v>
      </c>
      <c r="G343" s="38" t="s">
        <v>914</v>
      </c>
      <c r="H343" s="38" t="s">
        <v>1019</v>
      </c>
      <c r="I343" s="38" t="s">
        <v>1020</v>
      </c>
      <c r="J343" s="44">
        <v>244000</v>
      </c>
      <c r="K343" s="44">
        <v>153510</v>
      </c>
      <c r="L343" s="44">
        <v>0</v>
      </c>
      <c r="M343" s="44">
        <v>153510</v>
      </c>
      <c r="N343" s="39">
        <v>3</v>
      </c>
      <c r="O343" s="47">
        <v>18668</v>
      </c>
    </row>
    <row r="344" spans="1:15" ht="25.5" outlineLevel="2" x14ac:dyDescent="0.2">
      <c r="A344" s="37">
        <v>330</v>
      </c>
      <c r="B344" s="37">
        <f t="shared" si="16"/>
        <v>38</v>
      </c>
      <c r="C344" s="37" t="s">
        <v>911</v>
      </c>
      <c r="D344" s="37" t="s">
        <v>1024</v>
      </c>
      <c r="E344" s="37">
        <v>59416</v>
      </c>
      <c r="F344" s="38" t="s">
        <v>913</v>
      </c>
      <c r="G344" s="38" t="s">
        <v>914</v>
      </c>
      <c r="H344" s="38" t="s">
        <v>1025</v>
      </c>
      <c r="I344" s="38" t="s">
        <v>1026</v>
      </c>
      <c r="J344" s="44">
        <v>83536.87</v>
      </c>
      <c r="K344" s="44">
        <v>45036.08</v>
      </c>
      <c r="L344" s="44">
        <v>0</v>
      </c>
      <c r="M344" s="44">
        <v>45036.800000000003</v>
      </c>
      <c r="N344" s="39">
        <v>3</v>
      </c>
      <c r="O344" s="47">
        <v>18668</v>
      </c>
    </row>
    <row r="345" spans="1:15" ht="38.25" outlineLevel="2" x14ac:dyDescent="0.2">
      <c r="A345" s="37">
        <v>331</v>
      </c>
      <c r="B345" s="37">
        <f t="shared" si="16"/>
        <v>39</v>
      </c>
      <c r="C345" s="37" t="s">
        <v>911</v>
      </c>
      <c r="D345" s="37" t="s">
        <v>1027</v>
      </c>
      <c r="E345" s="37">
        <v>59657</v>
      </c>
      <c r="F345" s="38" t="s">
        <v>913</v>
      </c>
      <c r="G345" s="38" t="s">
        <v>914</v>
      </c>
      <c r="H345" s="38" t="s">
        <v>1028</v>
      </c>
      <c r="I345" s="38" t="s">
        <v>1029</v>
      </c>
      <c r="J345" s="44">
        <v>154700</v>
      </c>
      <c r="K345" s="44">
        <v>22855.14</v>
      </c>
      <c r="L345" s="44">
        <v>0</v>
      </c>
      <c r="M345" s="44">
        <v>22855.14</v>
      </c>
      <c r="N345" s="39">
        <v>3</v>
      </c>
      <c r="O345" s="47">
        <v>18668</v>
      </c>
    </row>
    <row r="346" spans="1:15" ht="25.5" outlineLevel="2" x14ac:dyDescent="0.2">
      <c r="A346" s="37">
        <v>332</v>
      </c>
      <c r="B346" s="37">
        <f t="shared" si="16"/>
        <v>40</v>
      </c>
      <c r="C346" s="37" t="s">
        <v>911</v>
      </c>
      <c r="D346" s="37" t="s">
        <v>1033</v>
      </c>
      <c r="E346" s="37">
        <v>59693</v>
      </c>
      <c r="F346" s="38" t="s">
        <v>913</v>
      </c>
      <c r="G346" s="38" t="s">
        <v>914</v>
      </c>
      <c r="H346" s="38" t="s">
        <v>1034</v>
      </c>
      <c r="I346" s="38" t="s">
        <v>1035</v>
      </c>
      <c r="J346" s="44">
        <v>131300</v>
      </c>
      <c r="K346" s="44">
        <v>27227</v>
      </c>
      <c r="L346" s="44">
        <v>0</v>
      </c>
      <c r="M346" s="44">
        <v>227227</v>
      </c>
      <c r="N346" s="39">
        <v>2</v>
      </c>
      <c r="O346" s="47">
        <v>12811</v>
      </c>
    </row>
    <row r="347" spans="1:15" ht="38.25" outlineLevel="2" x14ac:dyDescent="0.2">
      <c r="A347" s="37">
        <v>333</v>
      </c>
      <c r="B347" s="37">
        <f t="shared" si="16"/>
        <v>41</v>
      </c>
      <c r="C347" s="37" t="s">
        <v>911</v>
      </c>
      <c r="D347" s="37" t="s">
        <v>1036</v>
      </c>
      <c r="E347" s="37">
        <v>55259</v>
      </c>
      <c r="F347" s="38" t="s">
        <v>913</v>
      </c>
      <c r="G347" s="38" t="s">
        <v>914</v>
      </c>
      <c r="H347" s="38" t="s">
        <v>1037</v>
      </c>
      <c r="I347" s="38" t="s">
        <v>1038</v>
      </c>
      <c r="J347" s="44">
        <v>1200000</v>
      </c>
      <c r="K347" s="44">
        <v>149940</v>
      </c>
      <c r="L347" s="44">
        <v>0</v>
      </c>
      <c r="M347" s="44">
        <v>149940</v>
      </c>
      <c r="N347" s="39">
        <v>4</v>
      </c>
      <c r="O347" s="47">
        <v>24526</v>
      </c>
    </row>
    <row r="348" spans="1:15" ht="25.5" outlineLevel="2" x14ac:dyDescent="0.2">
      <c r="A348" s="37">
        <v>334</v>
      </c>
      <c r="B348" s="37">
        <f t="shared" si="16"/>
        <v>42</v>
      </c>
      <c r="C348" s="37" t="s">
        <v>911</v>
      </c>
      <c r="D348" s="37" t="s">
        <v>1039</v>
      </c>
      <c r="E348" s="37">
        <v>59764</v>
      </c>
      <c r="F348" s="38" t="s">
        <v>913</v>
      </c>
      <c r="G348" s="38" t="s">
        <v>914</v>
      </c>
      <c r="H348" s="38" t="s">
        <v>1040</v>
      </c>
      <c r="I348" s="38" t="s">
        <v>1041</v>
      </c>
      <c r="J348" s="44">
        <v>152320</v>
      </c>
      <c r="K348" s="44">
        <v>152320</v>
      </c>
      <c r="L348" s="44">
        <v>0</v>
      </c>
      <c r="M348" s="44">
        <v>152320</v>
      </c>
      <c r="N348" s="39">
        <v>4</v>
      </c>
      <c r="O348" s="47">
        <v>24526</v>
      </c>
    </row>
    <row r="349" spans="1:15" ht="25.5" outlineLevel="2" x14ac:dyDescent="0.2">
      <c r="A349" s="37">
        <v>335</v>
      </c>
      <c r="B349" s="37">
        <f t="shared" si="16"/>
        <v>43</v>
      </c>
      <c r="C349" s="37" t="s">
        <v>911</v>
      </c>
      <c r="D349" s="37" t="s">
        <v>1030</v>
      </c>
      <c r="E349" s="37">
        <v>59826</v>
      </c>
      <c r="F349" s="38" t="s">
        <v>913</v>
      </c>
      <c r="G349" s="38" t="s">
        <v>914</v>
      </c>
      <c r="H349" s="38" t="s">
        <v>1031</v>
      </c>
      <c r="I349" s="38" t="s">
        <v>1032</v>
      </c>
      <c r="J349" s="44">
        <v>128520</v>
      </c>
      <c r="K349" s="44">
        <v>96390</v>
      </c>
      <c r="L349" s="44">
        <v>0</v>
      </c>
      <c r="M349" s="44">
        <v>96390</v>
      </c>
      <c r="N349" s="39">
        <v>2</v>
      </c>
      <c r="O349" s="47">
        <v>12811</v>
      </c>
    </row>
    <row r="350" spans="1:15" ht="25.5" outlineLevel="2" x14ac:dyDescent="0.2">
      <c r="A350" s="37">
        <v>336</v>
      </c>
      <c r="B350" s="37">
        <f t="shared" si="16"/>
        <v>44</v>
      </c>
      <c r="C350" s="37" t="s">
        <v>911</v>
      </c>
      <c r="D350" s="37" t="s">
        <v>1042</v>
      </c>
      <c r="E350" s="37">
        <v>59880</v>
      </c>
      <c r="F350" s="38" t="s">
        <v>913</v>
      </c>
      <c r="G350" s="38" t="s">
        <v>914</v>
      </c>
      <c r="H350" s="38" t="s">
        <v>1043</v>
      </c>
      <c r="I350" s="38" t="s">
        <v>1044</v>
      </c>
      <c r="J350" s="44">
        <v>108290</v>
      </c>
      <c r="K350" s="44">
        <v>29750</v>
      </c>
      <c r="L350" s="44">
        <v>0</v>
      </c>
      <c r="M350" s="44">
        <v>29750</v>
      </c>
      <c r="N350" s="39">
        <v>2</v>
      </c>
      <c r="O350" s="47">
        <v>12811</v>
      </c>
    </row>
    <row r="351" spans="1:15" ht="25.5" outlineLevel="2" x14ac:dyDescent="0.2">
      <c r="A351" s="37">
        <v>337</v>
      </c>
      <c r="B351" s="37">
        <f t="shared" si="16"/>
        <v>45</v>
      </c>
      <c r="C351" s="37" t="s">
        <v>911</v>
      </c>
      <c r="D351" s="37" t="s">
        <v>1045</v>
      </c>
      <c r="E351" s="37">
        <v>60026</v>
      </c>
      <c r="F351" s="38" t="s">
        <v>913</v>
      </c>
      <c r="G351" s="38" t="s">
        <v>914</v>
      </c>
      <c r="H351" s="38" t="s">
        <v>1046</v>
      </c>
      <c r="I351" s="38" t="s">
        <v>1047</v>
      </c>
      <c r="J351" s="44">
        <v>180509.6</v>
      </c>
      <c r="K351" s="44">
        <v>68919</v>
      </c>
      <c r="L351" s="44">
        <v>0</v>
      </c>
      <c r="M351" s="44">
        <v>68919</v>
      </c>
      <c r="N351" s="39">
        <v>2</v>
      </c>
      <c r="O351" s="47">
        <v>12811</v>
      </c>
    </row>
    <row r="352" spans="1:15" ht="25.5" outlineLevel="2" x14ac:dyDescent="0.2">
      <c r="A352" s="37">
        <v>338</v>
      </c>
      <c r="B352" s="37">
        <f t="shared" si="16"/>
        <v>46</v>
      </c>
      <c r="C352" s="37" t="s">
        <v>911</v>
      </c>
      <c r="D352" s="37" t="s">
        <v>1048</v>
      </c>
      <c r="E352" s="37">
        <v>60062</v>
      </c>
      <c r="F352" s="38" t="s">
        <v>913</v>
      </c>
      <c r="G352" s="38" t="s">
        <v>914</v>
      </c>
      <c r="H352" s="38" t="s">
        <v>1049</v>
      </c>
      <c r="I352" s="38" t="s">
        <v>1050</v>
      </c>
      <c r="J352" s="44">
        <v>130000</v>
      </c>
      <c r="K352" s="44">
        <v>111562.5</v>
      </c>
      <c r="L352" s="44">
        <v>0</v>
      </c>
      <c r="M352" s="44">
        <v>111562.5</v>
      </c>
      <c r="N352" s="39">
        <v>2</v>
      </c>
      <c r="O352" s="47">
        <v>12811</v>
      </c>
    </row>
    <row r="353" spans="1:15" ht="28.15" customHeight="1" outlineLevel="1" x14ac:dyDescent="0.2">
      <c r="A353" s="50"/>
      <c r="B353" s="50"/>
      <c r="C353" s="35" t="s">
        <v>2929</v>
      </c>
      <c r="D353" s="35"/>
      <c r="E353" s="35"/>
      <c r="F353" s="43"/>
      <c r="G353" s="43"/>
      <c r="H353" s="43"/>
      <c r="I353" s="43"/>
      <c r="J353" s="45">
        <f t="shared" ref="J353:O353" si="17">SUBTOTAL(9,J307:J352)</f>
        <v>9512173.5999999996</v>
      </c>
      <c r="K353" s="45">
        <f t="shared" si="17"/>
        <v>4311521.6400000006</v>
      </c>
      <c r="L353" s="45">
        <f t="shared" si="17"/>
        <v>0</v>
      </c>
      <c r="M353" s="45">
        <f t="shared" si="17"/>
        <v>4511522.3599999994</v>
      </c>
      <c r="N353" s="36">
        <f t="shared" si="17"/>
        <v>160</v>
      </c>
      <c r="O353" s="48">
        <f t="shared" si="17"/>
        <v>958389</v>
      </c>
    </row>
    <row r="354" spans="1:15" ht="25.5" outlineLevel="2" x14ac:dyDescent="0.2">
      <c r="A354" s="40">
        <v>339</v>
      </c>
      <c r="B354" s="40">
        <f t="shared" si="16"/>
        <v>1</v>
      </c>
      <c r="C354" s="40" t="s">
        <v>1051</v>
      </c>
      <c r="D354" s="40" t="s">
        <v>1052</v>
      </c>
      <c r="E354" s="40">
        <v>61005</v>
      </c>
      <c r="F354" s="41" t="s">
        <v>1053</v>
      </c>
      <c r="G354" s="41" t="s">
        <v>1054</v>
      </c>
      <c r="H354" s="41" t="s">
        <v>1055</v>
      </c>
      <c r="I354" s="41" t="s">
        <v>1056</v>
      </c>
      <c r="J354" s="46">
        <v>154462</v>
      </c>
      <c r="K354" s="46">
        <v>37975</v>
      </c>
      <c r="L354" s="46">
        <v>0</v>
      </c>
      <c r="M354" s="46">
        <v>37975</v>
      </c>
      <c r="N354" s="42">
        <v>4</v>
      </c>
      <c r="O354" s="49">
        <v>24526</v>
      </c>
    </row>
    <row r="355" spans="1:15" ht="38.25" outlineLevel="2" x14ac:dyDescent="0.2">
      <c r="A355" s="37">
        <v>340</v>
      </c>
      <c r="B355" s="37">
        <f t="shared" si="16"/>
        <v>2</v>
      </c>
      <c r="C355" s="37" t="s">
        <v>1051</v>
      </c>
      <c r="D355" s="37" t="s">
        <v>1057</v>
      </c>
      <c r="E355" s="37">
        <v>61167</v>
      </c>
      <c r="F355" s="38" t="s">
        <v>1053</v>
      </c>
      <c r="G355" s="38" t="s">
        <v>1054</v>
      </c>
      <c r="H355" s="38" t="s">
        <v>1058</v>
      </c>
      <c r="I355" s="38" t="s">
        <v>1059</v>
      </c>
      <c r="J355" s="44">
        <v>157080</v>
      </c>
      <c r="K355" s="44">
        <v>81401</v>
      </c>
      <c r="L355" s="44">
        <v>0</v>
      </c>
      <c r="M355" s="44">
        <v>47300</v>
      </c>
      <c r="N355" s="39">
        <v>2</v>
      </c>
      <c r="O355" s="47">
        <v>12811</v>
      </c>
    </row>
    <row r="356" spans="1:15" ht="25.5" outlineLevel="2" x14ac:dyDescent="0.2">
      <c r="A356" s="37">
        <v>341</v>
      </c>
      <c r="B356" s="37">
        <f t="shared" si="16"/>
        <v>3</v>
      </c>
      <c r="C356" s="37" t="s">
        <v>1051</v>
      </c>
      <c r="D356" s="37" t="s">
        <v>1060</v>
      </c>
      <c r="E356" s="37">
        <v>61452</v>
      </c>
      <c r="F356" s="38" t="s">
        <v>1053</v>
      </c>
      <c r="G356" s="38" t="s">
        <v>1054</v>
      </c>
      <c r="H356" s="38" t="s">
        <v>1061</v>
      </c>
      <c r="I356" s="38" t="s">
        <v>1062</v>
      </c>
      <c r="J356" s="44">
        <v>136850</v>
      </c>
      <c r="K356" s="44">
        <v>75000</v>
      </c>
      <c r="L356" s="44"/>
      <c r="M356" s="44">
        <v>50000</v>
      </c>
      <c r="N356" s="39">
        <v>2</v>
      </c>
      <c r="O356" s="47">
        <v>12811</v>
      </c>
    </row>
    <row r="357" spans="1:15" ht="51" outlineLevel="2" x14ac:dyDescent="0.2">
      <c r="A357" s="37">
        <v>342</v>
      </c>
      <c r="B357" s="37">
        <f t="shared" si="16"/>
        <v>4</v>
      </c>
      <c r="C357" s="37" t="s">
        <v>1051</v>
      </c>
      <c r="D357" s="37" t="s">
        <v>1063</v>
      </c>
      <c r="E357" s="37">
        <v>61513</v>
      </c>
      <c r="F357" s="38" t="s">
        <v>1053</v>
      </c>
      <c r="G357" s="38" t="s">
        <v>1054</v>
      </c>
      <c r="H357" s="38" t="s">
        <v>1064</v>
      </c>
      <c r="I357" s="38" t="s">
        <v>1065</v>
      </c>
      <c r="J357" s="44">
        <v>152320</v>
      </c>
      <c r="K357" s="44">
        <v>121856</v>
      </c>
      <c r="L357" s="44">
        <v>0</v>
      </c>
      <c r="M357" s="44">
        <v>121856</v>
      </c>
      <c r="N357" s="39">
        <v>4</v>
      </c>
      <c r="O357" s="47">
        <v>24526</v>
      </c>
    </row>
    <row r="358" spans="1:15" ht="25.5" outlineLevel="2" x14ac:dyDescent="0.2">
      <c r="A358" s="37">
        <v>343</v>
      </c>
      <c r="B358" s="37">
        <f t="shared" si="16"/>
        <v>5</v>
      </c>
      <c r="C358" s="37" t="s">
        <v>1051</v>
      </c>
      <c r="D358" s="37" t="s">
        <v>1066</v>
      </c>
      <c r="E358" s="37">
        <v>61737</v>
      </c>
      <c r="F358" s="38" t="s">
        <v>1053</v>
      </c>
      <c r="G358" s="38" t="s">
        <v>1054</v>
      </c>
      <c r="H358" s="38" t="s">
        <v>1067</v>
      </c>
      <c r="I358" s="38" t="s">
        <v>1068</v>
      </c>
      <c r="J358" s="44">
        <v>153510</v>
      </c>
      <c r="K358" s="44">
        <v>114425</v>
      </c>
      <c r="L358" s="44">
        <v>0</v>
      </c>
      <c r="M358" s="44">
        <v>50000</v>
      </c>
      <c r="N358" s="39">
        <v>3</v>
      </c>
      <c r="O358" s="47">
        <v>18668</v>
      </c>
    </row>
    <row r="359" spans="1:15" ht="38.25" outlineLevel="2" x14ac:dyDescent="0.2">
      <c r="A359" s="37">
        <v>344</v>
      </c>
      <c r="B359" s="37">
        <f t="shared" si="16"/>
        <v>6</v>
      </c>
      <c r="C359" s="37" t="s">
        <v>1051</v>
      </c>
      <c r="D359" s="37" t="s">
        <v>1069</v>
      </c>
      <c r="E359" s="37">
        <v>61826</v>
      </c>
      <c r="F359" s="38" t="s">
        <v>1053</v>
      </c>
      <c r="G359" s="38" t="s">
        <v>1054</v>
      </c>
      <c r="H359" s="38" t="s">
        <v>1067</v>
      </c>
      <c r="I359" s="38" t="s">
        <v>1070</v>
      </c>
      <c r="J359" s="44">
        <v>159983.09</v>
      </c>
      <c r="K359" s="44">
        <v>52176</v>
      </c>
      <c r="L359" s="44">
        <v>0</v>
      </c>
      <c r="M359" s="44">
        <v>52176</v>
      </c>
      <c r="N359" s="39">
        <v>2</v>
      </c>
      <c r="O359" s="47">
        <v>12811</v>
      </c>
    </row>
    <row r="360" spans="1:15" ht="25.5" outlineLevel="2" x14ac:dyDescent="0.2">
      <c r="A360" s="37">
        <v>345</v>
      </c>
      <c r="B360" s="37">
        <f t="shared" si="16"/>
        <v>7</v>
      </c>
      <c r="C360" s="37" t="s">
        <v>1051</v>
      </c>
      <c r="D360" s="37" t="s">
        <v>1071</v>
      </c>
      <c r="E360" s="37">
        <v>63326</v>
      </c>
      <c r="F360" s="38" t="s">
        <v>1053</v>
      </c>
      <c r="G360" s="38" t="s">
        <v>1054</v>
      </c>
      <c r="H360" s="38" t="s">
        <v>1072</v>
      </c>
      <c r="I360" s="38" t="s">
        <v>1073</v>
      </c>
      <c r="J360" s="44">
        <v>152320</v>
      </c>
      <c r="K360" s="44">
        <v>131033</v>
      </c>
      <c r="L360" s="44">
        <v>0</v>
      </c>
      <c r="M360" s="44">
        <v>86000</v>
      </c>
      <c r="N360" s="39">
        <v>3</v>
      </c>
      <c r="O360" s="47">
        <v>18668</v>
      </c>
    </row>
    <row r="361" spans="1:15" ht="38.25" outlineLevel="2" x14ac:dyDescent="0.2">
      <c r="A361" s="37">
        <v>346</v>
      </c>
      <c r="B361" s="37">
        <f t="shared" si="16"/>
        <v>8</v>
      </c>
      <c r="C361" s="37" t="s">
        <v>1051</v>
      </c>
      <c r="D361" s="37" t="s">
        <v>1074</v>
      </c>
      <c r="E361" s="37">
        <v>60801</v>
      </c>
      <c r="F361" s="38" t="s">
        <v>1053</v>
      </c>
      <c r="G361" s="38" t="s">
        <v>1054</v>
      </c>
      <c r="H361" s="38" t="s">
        <v>1075</v>
      </c>
      <c r="I361" s="38" t="s">
        <v>1076</v>
      </c>
      <c r="J361" s="44">
        <v>157080</v>
      </c>
      <c r="K361" s="44">
        <v>64184</v>
      </c>
      <c r="L361" s="44">
        <v>0</v>
      </c>
      <c r="M361" s="44">
        <v>64184</v>
      </c>
      <c r="N361" s="39">
        <v>4</v>
      </c>
      <c r="O361" s="47">
        <v>24526</v>
      </c>
    </row>
    <row r="362" spans="1:15" ht="25.5" outlineLevel="2" x14ac:dyDescent="0.2">
      <c r="A362" s="37">
        <v>347</v>
      </c>
      <c r="B362" s="37">
        <f t="shared" si="16"/>
        <v>9</v>
      </c>
      <c r="C362" s="37" t="s">
        <v>1051</v>
      </c>
      <c r="D362" s="37" t="s">
        <v>1077</v>
      </c>
      <c r="E362" s="37">
        <v>61871</v>
      </c>
      <c r="F362" s="38" t="s">
        <v>1053</v>
      </c>
      <c r="G362" s="38" t="s">
        <v>1054</v>
      </c>
      <c r="H362" s="38" t="s">
        <v>1058</v>
      </c>
      <c r="I362" s="38" t="s">
        <v>1078</v>
      </c>
      <c r="J362" s="44">
        <v>122570</v>
      </c>
      <c r="K362" s="44">
        <v>101283</v>
      </c>
      <c r="L362" s="44">
        <v>0</v>
      </c>
      <c r="M362" s="44">
        <v>55930</v>
      </c>
      <c r="N362" s="39">
        <v>3</v>
      </c>
      <c r="O362" s="47">
        <v>18668</v>
      </c>
    </row>
    <row r="363" spans="1:15" ht="51" outlineLevel="2" x14ac:dyDescent="0.2">
      <c r="A363" s="37">
        <v>348</v>
      </c>
      <c r="B363" s="37">
        <f t="shared" si="16"/>
        <v>10</v>
      </c>
      <c r="C363" s="37" t="s">
        <v>1051</v>
      </c>
      <c r="D363" s="37" t="s">
        <v>1079</v>
      </c>
      <c r="E363" s="37">
        <v>61951</v>
      </c>
      <c r="F363" s="38" t="s">
        <v>1053</v>
      </c>
      <c r="G363" s="38" t="s">
        <v>1054</v>
      </c>
      <c r="H363" s="38" t="s">
        <v>1067</v>
      </c>
      <c r="I363" s="38" t="s">
        <v>1080</v>
      </c>
      <c r="J363" s="44">
        <v>164956</v>
      </c>
      <c r="K363" s="44">
        <v>20302</v>
      </c>
      <c r="L363" s="44">
        <v>0</v>
      </c>
      <c r="M363" s="44">
        <v>20302</v>
      </c>
      <c r="N363" s="39">
        <v>3</v>
      </c>
      <c r="O363" s="47">
        <v>18668</v>
      </c>
    </row>
    <row r="364" spans="1:15" ht="25.5" outlineLevel="2" x14ac:dyDescent="0.2">
      <c r="A364" s="37">
        <v>349</v>
      </c>
      <c r="B364" s="37">
        <f t="shared" si="16"/>
        <v>11</v>
      </c>
      <c r="C364" s="37" t="s">
        <v>1051</v>
      </c>
      <c r="D364" s="37" t="s">
        <v>1081</v>
      </c>
      <c r="E364" s="37">
        <v>60632</v>
      </c>
      <c r="F364" s="38" t="s">
        <v>1053</v>
      </c>
      <c r="G364" s="38" t="s">
        <v>1054</v>
      </c>
      <c r="H364" s="38" t="s">
        <v>1082</v>
      </c>
      <c r="I364" s="38" t="s">
        <v>1083</v>
      </c>
      <c r="J364" s="44">
        <v>157080</v>
      </c>
      <c r="K364" s="44">
        <v>70343</v>
      </c>
      <c r="L364" s="44">
        <v>0</v>
      </c>
      <c r="M364" s="44">
        <v>70343</v>
      </c>
      <c r="N364" s="39">
        <v>3</v>
      </c>
      <c r="O364" s="47">
        <v>18668</v>
      </c>
    </row>
    <row r="365" spans="1:15" ht="51" outlineLevel="2" x14ac:dyDescent="0.2">
      <c r="A365" s="37">
        <v>350</v>
      </c>
      <c r="B365" s="37">
        <f t="shared" si="16"/>
        <v>12</v>
      </c>
      <c r="C365" s="37" t="s">
        <v>1051</v>
      </c>
      <c r="D365" s="37" t="s">
        <v>1084</v>
      </c>
      <c r="E365" s="37">
        <v>62057</v>
      </c>
      <c r="F365" s="38" t="s">
        <v>1053</v>
      </c>
      <c r="G365" s="38" t="s">
        <v>1054</v>
      </c>
      <c r="H365" s="38" t="s">
        <v>1085</v>
      </c>
      <c r="I365" s="38" t="s">
        <v>1086</v>
      </c>
      <c r="J365" s="44">
        <v>156919.35</v>
      </c>
      <c r="K365" s="44">
        <v>88266</v>
      </c>
      <c r="L365" s="44">
        <v>0</v>
      </c>
      <c r="M365" s="44">
        <v>50000</v>
      </c>
      <c r="N365" s="39">
        <v>3</v>
      </c>
      <c r="O365" s="47">
        <v>18668</v>
      </c>
    </row>
    <row r="366" spans="1:15" ht="38.25" outlineLevel="2" x14ac:dyDescent="0.2">
      <c r="A366" s="37">
        <v>351</v>
      </c>
      <c r="B366" s="37">
        <f t="shared" si="16"/>
        <v>13</v>
      </c>
      <c r="C366" s="37" t="s">
        <v>1051</v>
      </c>
      <c r="D366" s="37" t="s">
        <v>1087</v>
      </c>
      <c r="E366" s="37">
        <v>63152</v>
      </c>
      <c r="F366" s="38" t="s">
        <v>1053</v>
      </c>
      <c r="G366" s="38" t="s">
        <v>1054</v>
      </c>
      <c r="H366" s="38" t="s">
        <v>1088</v>
      </c>
      <c r="I366" s="38" t="s">
        <v>1089</v>
      </c>
      <c r="J366" s="44">
        <v>154700</v>
      </c>
      <c r="K366" s="44">
        <v>107100</v>
      </c>
      <c r="L366" s="44">
        <v>0</v>
      </c>
      <c r="M366" s="44">
        <v>59500</v>
      </c>
      <c r="N366" s="39">
        <v>2</v>
      </c>
      <c r="O366" s="47">
        <v>12811</v>
      </c>
    </row>
    <row r="367" spans="1:15" ht="51" outlineLevel="2" x14ac:dyDescent="0.2">
      <c r="A367" s="37">
        <v>352</v>
      </c>
      <c r="B367" s="37">
        <f t="shared" si="16"/>
        <v>14</v>
      </c>
      <c r="C367" s="37" t="s">
        <v>1051</v>
      </c>
      <c r="D367" s="37" t="s">
        <v>1090</v>
      </c>
      <c r="E367" s="37">
        <v>62486</v>
      </c>
      <c r="F367" s="38" t="s">
        <v>1053</v>
      </c>
      <c r="G367" s="38" t="s">
        <v>1054</v>
      </c>
      <c r="H367" s="38" t="s">
        <v>1091</v>
      </c>
      <c r="I367" s="38" t="s">
        <v>1092</v>
      </c>
      <c r="J367" s="44">
        <v>187700</v>
      </c>
      <c r="K367" s="44">
        <v>73800</v>
      </c>
      <c r="L367" s="44">
        <v>0</v>
      </c>
      <c r="M367" s="44">
        <v>73800</v>
      </c>
      <c r="N367" s="39">
        <v>3</v>
      </c>
      <c r="O367" s="47">
        <v>18668</v>
      </c>
    </row>
    <row r="368" spans="1:15" ht="38.25" outlineLevel="2" x14ac:dyDescent="0.2">
      <c r="A368" s="37">
        <v>353</v>
      </c>
      <c r="B368" s="37">
        <f t="shared" si="16"/>
        <v>15</v>
      </c>
      <c r="C368" s="37" t="s">
        <v>1051</v>
      </c>
      <c r="D368" s="37" t="s">
        <v>1093</v>
      </c>
      <c r="E368" s="37">
        <v>62823</v>
      </c>
      <c r="F368" s="38" t="s">
        <v>1053</v>
      </c>
      <c r="G368" s="38" t="s">
        <v>1054</v>
      </c>
      <c r="H368" s="38" t="s">
        <v>1094</v>
      </c>
      <c r="I368" s="38" t="s">
        <v>1095</v>
      </c>
      <c r="J368" s="44">
        <v>264480</v>
      </c>
      <c r="K368" s="44">
        <v>139762</v>
      </c>
      <c r="L368" s="44">
        <v>0</v>
      </c>
      <c r="M368" s="44">
        <v>139762</v>
      </c>
      <c r="N368" s="39">
        <v>2</v>
      </c>
      <c r="O368" s="47">
        <v>12811</v>
      </c>
    </row>
    <row r="369" spans="1:15" ht="31.15" customHeight="1" outlineLevel="1" x14ac:dyDescent="0.2">
      <c r="A369" s="50"/>
      <c r="B369" s="50"/>
      <c r="C369" s="35" t="s">
        <v>2930</v>
      </c>
      <c r="D369" s="35"/>
      <c r="E369" s="35"/>
      <c r="F369" s="43"/>
      <c r="G369" s="43"/>
      <c r="H369" s="43"/>
      <c r="I369" s="43"/>
      <c r="J369" s="45">
        <f t="shared" ref="J369:O369" si="18">SUBTOTAL(9,J354:J368)</f>
        <v>2432010.44</v>
      </c>
      <c r="K369" s="45">
        <f t="shared" si="18"/>
        <v>1278906</v>
      </c>
      <c r="L369" s="45">
        <f t="shared" si="18"/>
        <v>0</v>
      </c>
      <c r="M369" s="45">
        <f t="shared" si="18"/>
        <v>979128</v>
      </c>
      <c r="N369" s="36">
        <f t="shared" si="18"/>
        <v>43</v>
      </c>
      <c r="O369" s="48">
        <f t="shared" si="18"/>
        <v>268309</v>
      </c>
    </row>
    <row r="370" spans="1:15" ht="25.5" outlineLevel="2" x14ac:dyDescent="0.2">
      <c r="A370" s="40">
        <v>354</v>
      </c>
      <c r="B370" s="40">
        <f t="shared" si="16"/>
        <v>1</v>
      </c>
      <c r="C370" s="40" t="s">
        <v>1096</v>
      </c>
      <c r="D370" s="40" t="s">
        <v>1097</v>
      </c>
      <c r="E370" s="40">
        <v>63802</v>
      </c>
      <c r="F370" s="41" t="s">
        <v>1098</v>
      </c>
      <c r="G370" s="41" t="s">
        <v>1099</v>
      </c>
      <c r="H370" s="41" t="s">
        <v>1100</v>
      </c>
      <c r="I370" s="41" t="s">
        <v>1101</v>
      </c>
      <c r="J370" s="46">
        <v>62690.75</v>
      </c>
      <c r="K370" s="46">
        <v>59759.199999999997</v>
      </c>
      <c r="L370" s="46">
        <v>0</v>
      </c>
      <c r="M370" s="46">
        <v>59759.199999999997</v>
      </c>
      <c r="N370" s="42">
        <v>4</v>
      </c>
      <c r="O370" s="49">
        <v>24526</v>
      </c>
    </row>
    <row r="371" spans="1:15" ht="25.5" outlineLevel="2" x14ac:dyDescent="0.2">
      <c r="A371" s="37">
        <v>355</v>
      </c>
      <c r="B371" s="37">
        <f t="shared" si="16"/>
        <v>2</v>
      </c>
      <c r="C371" s="37" t="s">
        <v>1096</v>
      </c>
      <c r="D371" s="37" t="s">
        <v>1102</v>
      </c>
      <c r="E371" s="37">
        <v>64005</v>
      </c>
      <c r="F371" s="38" t="s">
        <v>1098</v>
      </c>
      <c r="G371" s="38" t="s">
        <v>1099</v>
      </c>
      <c r="H371" s="38" t="s">
        <v>1103</v>
      </c>
      <c r="I371" s="38" t="s">
        <v>1104</v>
      </c>
      <c r="J371" s="44">
        <v>60510</v>
      </c>
      <c r="K371" s="44">
        <v>50000</v>
      </c>
      <c r="L371" s="44">
        <v>0</v>
      </c>
      <c r="M371" s="44">
        <v>50000</v>
      </c>
      <c r="N371" s="39">
        <v>4</v>
      </c>
      <c r="O371" s="47">
        <v>24526</v>
      </c>
    </row>
    <row r="372" spans="1:15" ht="25.5" outlineLevel="2" x14ac:dyDescent="0.2">
      <c r="A372" s="37">
        <v>356</v>
      </c>
      <c r="B372" s="37">
        <f t="shared" si="16"/>
        <v>3</v>
      </c>
      <c r="C372" s="37" t="s">
        <v>1096</v>
      </c>
      <c r="D372" s="37" t="s">
        <v>1105</v>
      </c>
      <c r="E372" s="37">
        <v>64096</v>
      </c>
      <c r="F372" s="38" t="s">
        <v>1098</v>
      </c>
      <c r="G372" s="38" t="s">
        <v>1099</v>
      </c>
      <c r="H372" s="38" t="s">
        <v>1106</v>
      </c>
      <c r="I372" s="38" t="s">
        <v>1107</v>
      </c>
      <c r="J372" s="44">
        <v>130000</v>
      </c>
      <c r="K372" s="44">
        <v>120000</v>
      </c>
      <c r="L372" s="44">
        <v>0</v>
      </c>
      <c r="M372" s="44">
        <v>120000</v>
      </c>
      <c r="N372" s="39">
        <v>4</v>
      </c>
      <c r="O372" s="47">
        <v>24526</v>
      </c>
    </row>
    <row r="373" spans="1:15" ht="25.5" outlineLevel="2" x14ac:dyDescent="0.2">
      <c r="A373" s="37">
        <v>357</v>
      </c>
      <c r="B373" s="37">
        <f t="shared" si="16"/>
        <v>4</v>
      </c>
      <c r="C373" s="37" t="s">
        <v>1096</v>
      </c>
      <c r="D373" s="37" t="s">
        <v>1096</v>
      </c>
      <c r="E373" s="37">
        <v>63526</v>
      </c>
      <c r="F373" s="38" t="s">
        <v>1098</v>
      </c>
      <c r="G373" s="38" t="s">
        <v>1099</v>
      </c>
      <c r="H373" s="38" t="s">
        <v>1108</v>
      </c>
      <c r="I373" s="38" t="s">
        <v>1109</v>
      </c>
      <c r="J373" s="44">
        <v>112499</v>
      </c>
      <c r="K373" s="44">
        <v>75299</v>
      </c>
      <c r="L373" s="44">
        <v>0</v>
      </c>
      <c r="M373" s="44">
        <v>75299</v>
      </c>
      <c r="N373" s="39">
        <v>4</v>
      </c>
      <c r="O373" s="47">
        <v>24526</v>
      </c>
    </row>
    <row r="374" spans="1:15" ht="25.5" outlineLevel="2" x14ac:dyDescent="0.2">
      <c r="A374" s="37">
        <v>358</v>
      </c>
      <c r="B374" s="37">
        <f t="shared" si="16"/>
        <v>5</v>
      </c>
      <c r="C374" s="37" t="s">
        <v>1096</v>
      </c>
      <c r="D374" s="37" t="s">
        <v>1110</v>
      </c>
      <c r="E374" s="37">
        <v>64345</v>
      </c>
      <c r="F374" s="38" t="s">
        <v>1098</v>
      </c>
      <c r="G374" s="38" t="s">
        <v>1099</v>
      </c>
      <c r="H374" s="38" t="s">
        <v>1111</v>
      </c>
      <c r="I374" s="38" t="s">
        <v>1112</v>
      </c>
      <c r="J374" s="44">
        <v>24705</v>
      </c>
      <c r="K374" s="44">
        <v>20000</v>
      </c>
      <c r="L374" s="44">
        <v>0</v>
      </c>
      <c r="M374" s="44">
        <v>20000</v>
      </c>
      <c r="N374" s="39">
        <v>4</v>
      </c>
      <c r="O374" s="47">
        <v>20000</v>
      </c>
    </row>
    <row r="375" spans="1:15" ht="25.5" outlineLevel="2" x14ac:dyDescent="0.2">
      <c r="A375" s="37">
        <v>359</v>
      </c>
      <c r="B375" s="37">
        <f t="shared" si="16"/>
        <v>6</v>
      </c>
      <c r="C375" s="37" t="s">
        <v>1096</v>
      </c>
      <c r="D375" s="37" t="s">
        <v>1113</v>
      </c>
      <c r="E375" s="37">
        <v>64390</v>
      </c>
      <c r="F375" s="38" t="s">
        <v>1098</v>
      </c>
      <c r="G375" s="38" t="s">
        <v>1099</v>
      </c>
      <c r="H375" s="38" t="s">
        <v>1114</v>
      </c>
      <c r="I375" s="38" t="s">
        <v>1115</v>
      </c>
      <c r="J375" s="44">
        <v>111243</v>
      </c>
      <c r="K375" s="44">
        <v>111243</v>
      </c>
      <c r="L375" s="44">
        <v>0</v>
      </c>
      <c r="M375" s="44">
        <v>111243</v>
      </c>
      <c r="N375" s="39">
        <v>2</v>
      </c>
      <c r="O375" s="47">
        <v>12811</v>
      </c>
    </row>
    <row r="376" spans="1:15" ht="25.5" outlineLevel="2" x14ac:dyDescent="0.2">
      <c r="A376" s="37">
        <v>360</v>
      </c>
      <c r="B376" s="37">
        <f t="shared" si="16"/>
        <v>7</v>
      </c>
      <c r="C376" s="37" t="s">
        <v>1096</v>
      </c>
      <c r="D376" s="37" t="s">
        <v>1116</v>
      </c>
      <c r="E376" s="37">
        <v>64461</v>
      </c>
      <c r="F376" s="38" t="s">
        <v>1098</v>
      </c>
      <c r="G376" s="38" t="s">
        <v>1099</v>
      </c>
      <c r="H376" s="38" t="s">
        <v>1117</v>
      </c>
      <c r="I376" s="38" t="s">
        <v>1118</v>
      </c>
      <c r="J376" s="44">
        <v>170000</v>
      </c>
      <c r="K376" s="44">
        <v>170000</v>
      </c>
      <c r="L376" s="44">
        <v>0</v>
      </c>
      <c r="M376" s="44">
        <v>170000</v>
      </c>
      <c r="N376" s="39">
        <v>4</v>
      </c>
      <c r="O376" s="47">
        <v>24526</v>
      </c>
    </row>
    <row r="377" spans="1:15" ht="25.5" outlineLevel="2" x14ac:dyDescent="0.2">
      <c r="A377" s="37">
        <v>361</v>
      </c>
      <c r="B377" s="37">
        <f t="shared" si="16"/>
        <v>8</v>
      </c>
      <c r="C377" s="37" t="s">
        <v>1096</v>
      </c>
      <c r="D377" s="37" t="s">
        <v>1119</v>
      </c>
      <c r="E377" s="37">
        <v>64504</v>
      </c>
      <c r="F377" s="38" t="s">
        <v>1098</v>
      </c>
      <c r="G377" s="38" t="s">
        <v>1099</v>
      </c>
      <c r="H377" s="38" t="s">
        <v>1120</v>
      </c>
      <c r="I377" s="38" t="s">
        <v>1121</v>
      </c>
      <c r="J377" s="44">
        <v>108507</v>
      </c>
      <c r="K377" s="44">
        <v>67231</v>
      </c>
      <c r="L377" s="44">
        <v>0</v>
      </c>
      <c r="M377" s="44">
        <v>67231</v>
      </c>
      <c r="N377" s="39">
        <v>3</v>
      </c>
      <c r="O377" s="47">
        <v>18668</v>
      </c>
    </row>
    <row r="378" spans="1:15" ht="25.5" outlineLevel="2" x14ac:dyDescent="0.2">
      <c r="A378" s="37">
        <v>362</v>
      </c>
      <c r="B378" s="37">
        <f t="shared" si="16"/>
        <v>9</v>
      </c>
      <c r="C378" s="37" t="s">
        <v>1096</v>
      </c>
      <c r="D378" s="37" t="s">
        <v>1122</v>
      </c>
      <c r="E378" s="37">
        <v>65105</v>
      </c>
      <c r="F378" s="38" t="s">
        <v>1098</v>
      </c>
      <c r="G378" s="38" t="s">
        <v>1099</v>
      </c>
      <c r="H378" s="38" t="s">
        <v>1123</v>
      </c>
      <c r="I378" s="38" t="s">
        <v>1124</v>
      </c>
      <c r="J378" s="44">
        <v>107900</v>
      </c>
      <c r="K378" s="44">
        <v>45000</v>
      </c>
      <c r="L378" s="44">
        <v>0</v>
      </c>
      <c r="M378" s="44">
        <v>45000</v>
      </c>
      <c r="N378" s="39">
        <v>5</v>
      </c>
      <c r="O378" s="47">
        <v>30383</v>
      </c>
    </row>
    <row r="379" spans="1:15" ht="25.5" outlineLevel="2" x14ac:dyDescent="0.2">
      <c r="A379" s="37">
        <v>363</v>
      </c>
      <c r="B379" s="37">
        <f t="shared" si="16"/>
        <v>10</v>
      </c>
      <c r="C379" s="37" t="s">
        <v>1096</v>
      </c>
      <c r="D379" s="37" t="s">
        <v>1125</v>
      </c>
      <c r="E379" s="37">
        <v>64568</v>
      </c>
      <c r="F379" s="38" t="s">
        <v>1098</v>
      </c>
      <c r="G379" s="38" t="s">
        <v>1099</v>
      </c>
      <c r="H379" s="38" t="s">
        <v>1126</v>
      </c>
      <c r="I379" s="38" t="s">
        <v>1127</v>
      </c>
      <c r="J379" s="44">
        <v>59500</v>
      </c>
      <c r="K379" s="44">
        <v>21000</v>
      </c>
      <c r="L379" s="44">
        <v>0</v>
      </c>
      <c r="M379" s="44">
        <v>21000</v>
      </c>
      <c r="N379" s="39">
        <v>4</v>
      </c>
      <c r="O379" s="47">
        <v>21000</v>
      </c>
    </row>
    <row r="380" spans="1:15" ht="25.5" outlineLevel="2" x14ac:dyDescent="0.2">
      <c r="A380" s="37">
        <v>364</v>
      </c>
      <c r="B380" s="37">
        <f t="shared" si="16"/>
        <v>11</v>
      </c>
      <c r="C380" s="37" t="s">
        <v>1096</v>
      </c>
      <c r="D380" s="37" t="s">
        <v>1128</v>
      </c>
      <c r="E380" s="37">
        <v>64602</v>
      </c>
      <c r="F380" s="38" t="s">
        <v>1098</v>
      </c>
      <c r="G380" s="38" t="s">
        <v>1099</v>
      </c>
      <c r="H380" s="38" t="s">
        <v>1129</v>
      </c>
      <c r="I380" s="38" t="s">
        <v>1130</v>
      </c>
      <c r="J380" s="44">
        <v>132834</v>
      </c>
      <c r="K380" s="44">
        <v>91400</v>
      </c>
      <c r="L380" s="44">
        <v>0</v>
      </c>
      <c r="M380" s="44">
        <v>91400</v>
      </c>
      <c r="N380" s="39">
        <v>4</v>
      </c>
      <c r="O380" s="47">
        <v>24526</v>
      </c>
    </row>
    <row r="381" spans="1:15" ht="25.5" outlineLevel="2" x14ac:dyDescent="0.2">
      <c r="A381" s="37">
        <v>365</v>
      </c>
      <c r="B381" s="37">
        <f t="shared" si="16"/>
        <v>12</v>
      </c>
      <c r="C381" s="37" t="s">
        <v>1096</v>
      </c>
      <c r="D381" s="37" t="s">
        <v>1131</v>
      </c>
      <c r="E381" s="37">
        <v>64826</v>
      </c>
      <c r="F381" s="38" t="s">
        <v>1098</v>
      </c>
      <c r="G381" s="38" t="s">
        <v>1099</v>
      </c>
      <c r="H381" s="38" t="s">
        <v>1132</v>
      </c>
      <c r="I381" s="38" t="s">
        <v>1133</v>
      </c>
      <c r="J381" s="44">
        <v>314160</v>
      </c>
      <c r="K381" s="44">
        <v>314160</v>
      </c>
      <c r="L381" s="44">
        <v>0</v>
      </c>
      <c r="M381" s="44">
        <v>314160</v>
      </c>
      <c r="N381" s="39">
        <v>4</v>
      </c>
      <c r="O381" s="47">
        <v>24526</v>
      </c>
    </row>
    <row r="382" spans="1:15" ht="25.5" outlineLevel="2" x14ac:dyDescent="0.2">
      <c r="A382" s="37">
        <v>366</v>
      </c>
      <c r="B382" s="37">
        <f t="shared" si="16"/>
        <v>13</v>
      </c>
      <c r="C382" s="37" t="s">
        <v>1096</v>
      </c>
      <c r="D382" s="37" t="s">
        <v>1134</v>
      </c>
      <c r="E382" s="37">
        <v>63394</v>
      </c>
      <c r="F382" s="38" t="s">
        <v>1098</v>
      </c>
      <c r="G382" s="38" t="s">
        <v>1099</v>
      </c>
      <c r="H382" s="38" t="s">
        <v>1135</v>
      </c>
      <c r="I382" s="38" t="s">
        <v>1136</v>
      </c>
      <c r="J382" s="44">
        <v>362974</v>
      </c>
      <c r="K382" s="44">
        <v>362974</v>
      </c>
      <c r="L382" s="44">
        <v>0</v>
      </c>
      <c r="M382" s="44">
        <v>362974</v>
      </c>
      <c r="N382" s="39">
        <v>5</v>
      </c>
      <c r="O382" s="47">
        <v>30383</v>
      </c>
    </row>
    <row r="383" spans="1:15" ht="25.5" outlineLevel="2" x14ac:dyDescent="0.2">
      <c r="A383" s="37">
        <v>367</v>
      </c>
      <c r="B383" s="37">
        <f t="shared" si="16"/>
        <v>14</v>
      </c>
      <c r="C383" s="37" t="s">
        <v>1096</v>
      </c>
      <c r="D383" s="37" t="s">
        <v>1137</v>
      </c>
      <c r="E383" s="37">
        <v>63688</v>
      </c>
      <c r="F383" s="38" t="s">
        <v>1098</v>
      </c>
      <c r="G383" s="38" t="s">
        <v>1099</v>
      </c>
      <c r="H383" s="38" t="s">
        <v>1138</v>
      </c>
      <c r="I383" s="38" t="s">
        <v>1139</v>
      </c>
      <c r="J383" s="44">
        <v>65875</v>
      </c>
      <c r="K383" s="44">
        <v>27000</v>
      </c>
      <c r="L383" s="44">
        <v>0</v>
      </c>
      <c r="M383" s="44">
        <v>27000</v>
      </c>
      <c r="N383" s="39">
        <v>4</v>
      </c>
      <c r="O383" s="47">
        <v>24526</v>
      </c>
    </row>
    <row r="384" spans="1:15" ht="25.5" outlineLevel="2" x14ac:dyDescent="0.2">
      <c r="A384" s="37">
        <v>368</v>
      </c>
      <c r="B384" s="37">
        <f t="shared" si="16"/>
        <v>15</v>
      </c>
      <c r="C384" s="37" t="s">
        <v>1096</v>
      </c>
      <c r="D384" s="37" t="s">
        <v>1143</v>
      </c>
      <c r="E384" s="37">
        <v>64906</v>
      </c>
      <c r="F384" s="38" t="s">
        <v>1098</v>
      </c>
      <c r="G384" s="38" t="s">
        <v>1099</v>
      </c>
      <c r="H384" s="38" t="s">
        <v>1144</v>
      </c>
      <c r="I384" s="38" t="s">
        <v>1145</v>
      </c>
      <c r="J384" s="44">
        <v>101150</v>
      </c>
      <c r="K384" s="44">
        <v>49682.5</v>
      </c>
      <c r="L384" s="44">
        <v>0</v>
      </c>
      <c r="M384" s="44">
        <v>49682.5</v>
      </c>
      <c r="N384" s="39">
        <v>4</v>
      </c>
      <c r="O384" s="47">
        <v>24526</v>
      </c>
    </row>
    <row r="385" spans="1:15" ht="25.5" outlineLevel="2" x14ac:dyDescent="0.2">
      <c r="A385" s="37">
        <v>369</v>
      </c>
      <c r="B385" s="37">
        <f t="shared" si="16"/>
        <v>16</v>
      </c>
      <c r="C385" s="37" t="s">
        <v>1096</v>
      </c>
      <c r="D385" s="37" t="s">
        <v>1146</v>
      </c>
      <c r="E385" s="37">
        <v>65099</v>
      </c>
      <c r="F385" s="38" t="s">
        <v>1098</v>
      </c>
      <c r="G385" s="38" t="s">
        <v>1099</v>
      </c>
      <c r="H385" s="38" t="s">
        <v>1147</v>
      </c>
      <c r="I385" s="38" t="s">
        <v>1148</v>
      </c>
      <c r="J385" s="44">
        <v>113200</v>
      </c>
      <c r="K385" s="44">
        <v>51188.21</v>
      </c>
      <c r="L385" s="44">
        <v>0</v>
      </c>
      <c r="M385" s="44">
        <v>51188.21</v>
      </c>
      <c r="N385" s="39">
        <v>3</v>
      </c>
      <c r="O385" s="47">
        <v>18668</v>
      </c>
    </row>
    <row r="386" spans="1:15" ht="25.5" outlineLevel="2" x14ac:dyDescent="0.2">
      <c r="A386" s="37">
        <v>370</v>
      </c>
      <c r="B386" s="37">
        <f t="shared" si="16"/>
        <v>17</v>
      </c>
      <c r="C386" s="37" t="s">
        <v>1096</v>
      </c>
      <c r="D386" s="37" t="s">
        <v>1140</v>
      </c>
      <c r="E386" s="37">
        <v>64942</v>
      </c>
      <c r="F386" s="38" t="s">
        <v>1098</v>
      </c>
      <c r="G386" s="38" t="s">
        <v>1099</v>
      </c>
      <c r="H386" s="38" t="s">
        <v>1141</v>
      </c>
      <c r="I386" s="38" t="s">
        <v>1142</v>
      </c>
      <c r="J386" s="44">
        <v>210000</v>
      </c>
      <c r="K386" s="44">
        <v>140000</v>
      </c>
      <c r="L386" s="44">
        <v>0</v>
      </c>
      <c r="M386" s="44">
        <v>140000</v>
      </c>
      <c r="N386" s="39">
        <v>4</v>
      </c>
      <c r="O386" s="47">
        <v>24526</v>
      </c>
    </row>
    <row r="387" spans="1:15" ht="25.5" outlineLevel="2" x14ac:dyDescent="0.2">
      <c r="A387" s="37">
        <v>371</v>
      </c>
      <c r="B387" s="37">
        <f t="shared" si="16"/>
        <v>18</v>
      </c>
      <c r="C387" s="37" t="s">
        <v>1096</v>
      </c>
      <c r="D387" s="37" t="s">
        <v>1149</v>
      </c>
      <c r="E387" s="37">
        <v>65011</v>
      </c>
      <c r="F387" s="38" t="s">
        <v>1098</v>
      </c>
      <c r="G387" s="38" t="s">
        <v>1099</v>
      </c>
      <c r="H387" s="38" t="s">
        <v>1150</v>
      </c>
      <c r="I387" s="38" t="s">
        <v>1151</v>
      </c>
      <c r="J387" s="44">
        <v>29750</v>
      </c>
      <c r="K387" s="44">
        <v>26260</v>
      </c>
      <c r="L387" s="44">
        <v>0</v>
      </c>
      <c r="M387" s="44">
        <v>26260</v>
      </c>
      <c r="N387" s="39">
        <v>4</v>
      </c>
      <c r="O387" s="47">
        <v>24526</v>
      </c>
    </row>
    <row r="388" spans="1:15" ht="32.450000000000003" customHeight="1" outlineLevel="1" x14ac:dyDescent="0.2">
      <c r="A388" s="50"/>
      <c r="B388" s="50"/>
      <c r="C388" s="35" t="s">
        <v>2931</v>
      </c>
      <c r="D388" s="35"/>
      <c r="E388" s="35"/>
      <c r="F388" s="43"/>
      <c r="G388" s="43"/>
      <c r="H388" s="43"/>
      <c r="I388" s="43"/>
      <c r="J388" s="45">
        <f t="shared" ref="J388:O388" si="19">SUBTOTAL(9,J370:J387)</f>
        <v>2277497.75</v>
      </c>
      <c r="K388" s="45">
        <f t="shared" si="19"/>
        <v>1802196.91</v>
      </c>
      <c r="L388" s="45">
        <f t="shared" si="19"/>
        <v>0</v>
      </c>
      <c r="M388" s="45">
        <f t="shared" si="19"/>
        <v>1802196.91</v>
      </c>
      <c r="N388" s="36">
        <f t="shared" si="19"/>
        <v>70</v>
      </c>
      <c r="O388" s="48">
        <f t="shared" si="19"/>
        <v>421699</v>
      </c>
    </row>
    <row r="389" spans="1:15" ht="25.5" outlineLevel="2" x14ac:dyDescent="0.2">
      <c r="A389" s="40">
        <v>372</v>
      </c>
      <c r="B389" s="40">
        <f t="shared" si="16"/>
        <v>1</v>
      </c>
      <c r="C389" s="40" t="s">
        <v>1152</v>
      </c>
      <c r="D389" s="40" t="s">
        <v>1153</v>
      </c>
      <c r="E389" s="40">
        <v>66009</v>
      </c>
      <c r="F389" s="41" t="s">
        <v>1154</v>
      </c>
      <c r="G389" s="41" t="s">
        <v>1155</v>
      </c>
      <c r="H389" s="41" t="s">
        <v>1156</v>
      </c>
      <c r="I389" s="41" t="s">
        <v>1157</v>
      </c>
      <c r="J389" s="46">
        <v>120000</v>
      </c>
      <c r="K389" s="46">
        <v>40000</v>
      </c>
      <c r="L389" s="46">
        <v>20000</v>
      </c>
      <c r="M389" s="46">
        <v>20000</v>
      </c>
      <c r="N389" s="42">
        <v>3</v>
      </c>
      <c r="O389" s="49">
        <v>18668</v>
      </c>
    </row>
    <row r="390" spans="1:15" ht="25.5" outlineLevel="2" x14ac:dyDescent="0.2">
      <c r="A390" s="37">
        <v>373</v>
      </c>
      <c r="B390" s="37">
        <f t="shared" ref="B390:B453" si="20">B389+1</f>
        <v>2</v>
      </c>
      <c r="C390" s="37" t="s">
        <v>1152</v>
      </c>
      <c r="D390" s="37" t="s">
        <v>1158</v>
      </c>
      <c r="E390" s="37">
        <v>66697</v>
      </c>
      <c r="F390" s="38" t="s">
        <v>1154</v>
      </c>
      <c r="G390" s="38" t="s">
        <v>1155</v>
      </c>
      <c r="H390" s="38" t="s">
        <v>1159</v>
      </c>
      <c r="I390" s="38" t="s">
        <v>1160</v>
      </c>
      <c r="J390" s="44">
        <v>153000</v>
      </c>
      <c r="K390" s="44">
        <v>52000</v>
      </c>
      <c r="L390" s="44">
        <v>26000</v>
      </c>
      <c r="M390" s="44">
        <v>26000</v>
      </c>
      <c r="N390" s="39">
        <v>3</v>
      </c>
      <c r="O390" s="47">
        <v>18668</v>
      </c>
    </row>
    <row r="391" spans="1:15" ht="25.5" outlineLevel="2" x14ac:dyDescent="0.2">
      <c r="A391" s="37">
        <v>374</v>
      </c>
      <c r="B391" s="37">
        <f t="shared" si="20"/>
        <v>3</v>
      </c>
      <c r="C391" s="37" t="s">
        <v>1152</v>
      </c>
      <c r="D391" s="37" t="s">
        <v>1161</v>
      </c>
      <c r="E391" s="37">
        <v>67167</v>
      </c>
      <c r="F391" s="38" t="s">
        <v>1154</v>
      </c>
      <c r="G391" s="38" t="s">
        <v>1155</v>
      </c>
      <c r="H391" s="38" t="s">
        <v>513</v>
      </c>
      <c r="I391" s="38" t="s">
        <v>1162</v>
      </c>
      <c r="J391" s="44">
        <v>10000</v>
      </c>
      <c r="K391" s="44">
        <v>30500</v>
      </c>
      <c r="L391" s="44">
        <v>17000</v>
      </c>
      <c r="M391" s="44">
        <v>17000</v>
      </c>
      <c r="N391" s="39">
        <v>3</v>
      </c>
      <c r="O391" s="47">
        <v>17000</v>
      </c>
    </row>
    <row r="392" spans="1:15" ht="25.5" outlineLevel="2" x14ac:dyDescent="0.2">
      <c r="A392" s="37">
        <v>375</v>
      </c>
      <c r="B392" s="37">
        <f t="shared" si="20"/>
        <v>4</v>
      </c>
      <c r="C392" s="37" t="s">
        <v>1152</v>
      </c>
      <c r="D392" s="37" t="s">
        <v>1163</v>
      </c>
      <c r="E392" s="37">
        <v>102286</v>
      </c>
      <c r="F392" s="38" t="s">
        <v>1154</v>
      </c>
      <c r="G392" s="38" t="s">
        <v>1155</v>
      </c>
      <c r="H392" s="38" t="s">
        <v>1164</v>
      </c>
      <c r="I392" s="38" t="s">
        <v>1165</v>
      </c>
      <c r="J392" s="44">
        <v>153510</v>
      </c>
      <c r="K392" s="44">
        <v>116000</v>
      </c>
      <c r="L392" s="44">
        <v>58000</v>
      </c>
      <c r="M392" s="44">
        <v>58000</v>
      </c>
      <c r="N392" s="39">
        <v>3</v>
      </c>
      <c r="O392" s="47">
        <v>18668</v>
      </c>
    </row>
    <row r="393" spans="1:15" ht="25.5" outlineLevel="2" x14ac:dyDescent="0.2">
      <c r="A393" s="37">
        <v>376</v>
      </c>
      <c r="B393" s="37">
        <f t="shared" si="20"/>
        <v>5</v>
      </c>
      <c r="C393" s="37" t="s">
        <v>1152</v>
      </c>
      <c r="D393" s="37" t="s">
        <v>336</v>
      </c>
      <c r="E393" s="37">
        <v>67256</v>
      </c>
      <c r="F393" s="38" t="s">
        <v>1154</v>
      </c>
      <c r="G393" s="38" t="s">
        <v>1155</v>
      </c>
      <c r="H393" s="38" t="s">
        <v>1166</v>
      </c>
      <c r="I393" s="38" t="s">
        <v>1167</v>
      </c>
      <c r="J393" s="44">
        <v>119000</v>
      </c>
      <c r="K393" s="44">
        <v>40000</v>
      </c>
      <c r="L393" s="44">
        <v>20000</v>
      </c>
      <c r="M393" s="44">
        <v>20000</v>
      </c>
      <c r="N393" s="39">
        <v>3</v>
      </c>
      <c r="O393" s="47">
        <v>18668</v>
      </c>
    </row>
    <row r="394" spans="1:15" ht="25.5" outlineLevel="2" x14ac:dyDescent="0.2">
      <c r="A394" s="37">
        <v>377</v>
      </c>
      <c r="B394" s="37">
        <f t="shared" si="20"/>
        <v>6</v>
      </c>
      <c r="C394" s="37" t="s">
        <v>1152</v>
      </c>
      <c r="D394" s="37" t="s">
        <v>1168</v>
      </c>
      <c r="E394" s="37">
        <v>67327</v>
      </c>
      <c r="F394" s="38" t="s">
        <v>1154</v>
      </c>
      <c r="G394" s="38" t="s">
        <v>1155</v>
      </c>
      <c r="H394" s="38" t="s">
        <v>1169</v>
      </c>
      <c r="I394" s="38" t="s">
        <v>1170</v>
      </c>
      <c r="J394" s="44">
        <v>161000</v>
      </c>
      <c r="K394" s="44">
        <v>161000</v>
      </c>
      <c r="L394" s="44">
        <v>101000</v>
      </c>
      <c r="M394" s="44">
        <v>60000</v>
      </c>
      <c r="N394" s="39">
        <v>2</v>
      </c>
      <c r="O394" s="47">
        <v>12811</v>
      </c>
    </row>
    <row r="395" spans="1:15" ht="25.5" outlineLevel="2" x14ac:dyDescent="0.2">
      <c r="A395" s="37">
        <v>378</v>
      </c>
      <c r="B395" s="37">
        <f t="shared" si="20"/>
        <v>7</v>
      </c>
      <c r="C395" s="37" t="s">
        <v>1152</v>
      </c>
      <c r="D395" s="37" t="s">
        <v>1171</v>
      </c>
      <c r="E395" s="37">
        <v>67675</v>
      </c>
      <c r="F395" s="38" t="s">
        <v>1154</v>
      </c>
      <c r="G395" s="38" t="s">
        <v>1155</v>
      </c>
      <c r="H395" s="38" t="s">
        <v>1172</v>
      </c>
      <c r="I395" s="38" t="s">
        <v>1173</v>
      </c>
      <c r="J395" s="44">
        <v>115000</v>
      </c>
      <c r="K395" s="44">
        <v>54000</v>
      </c>
      <c r="L395" s="44">
        <v>27000</v>
      </c>
      <c r="M395" s="44">
        <v>27000</v>
      </c>
      <c r="N395" s="39">
        <v>4</v>
      </c>
      <c r="O395" s="47">
        <v>24526</v>
      </c>
    </row>
    <row r="396" spans="1:15" ht="25.5" outlineLevel="2" x14ac:dyDescent="0.2">
      <c r="A396" s="37">
        <v>379</v>
      </c>
      <c r="B396" s="37">
        <f t="shared" si="20"/>
        <v>8</v>
      </c>
      <c r="C396" s="37" t="s">
        <v>1152</v>
      </c>
      <c r="D396" s="37" t="s">
        <v>1174</v>
      </c>
      <c r="E396" s="37">
        <v>68002</v>
      </c>
      <c r="F396" s="38" t="s">
        <v>1154</v>
      </c>
      <c r="G396" s="38" t="s">
        <v>1155</v>
      </c>
      <c r="H396" s="38" t="s">
        <v>1175</v>
      </c>
      <c r="I396" s="38" t="s">
        <v>1176</v>
      </c>
      <c r="J396" s="44">
        <v>119000</v>
      </c>
      <c r="K396" s="44">
        <v>59500</v>
      </c>
      <c r="L396" s="44">
        <v>19000</v>
      </c>
      <c r="M396" s="44">
        <v>19000</v>
      </c>
      <c r="N396" s="39">
        <v>2</v>
      </c>
      <c r="O396" s="47">
        <v>12811</v>
      </c>
    </row>
    <row r="397" spans="1:15" ht="25.5" outlineLevel="2" x14ac:dyDescent="0.2">
      <c r="A397" s="37">
        <v>380</v>
      </c>
      <c r="B397" s="37">
        <f t="shared" si="20"/>
        <v>9</v>
      </c>
      <c r="C397" s="37" t="s">
        <v>1152</v>
      </c>
      <c r="D397" s="37" t="s">
        <v>1177</v>
      </c>
      <c r="E397" s="37">
        <v>68253</v>
      </c>
      <c r="F397" s="38" t="s">
        <v>1154</v>
      </c>
      <c r="G397" s="38" t="s">
        <v>1155</v>
      </c>
      <c r="H397" s="38" t="s">
        <v>1178</v>
      </c>
      <c r="I397" s="38" t="s">
        <v>1179</v>
      </c>
      <c r="J397" s="44">
        <v>120000</v>
      </c>
      <c r="K397" s="44">
        <v>58000</v>
      </c>
      <c r="L397" s="44">
        <v>29000</v>
      </c>
      <c r="M397" s="44">
        <v>29000</v>
      </c>
      <c r="N397" s="39">
        <v>3</v>
      </c>
      <c r="O397" s="47">
        <v>18668</v>
      </c>
    </row>
    <row r="398" spans="1:15" ht="25.5" outlineLevel="2" x14ac:dyDescent="0.2">
      <c r="A398" s="37">
        <v>381</v>
      </c>
      <c r="B398" s="37">
        <f t="shared" si="20"/>
        <v>10</v>
      </c>
      <c r="C398" s="37" t="s">
        <v>1152</v>
      </c>
      <c r="D398" s="37" t="s">
        <v>1180</v>
      </c>
      <c r="E398" s="37">
        <v>179908</v>
      </c>
      <c r="F398" s="38" t="s">
        <v>1154</v>
      </c>
      <c r="G398" s="38" t="s">
        <v>1155</v>
      </c>
      <c r="H398" s="38" t="s">
        <v>1181</v>
      </c>
      <c r="I398" s="38" t="s">
        <v>1182</v>
      </c>
      <c r="J398" s="44">
        <v>101875.9</v>
      </c>
      <c r="K398" s="44">
        <v>101875.9</v>
      </c>
      <c r="L398" s="44">
        <v>23000</v>
      </c>
      <c r="M398" s="44">
        <v>23000</v>
      </c>
      <c r="N398" s="39">
        <v>2</v>
      </c>
      <c r="O398" s="47">
        <v>12811</v>
      </c>
    </row>
    <row r="399" spans="1:15" ht="25.5" outlineLevel="2" x14ac:dyDescent="0.2">
      <c r="A399" s="37">
        <v>382</v>
      </c>
      <c r="B399" s="37">
        <f t="shared" si="20"/>
        <v>11</v>
      </c>
      <c r="C399" s="37" t="s">
        <v>1152</v>
      </c>
      <c r="D399" s="37" t="s">
        <v>1183</v>
      </c>
      <c r="E399" s="37">
        <v>68468</v>
      </c>
      <c r="F399" s="38" t="s">
        <v>1154</v>
      </c>
      <c r="G399" s="38" t="s">
        <v>1155</v>
      </c>
      <c r="H399" s="38" t="s">
        <v>1184</v>
      </c>
      <c r="I399" s="38" t="s">
        <v>1185</v>
      </c>
      <c r="J399" s="44">
        <v>114835</v>
      </c>
      <c r="K399" s="44">
        <v>114835</v>
      </c>
      <c r="L399" s="44">
        <v>18000</v>
      </c>
      <c r="M399" s="44">
        <v>18000</v>
      </c>
      <c r="N399" s="39">
        <v>3</v>
      </c>
      <c r="O399" s="47">
        <v>17583</v>
      </c>
    </row>
    <row r="400" spans="1:15" ht="25.5" outlineLevel="2" x14ac:dyDescent="0.2">
      <c r="A400" s="37">
        <v>383</v>
      </c>
      <c r="B400" s="37">
        <f t="shared" si="20"/>
        <v>12</v>
      </c>
      <c r="C400" s="37" t="s">
        <v>1152</v>
      </c>
      <c r="D400" s="37" t="s">
        <v>1186</v>
      </c>
      <c r="E400" s="37">
        <v>68565</v>
      </c>
      <c r="F400" s="38" t="s">
        <v>1154</v>
      </c>
      <c r="G400" s="38" t="s">
        <v>1155</v>
      </c>
      <c r="H400" s="38" t="s">
        <v>1187</v>
      </c>
      <c r="I400" s="38" t="s">
        <v>1189</v>
      </c>
      <c r="J400" s="44">
        <v>120000</v>
      </c>
      <c r="K400" s="44">
        <v>78000</v>
      </c>
      <c r="L400" s="44">
        <v>21000</v>
      </c>
      <c r="M400" s="44">
        <v>21000</v>
      </c>
      <c r="N400" s="39">
        <v>4</v>
      </c>
      <c r="O400" s="47">
        <v>21000</v>
      </c>
    </row>
    <row r="401" spans="1:15" ht="25.5" outlineLevel="2" x14ac:dyDescent="0.2">
      <c r="A401" s="37">
        <v>384</v>
      </c>
      <c r="B401" s="37">
        <f t="shared" si="20"/>
        <v>13</v>
      </c>
      <c r="C401" s="37" t="s">
        <v>1152</v>
      </c>
      <c r="D401" s="37" t="s">
        <v>1190</v>
      </c>
      <c r="E401" s="37">
        <v>68716</v>
      </c>
      <c r="F401" s="38" t="s">
        <v>1154</v>
      </c>
      <c r="G401" s="38" t="s">
        <v>1155</v>
      </c>
      <c r="H401" s="38" t="s">
        <v>1191</v>
      </c>
      <c r="I401" s="38" t="s">
        <v>1192</v>
      </c>
      <c r="J401" s="44">
        <v>119000</v>
      </c>
      <c r="K401" s="44">
        <v>62000</v>
      </c>
      <c r="L401" s="44">
        <v>31000</v>
      </c>
      <c r="M401" s="44">
        <v>31000</v>
      </c>
      <c r="N401" s="39">
        <v>4</v>
      </c>
      <c r="O401" s="47">
        <v>24526</v>
      </c>
    </row>
    <row r="402" spans="1:15" ht="25.5" outlineLevel="2" x14ac:dyDescent="0.2">
      <c r="A402" s="37">
        <v>385</v>
      </c>
      <c r="B402" s="37">
        <f t="shared" si="20"/>
        <v>14</v>
      </c>
      <c r="C402" s="37" t="s">
        <v>1152</v>
      </c>
      <c r="D402" s="37" t="s">
        <v>1193</v>
      </c>
      <c r="E402" s="37">
        <v>68789</v>
      </c>
      <c r="F402" s="38" t="s">
        <v>1154</v>
      </c>
      <c r="G402" s="38" t="s">
        <v>1155</v>
      </c>
      <c r="H402" s="38" t="s">
        <v>1194</v>
      </c>
      <c r="I402" s="38" t="s">
        <v>1195</v>
      </c>
      <c r="J402" s="44">
        <v>90440</v>
      </c>
      <c r="K402" s="44">
        <v>90440</v>
      </c>
      <c r="L402" s="44">
        <v>15000</v>
      </c>
      <c r="M402" s="44">
        <v>15000</v>
      </c>
      <c r="N402" s="39">
        <v>2</v>
      </c>
      <c r="O402" s="47">
        <v>12811</v>
      </c>
    </row>
    <row r="403" spans="1:15" ht="25.5" outlineLevel="2" x14ac:dyDescent="0.2">
      <c r="A403" s="37">
        <v>386</v>
      </c>
      <c r="B403" s="37">
        <f t="shared" si="20"/>
        <v>15</v>
      </c>
      <c r="C403" s="37" t="s">
        <v>1152</v>
      </c>
      <c r="D403" s="37" t="s">
        <v>1196</v>
      </c>
      <c r="E403" s="37">
        <v>105142</v>
      </c>
      <c r="F403" s="38" t="s">
        <v>1154</v>
      </c>
      <c r="G403" s="38" t="s">
        <v>1155</v>
      </c>
      <c r="H403" s="38" t="s">
        <v>454</v>
      </c>
      <c r="I403" s="38" t="s">
        <v>1197</v>
      </c>
      <c r="J403" s="44">
        <v>108940</v>
      </c>
      <c r="K403" s="44">
        <v>36000</v>
      </c>
      <c r="L403" s="44">
        <v>18000</v>
      </c>
      <c r="M403" s="44">
        <v>18000</v>
      </c>
      <c r="N403" s="39">
        <v>3</v>
      </c>
      <c r="O403" s="47">
        <v>17583</v>
      </c>
    </row>
    <row r="404" spans="1:15" ht="25.5" outlineLevel="2" x14ac:dyDescent="0.2">
      <c r="A404" s="37">
        <v>387</v>
      </c>
      <c r="B404" s="37">
        <f t="shared" si="20"/>
        <v>16</v>
      </c>
      <c r="C404" s="37" t="s">
        <v>1152</v>
      </c>
      <c r="D404" s="37" t="s">
        <v>1198</v>
      </c>
      <c r="E404" s="37">
        <v>105534</v>
      </c>
      <c r="F404" s="38" t="s">
        <v>1154</v>
      </c>
      <c r="G404" s="38" t="s">
        <v>1155</v>
      </c>
      <c r="H404" s="38" t="s">
        <v>1199</v>
      </c>
      <c r="I404" s="38" t="s">
        <v>1200</v>
      </c>
      <c r="J404" s="44">
        <v>120000</v>
      </c>
      <c r="K404" s="44">
        <v>46000</v>
      </c>
      <c r="L404" s="44">
        <v>23000</v>
      </c>
      <c r="M404" s="44">
        <v>23000</v>
      </c>
      <c r="N404" s="39">
        <v>3</v>
      </c>
      <c r="O404" s="47">
        <v>18668</v>
      </c>
    </row>
    <row r="405" spans="1:15" ht="25.5" outlineLevel="2" x14ac:dyDescent="0.2">
      <c r="A405" s="37">
        <v>388</v>
      </c>
      <c r="B405" s="37">
        <f t="shared" si="20"/>
        <v>17</v>
      </c>
      <c r="C405" s="37" t="s">
        <v>1152</v>
      </c>
      <c r="D405" s="37" t="s">
        <v>101</v>
      </c>
      <c r="E405" s="37">
        <v>69063</v>
      </c>
      <c r="F405" s="38" t="s">
        <v>1154</v>
      </c>
      <c r="G405" s="38" t="s">
        <v>1155</v>
      </c>
      <c r="H405" s="38" t="s">
        <v>1204</v>
      </c>
      <c r="I405" s="38" t="s">
        <v>1205</v>
      </c>
      <c r="J405" s="44">
        <v>155000</v>
      </c>
      <c r="K405" s="44">
        <v>155000</v>
      </c>
      <c r="L405" s="44">
        <v>95000</v>
      </c>
      <c r="M405" s="44">
        <v>60000</v>
      </c>
      <c r="N405" s="39">
        <v>3</v>
      </c>
      <c r="O405" s="47">
        <v>18668</v>
      </c>
    </row>
    <row r="406" spans="1:15" ht="25.5" outlineLevel="2" x14ac:dyDescent="0.2">
      <c r="A406" s="37">
        <v>389</v>
      </c>
      <c r="B406" s="37">
        <f t="shared" si="20"/>
        <v>18</v>
      </c>
      <c r="C406" s="37" t="s">
        <v>1152</v>
      </c>
      <c r="D406" s="37" t="s">
        <v>1201</v>
      </c>
      <c r="E406" s="37">
        <v>69250</v>
      </c>
      <c r="F406" s="38" t="s">
        <v>1154</v>
      </c>
      <c r="G406" s="38" t="s">
        <v>1155</v>
      </c>
      <c r="H406" s="38" t="s">
        <v>1202</v>
      </c>
      <c r="I406" s="38" t="s">
        <v>1203</v>
      </c>
      <c r="J406" s="44">
        <v>117000</v>
      </c>
      <c r="K406" s="44">
        <v>60000</v>
      </c>
      <c r="L406" s="44">
        <v>30000</v>
      </c>
      <c r="M406" s="44">
        <v>30000</v>
      </c>
      <c r="N406" s="39">
        <v>2</v>
      </c>
      <c r="O406" s="47">
        <v>12811</v>
      </c>
    </row>
    <row r="407" spans="1:15" ht="25.5" outlineLevel="2" x14ac:dyDescent="0.2">
      <c r="A407" s="37">
        <v>390</v>
      </c>
      <c r="B407" s="37">
        <f t="shared" si="20"/>
        <v>19</v>
      </c>
      <c r="C407" s="37" t="s">
        <v>1152</v>
      </c>
      <c r="D407" s="37" t="s">
        <v>1206</v>
      </c>
      <c r="E407" s="37">
        <v>69303</v>
      </c>
      <c r="F407" s="38" t="s">
        <v>1154</v>
      </c>
      <c r="G407" s="38" t="s">
        <v>1155</v>
      </c>
      <c r="H407" s="38" t="s">
        <v>1207</v>
      </c>
      <c r="I407" s="38" t="s">
        <v>1208</v>
      </c>
      <c r="J407" s="44">
        <v>116000</v>
      </c>
      <c r="K407" s="44">
        <v>36000</v>
      </c>
      <c r="L407" s="44">
        <v>18000</v>
      </c>
      <c r="M407" s="44">
        <v>18000</v>
      </c>
      <c r="N407" s="39">
        <v>4</v>
      </c>
      <c r="O407" s="47">
        <v>18000</v>
      </c>
    </row>
    <row r="408" spans="1:15" ht="25.5" outlineLevel="1" x14ac:dyDescent="0.2">
      <c r="A408" s="50"/>
      <c r="B408" s="50"/>
      <c r="C408" s="35" t="s">
        <v>2932</v>
      </c>
      <c r="D408" s="35"/>
      <c r="E408" s="35"/>
      <c r="F408" s="43"/>
      <c r="G408" s="43"/>
      <c r="H408" s="43"/>
      <c r="I408" s="43"/>
      <c r="J408" s="45">
        <f t="shared" ref="J408:O408" si="21">SUBTOTAL(9,J389:J407)</f>
        <v>2233600.9</v>
      </c>
      <c r="K408" s="45">
        <f t="shared" si="21"/>
        <v>1391150.9</v>
      </c>
      <c r="L408" s="45">
        <f t="shared" si="21"/>
        <v>609000</v>
      </c>
      <c r="M408" s="45">
        <f t="shared" si="21"/>
        <v>533000</v>
      </c>
      <c r="N408" s="36">
        <f t="shared" si="21"/>
        <v>56</v>
      </c>
      <c r="O408" s="48">
        <f t="shared" si="21"/>
        <v>334949</v>
      </c>
    </row>
    <row r="409" spans="1:15" ht="25.5" outlineLevel="2" x14ac:dyDescent="0.2">
      <c r="A409" s="40">
        <v>391</v>
      </c>
      <c r="B409" s="40">
        <f t="shared" si="20"/>
        <v>1</v>
      </c>
      <c r="C409" s="40" t="s">
        <v>1209</v>
      </c>
      <c r="D409" s="40" t="s">
        <v>1210</v>
      </c>
      <c r="E409" s="40">
        <v>69964</v>
      </c>
      <c r="F409" s="41" t="s">
        <v>1211</v>
      </c>
      <c r="G409" s="41" t="s">
        <v>1212</v>
      </c>
      <c r="H409" s="41" t="s">
        <v>1213</v>
      </c>
      <c r="I409" s="41" t="s">
        <v>1214</v>
      </c>
      <c r="J409" s="46">
        <v>135000</v>
      </c>
      <c r="K409" s="46">
        <v>135000</v>
      </c>
      <c r="L409" s="46">
        <v>0</v>
      </c>
      <c r="M409" s="46">
        <v>135000</v>
      </c>
      <c r="N409" s="42">
        <v>4</v>
      </c>
      <c r="O409" s="49">
        <v>24526</v>
      </c>
    </row>
    <row r="410" spans="1:15" ht="25.5" outlineLevel="2" x14ac:dyDescent="0.2">
      <c r="A410" s="37">
        <v>392</v>
      </c>
      <c r="B410" s="37">
        <f t="shared" si="20"/>
        <v>2</v>
      </c>
      <c r="C410" s="37" t="s">
        <v>1209</v>
      </c>
      <c r="D410" s="37" t="s">
        <v>1215</v>
      </c>
      <c r="E410" s="37">
        <v>72409</v>
      </c>
      <c r="F410" s="38" t="s">
        <v>1211</v>
      </c>
      <c r="G410" s="38" t="s">
        <v>1212</v>
      </c>
      <c r="H410" s="38" t="s">
        <v>1216</v>
      </c>
      <c r="I410" s="38" t="s">
        <v>1217</v>
      </c>
      <c r="J410" s="44">
        <v>58800</v>
      </c>
      <c r="K410" s="44">
        <v>58800</v>
      </c>
      <c r="L410" s="44">
        <v>0</v>
      </c>
      <c r="M410" s="44">
        <v>58800</v>
      </c>
      <c r="N410" s="39">
        <v>3</v>
      </c>
      <c r="O410" s="47">
        <v>18668</v>
      </c>
    </row>
    <row r="411" spans="1:15" ht="38.25" outlineLevel="2" x14ac:dyDescent="0.2">
      <c r="A411" s="37">
        <v>393</v>
      </c>
      <c r="B411" s="37">
        <f t="shared" si="20"/>
        <v>3</v>
      </c>
      <c r="C411" s="37" t="s">
        <v>1209</v>
      </c>
      <c r="D411" s="37" t="s">
        <v>1218</v>
      </c>
      <c r="E411" s="37">
        <v>74915</v>
      </c>
      <c r="F411" s="38" t="s">
        <v>1211</v>
      </c>
      <c r="G411" s="38" t="s">
        <v>1212</v>
      </c>
      <c r="H411" s="38" t="s">
        <v>1219</v>
      </c>
      <c r="I411" s="38" t="s">
        <v>1220</v>
      </c>
      <c r="J411" s="44">
        <v>100000</v>
      </c>
      <c r="K411" s="44">
        <v>83059</v>
      </c>
      <c r="L411" s="44">
        <v>0</v>
      </c>
      <c r="M411" s="44">
        <v>83059</v>
      </c>
      <c r="N411" s="39">
        <v>3</v>
      </c>
      <c r="O411" s="47">
        <v>18668</v>
      </c>
    </row>
    <row r="412" spans="1:15" ht="25.5" outlineLevel="2" x14ac:dyDescent="0.2">
      <c r="A412" s="37">
        <v>394</v>
      </c>
      <c r="B412" s="37">
        <f t="shared" si="20"/>
        <v>4</v>
      </c>
      <c r="C412" s="37" t="s">
        <v>1209</v>
      </c>
      <c r="D412" s="37" t="s">
        <v>1221</v>
      </c>
      <c r="E412" s="37">
        <v>72506</v>
      </c>
      <c r="F412" s="38" t="s">
        <v>1211</v>
      </c>
      <c r="G412" s="38" t="s">
        <v>1212</v>
      </c>
      <c r="H412" s="38" t="s">
        <v>1222</v>
      </c>
      <c r="I412" s="38" t="s">
        <v>1223</v>
      </c>
      <c r="J412" s="44">
        <v>105000</v>
      </c>
      <c r="K412" s="44">
        <v>105000</v>
      </c>
      <c r="L412" s="44">
        <v>0</v>
      </c>
      <c r="M412" s="44">
        <v>105000</v>
      </c>
      <c r="N412" s="39">
        <v>3</v>
      </c>
      <c r="O412" s="47">
        <v>18668</v>
      </c>
    </row>
    <row r="413" spans="1:15" ht="38.25" outlineLevel="2" x14ac:dyDescent="0.2">
      <c r="A413" s="37">
        <v>395</v>
      </c>
      <c r="B413" s="37">
        <f t="shared" si="20"/>
        <v>5</v>
      </c>
      <c r="C413" s="37" t="s">
        <v>1209</v>
      </c>
      <c r="D413" s="37" t="s">
        <v>1224</v>
      </c>
      <c r="E413" s="37">
        <v>70110</v>
      </c>
      <c r="F413" s="38" t="s">
        <v>1211</v>
      </c>
      <c r="G413" s="38" t="s">
        <v>1212</v>
      </c>
      <c r="H413" s="38" t="s">
        <v>1225</v>
      </c>
      <c r="I413" s="38" t="s">
        <v>1226</v>
      </c>
      <c r="J413" s="44">
        <v>110000</v>
      </c>
      <c r="K413" s="44">
        <v>11094</v>
      </c>
      <c r="L413" s="44">
        <v>0</v>
      </c>
      <c r="M413" s="44">
        <v>11094</v>
      </c>
      <c r="N413" s="39">
        <v>2</v>
      </c>
      <c r="O413" s="47">
        <v>11094</v>
      </c>
    </row>
    <row r="414" spans="1:15" ht="25.5" outlineLevel="2" x14ac:dyDescent="0.2">
      <c r="A414" s="37">
        <v>396</v>
      </c>
      <c r="B414" s="37">
        <f t="shared" si="20"/>
        <v>6</v>
      </c>
      <c r="C414" s="37" t="s">
        <v>1209</v>
      </c>
      <c r="D414" s="37" t="s">
        <v>1227</v>
      </c>
      <c r="E414" s="37">
        <v>74949</v>
      </c>
      <c r="F414" s="38" t="s">
        <v>1211</v>
      </c>
      <c r="G414" s="38" t="s">
        <v>1212</v>
      </c>
      <c r="H414" s="38" t="s">
        <v>1228</v>
      </c>
      <c r="I414" s="38" t="s">
        <v>1229</v>
      </c>
      <c r="J414" s="44">
        <v>129000</v>
      </c>
      <c r="K414" s="44">
        <v>76986</v>
      </c>
      <c r="L414" s="44">
        <v>0</v>
      </c>
      <c r="M414" s="44">
        <v>76986</v>
      </c>
      <c r="N414" s="39">
        <v>3</v>
      </c>
      <c r="O414" s="47">
        <v>18668</v>
      </c>
    </row>
    <row r="415" spans="1:15" ht="25.5" outlineLevel="2" x14ac:dyDescent="0.2">
      <c r="A415" s="37">
        <v>397</v>
      </c>
      <c r="B415" s="37">
        <f t="shared" si="20"/>
        <v>7</v>
      </c>
      <c r="C415" s="37" t="s">
        <v>1209</v>
      </c>
      <c r="D415" s="37" t="s">
        <v>1233</v>
      </c>
      <c r="E415" s="37">
        <v>74242</v>
      </c>
      <c r="F415" s="38" t="s">
        <v>1211</v>
      </c>
      <c r="G415" s="38" t="s">
        <v>1212</v>
      </c>
      <c r="H415" s="38" t="s">
        <v>1234</v>
      </c>
      <c r="I415" s="38" t="s">
        <v>1235</v>
      </c>
      <c r="J415" s="44">
        <v>97000</v>
      </c>
      <c r="K415" s="44">
        <v>97000</v>
      </c>
      <c r="L415" s="44">
        <v>0</v>
      </c>
      <c r="M415" s="44">
        <v>97000</v>
      </c>
      <c r="N415" s="39">
        <v>3</v>
      </c>
      <c r="O415" s="47">
        <v>18668</v>
      </c>
    </row>
    <row r="416" spans="1:15" ht="25.5" outlineLevel="2" x14ac:dyDescent="0.2">
      <c r="A416" s="37">
        <v>398</v>
      </c>
      <c r="B416" s="37">
        <f t="shared" si="20"/>
        <v>8</v>
      </c>
      <c r="C416" s="37" t="s">
        <v>1209</v>
      </c>
      <c r="D416" s="37" t="s">
        <v>1230</v>
      </c>
      <c r="E416" s="37">
        <v>70174</v>
      </c>
      <c r="F416" s="38" t="s">
        <v>1211</v>
      </c>
      <c r="G416" s="38" t="s">
        <v>1212</v>
      </c>
      <c r="H416" s="38" t="s">
        <v>1231</v>
      </c>
      <c r="I416" s="38" t="s">
        <v>1232</v>
      </c>
      <c r="J416" s="44">
        <v>128000</v>
      </c>
      <c r="K416" s="44">
        <v>92021</v>
      </c>
      <c r="L416" s="44">
        <v>0</v>
      </c>
      <c r="M416" s="44">
        <v>92021</v>
      </c>
      <c r="N416" s="39">
        <v>3</v>
      </c>
      <c r="O416" s="47">
        <v>18668</v>
      </c>
    </row>
    <row r="417" spans="1:15" ht="26.45" customHeight="1" outlineLevel="1" x14ac:dyDescent="0.2">
      <c r="A417" s="50"/>
      <c r="B417" s="50"/>
      <c r="C417" s="35" t="s">
        <v>2933</v>
      </c>
      <c r="D417" s="35"/>
      <c r="E417" s="35"/>
      <c r="F417" s="43"/>
      <c r="G417" s="43"/>
      <c r="H417" s="43"/>
      <c r="I417" s="43"/>
      <c r="J417" s="45">
        <f t="shared" ref="J417:O417" si="22">SUBTOTAL(9,J409:J416)</f>
        <v>862800</v>
      </c>
      <c r="K417" s="45">
        <f t="shared" si="22"/>
        <v>658960</v>
      </c>
      <c r="L417" s="45">
        <f t="shared" si="22"/>
        <v>0</v>
      </c>
      <c r="M417" s="45">
        <f t="shared" si="22"/>
        <v>658960</v>
      </c>
      <c r="N417" s="36">
        <f t="shared" si="22"/>
        <v>24</v>
      </c>
      <c r="O417" s="48">
        <f t="shared" si="22"/>
        <v>147628</v>
      </c>
    </row>
    <row r="418" spans="1:15" ht="51" outlineLevel="2" x14ac:dyDescent="0.2">
      <c r="A418" s="40">
        <v>399</v>
      </c>
      <c r="B418" s="40">
        <f t="shared" si="20"/>
        <v>1</v>
      </c>
      <c r="C418" s="40" t="s">
        <v>1236</v>
      </c>
      <c r="D418" s="40" t="s">
        <v>1237</v>
      </c>
      <c r="E418" s="40">
        <v>75668</v>
      </c>
      <c r="F418" s="41" t="s">
        <v>1238</v>
      </c>
      <c r="G418" s="41" t="s">
        <v>1239</v>
      </c>
      <c r="H418" s="41" t="s">
        <v>1240</v>
      </c>
      <c r="I418" s="41" t="s">
        <v>1241</v>
      </c>
      <c r="J418" s="46">
        <v>157080</v>
      </c>
      <c r="K418" s="46">
        <v>30500</v>
      </c>
      <c r="L418" s="46">
        <v>10000</v>
      </c>
      <c r="M418" s="46">
        <v>20500</v>
      </c>
      <c r="N418" s="42">
        <v>5</v>
      </c>
      <c r="O418" s="49">
        <v>20500</v>
      </c>
    </row>
    <row r="419" spans="1:15" ht="25.5" outlineLevel="2" x14ac:dyDescent="0.2">
      <c r="A419" s="37">
        <v>400</v>
      </c>
      <c r="B419" s="37">
        <f t="shared" si="20"/>
        <v>2</v>
      </c>
      <c r="C419" s="37" t="s">
        <v>1236</v>
      </c>
      <c r="D419" s="37" t="s">
        <v>1242</v>
      </c>
      <c r="E419" s="37">
        <v>75864</v>
      </c>
      <c r="F419" s="38" t="s">
        <v>1238</v>
      </c>
      <c r="G419" s="38" t="s">
        <v>1239</v>
      </c>
      <c r="H419" s="38" t="s">
        <v>1243</v>
      </c>
      <c r="I419" s="38" t="s">
        <v>1244</v>
      </c>
      <c r="J419" s="44">
        <v>124950</v>
      </c>
      <c r="K419" s="44">
        <v>108985</v>
      </c>
      <c r="L419" s="44">
        <v>0</v>
      </c>
      <c r="M419" s="44">
        <v>108985</v>
      </c>
      <c r="N419" s="39">
        <v>4</v>
      </c>
      <c r="O419" s="47">
        <v>24526</v>
      </c>
    </row>
    <row r="420" spans="1:15" ht="38.25" outlineLevel="2" x14ac:dyDescent="0.2">
      <c r="A420" s="37">
        <v>401</v>
      </c>
      <c r="B420" s="37">
        <f t="shared" si="20"/>
        <v>3</v>
      </c>
      <c r="C420" s="37" t="s">
        <v>1236</v>
      </c>
      <c r="D420" s="37" t="s">
        <v>1245</v>
      </c>
      <c r="E420" s="37">
        <v>76040</v>
      </c>
      <c r="F420" s="38" t="s">
        <v>1238</v>
      </c>
      <c r="G420" s="38" t="s">
        <v>1239</v>
      </c>
      <c r="H420" s="38" t="s">
        <v>1246</v>
      </c>
      <c r="I420" s="38" t="s">
        <v>1247</v>
      </c>
      <c r="J420" s="44">
        <v>139500</v>
      </c>
      <c r="K420" s="44">
        <v>27900</v>
      </c>
      <c r="L420" s="44">
        <v>0</v>
      </c>
      <c r="M420" s="44">
        <v>27900</v>
      </c>
      <c r="N420" s="39">
        <v>4</v>
      </c>
      <c r="O420" s="47">
        <v>24526</v>
      </c>
    </row>
    <row r="421" spans="1:15" ht="25.5" outlineLevel="2" x14ac:dyDescent="0.2">
      <c r="A421" s="37">
        <v>402</v>
      </c>
      <c r="B421" s="37">
        <f t="shared" si="20"/>
        <v>4</v>
      </c>
      <c r="C421" s="37" t="s">
        <v>1236</v>
      </c>
      <c r="D421" s="37" t="s">
        <v>1248</v>
      </c>
      <c r="E421" s="37">
        <v>76139</v>
      </c>
      <c r="F421" s="38" t="s">
        <v>1238</v>
      </c>
      <c r="G421" s="38" t="s">
        <v>1239</v>
      </c>
      <c r="H421" s="38" t="s">
        <v>1249</v>
      </c>
      <c r="I421" s="38" t="s">
        <v>1250</v>
      </c>
      <c r="J421" s="44">
        <v>154700</v>
      </c>
      <c r="K421" s="44">
        <v>42130</v>
      </c>
      <c r="L421" s="44">
        <v>22130</v>
      </c>
      <c r="M421" s="44">
        <v>20000</v>
      </c>
      <c r="N421" s="39">
        <v>2</v>
      </c>
      <c r="O421" s="47">
        <v>12811</v>
      </c>
    </row>
    <row r="422" spans="1:15" ht="51" outlineLevel="2" x14ac:dyDescent="0.2">
      <c r="A422" s="37">
        <v>403</v>
      </c>
      <c r="B422" s="37">
        <f t="shared" si="20"/>
        <v>5</v>
      </c>
      <c r="C422" s="37" t="s">
        <v>1236</v>
      </c>
      <c r="D422" s="37" t="s">
        <v>1251</v>
      </c>
      <c r="E422" s="37">
        <v>77595</v>
      </c>
      <c r="F422" s="38" t="s">
        <v>1238</v>
      </c>
      <c r="G422" s="38" t="s">
        <v>1239</v>
      </c>
      <c r="H422" s="38" t="s">
        <v>1252</v>
      </c>
      <c r="I422" s="38" t="s">
        <v>1253</v>
      </c>
      <c r="J422" s="44">
        <v>9000</v>
      </c>
      <c r="K422" s="44">
        <v>0</v>
      </c>
      <c r="L422" s="44">
        <v>0</v>
      </c>
      <c r="M422" s="44">
        <v>9000</v>
      </c>
      <c r="N422" s="39">
        <v>3</v>
      </c>
      <c r="O422" s="47">
        <v>9000</v>
      </c>
    </row>
    <row r="423" spans="1:15" ht="38.25" outlineLevel="2" x14ac:dyDescent="0.2">
      <c r="A423" s="37">
        <v>404</v>
      </c>
      <c r="B423" s="37">
        <f t="shared" si="20"/>
        <v>6</v>
      </c>
      <c r="C423" s="37" t="s">
        <v>1236</v>
      </c>
      <c r="D423" s="37" t="s">
        <v>1254</v>
      </c>
      <c r="E423" s="37">
        <v>76175</v>
      </c>
      <c r="F423" s="38" t="s">
        <v>1238</v>
      </c>
      <c r="G423" s="38" t="s">
        <v>1239</v>
      </c>
      <c r="H423" s="38" t="s">
        <v>1255</v>
      </c>
      <c r="I423" s="38" t="s">
        <v>1256</v>
      </c>
      <c r="J423" s="44">
        <v>157080</v>
      </c>
      <c r="K423" s="44">
        <v>104878</v>
      </c>
      <c r="L423" s="44">
        <v>10000</v>
      </c>
      <c r="M423" s="44">
        <v>94878</v>
      </c>
      <c r="N423" s="39">
        <v>4</v>
      </c>
      <c r="O423" s="47">
        <v>24526</v>
      </c>
    </row>
    <row r="424" spans="1:15" ht="25.5" outlineLevel="2" x14ac:dyDescent="0.2">
      <c r="A424" s="37">
        <v>405</v>
      </c>
      <c r="B424" s="37">
        <f t="shared" si="20"/>
        <v>7</v>
      </c>
      <c r="C424" s="37" t="s">
        <v>1236</v>
      </c>
      <c r="D424" s="37" t="s">
        <v>1257</v>
      </c>
      <c r="E424" s="37">
        <v>76255</v>
      </c>
      <c r="F424" s="38" t="s">
        <v>1238</v>
      </c>
      <c r="G424" s="38" t="s">
        <v>1239</v>
      </c>
      <c r="H424" s="38" t="s">
        <v>1258</v>
      </c>
      <c r="I424" s="38" t="s">
        <v>1259</v>
      </c>
      <c r="J424" s="44">
        <v>151300</v>
      </c>
      <c r="K424" s="44">
        <v>125657</v>
      </c>
      <c r="L424" s="44">
        <v>61300</v>
      </c>
      <c r="M424" s="44">
        <v>64357</v>
      </c>
      <c r="N424" s="39">
        <v>3</v>
      </c>
      <c r="O424" s="47">
        <v>18668</v>
      </c>
    </row>
    <row r="425" spans="1:15" ht="38.25" outlineLevel="2" x14ac:dyDescent="0.2">
      <c r="A425" s="37">
        <v>406</v>
      </c>
      <c r="B425" s="37">
        <f t="shared" si="20"/>
        <v>8</v>
      </c>
      <c r="C425" s="37" t="s">
        <v>1236</v>
      </c>
      <c r="D425" s="37" t="s">
        <v>1260</v>
      </c>
      <c r="E425" s="37">
        <v>76317</v>
      </c>
      <c r="F425" s="38" t="s">
        <v>1238</v>
      </c>
      <c r="G425" s="38" t="s">
        <v>1239</v>
      </c>
      <c r="H425" s="38" t="s">
        <v>1261</v>
      </c>
      <c r="I425" s="38" t="s">
        <v>1262</v>
      </c>
      <c r="J425" s="44">
        <v>148750</v>
      </c>
      <c r="K425" s="44">
        <v>29750</v>
      </c>
      <c r="L425" s="44">
        <v>0</v>
      </c>
      <c r="M425" s="44">
        <v>29750</v>
      </c>
      <c r="N425" s="39">
        <v>3</v>
      </c>
      <c r="O425" s="47">
        <v>18668</v>
      </c>
    </row>
    <row r="426" spans="1:15" ht="38.25" outlineLevel="2" x14ac:dyDescent="0.2">
      <c r="A426" s="37">
        <v>407</v>
      </c>
      <c r="B426" s="37">
        <f t="shared" si="20"/>
        <v>9</v>
      </c>
      <c r="C426" s="37" t="s">
        <v>1236</v>
      </c>
      <c r="D426" s="37" t="s">
        <v>803</v>
      </c>
      <c r="E426" s="37">
        <v>76353</v>
      </c>
      <c r="F426" s="38" t="s">
        <v>1238</v>
      </c>
      <c r="G426" s="38" t="s">
        <v>1239</v>
      </c>
      <c r="H426" s="38" t="s">
        <v>1263</v>
      </c>
      <c r="I426" s="38" t="s">
        <v>1264</v>
      </c>
      <c r="J426" s="44">
        <v>150000</v>
      </c>
      <c r="K426" s="44">
        <v>8000</v>
      </c>
      <c r="L426" s="44">
        <v>0</v>
      </c>
      <c r="M426" s="44">
        <v>8000</v>
      </c>
      <c r="N426" s="39">
        <v>4</v>
      </c>
      <c r="O426" s="47">
        <v>8000</v>
      </c>
    </row>
    <row r="427" spans="1:15" ht="38.25" outlineLevel="2" x14ac:dyDescent="0.2">
      <c r="A427" s="37">
        <v>408</v>
      </c>
      <c r="B427" s="37">
        <f t="shared" si="20"/>
        <v>10</v>
      </c>
      <c r="C427" s="37" t="s">
        <v>1236</v>
      </c>
      <c r="D427" s="37" t="s">
        <v>1265</v>
      </c>
      <c r="E427" s="37">
        <v>76406</v>
      </c>
      <c r="F427" s="38" t="s">
        <v>1238</v>
      </c>
      <c r="G427" s="38" t="s">
        <v>1239</v>
      </c>
      <c r="H427" s="38" t="s">
        <v>1266</v>
      </c>
      <c r="I427" s="38" t="s">
        <v>1267</v>
      </c>
      <c r="J427" s="44">
        <v>154700</v>
      </c>
      <c r="K427" s="44">
        <v>13800</v>
      </c>
      <c r="L427" s="44">
        <v>0</v>
      </c>
      <c r="M427" s="44">
        <v>13800</v>
      </c>
      <c r="N427" s="39">
        <v>3</v>
      </c>
      <c r="O427" s="47">
        <v>13800</v>
      </c>
    </row>
    <row r="428" spans="1:15" ht="25.5" outlineLevel="2" x14ac:dyDescent="0.2">
      <c r="A428" s="37">
        <v>409</v>
      </c>
      <c r="B428" s="37">
        <f t="shared" si="20"/>
        <v>11</v>
      </c>
      <c r="C428" s="37" t="s">
        <v>1236</v>
      </c>
      <c r="D428" s="37" t="s">
        <v>1268</v>
      </c>
      <c r="E428" s="37">
        <v>76497</v>
      </c>
      <c r="F428" s="38" t="s">
        <v>1238</v>
      </c>
      <c r="G428" s="38" t="s">
        <v>1239</v>
      </c>
      <c r="H428" s="38" t="s">
        <v>1269</v>
      </c>
      <c r="I428" s="38" t="s">
        <v>1270</v>
      </c>
      <c r="J428" s="44">
        <v>139500</v>
      </c>
      <c r="K428" s="44">
        <v>52597</v>
      </c>
      <c r="L428" s="44">
        <v>0</v>
      </c>
      <c r="M428" s="44">
        <v>52597</v>
      </c>
      <c r="N428" s="39">
        <v>3</v>
      </c>
      <c r="O428" s="47">
        <v>18668</v>
      </c>
    </row>
    <row r="429" spans="1:15" ht="51" outlineLevel="2" x14ac:dyDescent="0.2">
      <c r="A429" s="37">
        <v>410</v>
      </c>
      <c r="B429" s="37">
        <f t="shared" si="20"/>
        <v>12</v>
      </c>
      <c r="C429" s="37" t="s">
        <v>1236</v>
      </c>
      <c r="D429" s="37" t="s">
        <v>1077</v>
      </c>
      <c r="E429" s="37">
        <v>76585</v>
      </c>
      <c r="F429" s="38" t="s">
        <v>1238</v>
      </c>
      <c r="G429" s="38" t="s">
        <v>1239</v>
      </c>
      <c r="H429" s="38" t="s">
        <v>1271</v>
      </c>
      <c r="I429" s="38" t="s">
        <v>1272</v>
      </c>
      <c r="J429" s="44">
        <v>157080</v>
      </c>
      <c r="K429" s="44">
        <v>23800</v>
      </c>
      <c r="L429" s="44">
        <v>0</v>
      </c>
      <c r="M429" s="44">
        <v>23800</v>
      </c>
      <c r="N429" s="39">
        <v>3</v>
      </c>
      <c r="O429" s="47">
        <v>18668</v>
      </c>
    </row>
    <row r="430" spans="1:15" ht="38.25" outlineLevel="2" x14ac:dyDescent="0.2">
      <c r="A430" s="37">
        <v>411</v>
      </c>
      <c r="B430" s="37">
        <f t="shared" si="20"/>
        <v>13</v>
      </c>
      <c r="C430" s="37" t="s">
        <v>1236</v>
      </c>
      <c r="D430" s="37" t="s">
        <v>1273</v>
      </c>
      <c r="E430" s="37">
        <v>76601</v>
      </c>
      <c r="F430" s="38" t="s">
        <v>1238</v>
      </c>
      <c r="G430" s="38" t="s">
        <v>1239</v>
      </c>
      <c r="H430" s="38" t="s">
        <v>1274</v>
      </c>
      <c r="I430" s="38" t="s">
        <v>1275</v>
      </c>
      <c r="J430" s="44">
        <v>130000</v>
      </c>
      <c r="K430" s="44">
        <v>95000</v>
      </c>
      <c r="L430" s="44">
        <v>0</v>
      </c>
      <c r="M430" s="44">
        <v>95000</v>
      </c>
      <c r="N430" s="39">
        <v>3</v>
      </c>
      <c r="O430" s="47">
        <v>18668</v>
      </c>
    </row>
    <row r="431" spans="1:15" ht="25.5" outlineLevel="2" x14ac:dyDescent="0.2">
      <c r="A431" s="37">
        <v>412</v>
      </c>
      <c r="B431" s="37">
        <f t="shared" si="20"/>
        <v>14</v>
      </c>
      <c r="C431" s="37" t="s">
        <v>1236</v>
      </c>
      <c r="D431" s="37" t="s">
        <v>1276</v>
      </c>
      <c r="E431" s="37">
        <v>76763</v>
      </c>
      <c r="F431" s="38" t="s">
        <v>1238</v>
      </c>
      <c r="G431" s="38" t="s">
        <v>1239</v>
      </c>
      <c r="H431" s="38" t="s">
        <v>1277</v>
      </c>
      <c r="I431" s="38" t="s">
        <v>1278</v>
      </c>
      <c r="J431" s="44">
        <v>154700</v>
      </c>
      <c r="K431" s="44">
        <v>65788</v>
      </c>
      <c r="L431" s="44">
        <v>0</v>
      </c>
      <c r="M431" s="44">
        <v>65788</v>
      </c>
      <c r="N431" s="39">
        <v>3</v>
      </c>
      <c r="O431" s="47">
        <v>18668</v>
      </c>
    </row>
    <row r="432" spans="1:15" ht="38.25" outlineLevel="2" x14ac:dyDescent="0.2">
      <c r="A432" s="37">
        <v>413</v>
      </c>
      <c r="B432" s="37">
        <f t="shared" si="20"/>
        <v>15</v>
      </c>
      <c r="C432" s="37" t="s">
        <v>1236</v>
      </c>
      <c r="D432" s="37" t="s">
        <v>1279</v>
      </c>
      <c r="E432" s="37">
        <v>76932</v>
      </c>
      <c r="F432" s="38" t="s">
        <v>1238</v>
      </c>
      <c r="G432" s="38" t="s">
        <v>1239</v>
      </c>
      <c r="H432" s="38" t="s">
        <v>1280</v>
      </c>
      <c r="I432" s="38" t="s">
        <v>1281</v>
      </c>
      <c r="J432" s="44">
        <v>99590</v>
      </c>
      <c r="K432" s="44">
        <v>73220</v>
      </c>
      <c r="L432" s="44">
        <v>0</v>
      </c>
      <c r="M432" s="44">
        <v>61947</v>
      </c>
      <c r="N432" s="39">
        <v>3</v>
      </c>
      <c r="O432" s="47">
        <v>18668</v>
      </c>
    </row>
    <row r="433" spans="1:15" ht="25.5" outlineLevel="2" x14ac:dyDescent="0.2">
      <c r="A433" s="37">
        <v>414</v>
      </c>
      <c r="B433" s="37">
        <f t="shared" si="20"/>
        <v>16</v>
      </c>
      <c r="C433" s="37" t="s">
        <v>1236</v>
      </c>
      <c r="D433" s="37" t="s">
        <v>1282</v>
      </c>
      <c r="E433" s="37">
        <v>76996</v>
      </c>
      <c r="F433" s="38" t="s">
        <v>1238</v>
      </c>
      <c r="G433" s="38" t="s">
        <v>1239</v>
      </c>
      <c r="H433" s="38" t="s">
        <v>1283</v>
      </c>
      <c r="I433" s="38" t="s">
        <v>1284</v>
      </c>
      <c r="J433" s="44">
        <v>154700</v>
      </c>
      <c r="K433" s="44">
        <v>33573</v>
      </c>
      <c r="L433" s="44">
        <v>0</v>
      </c>
      <c r="M433" s="44">
        <v>33573</v>
      </c>
      <c r="N433" s="39">
        <v>3</v>
      </c>
      <c r="O433" s="47">
        <v>18668</v>
      </c>
    </row>
    <row r="434" spans="1:15" ht="25.5" outlineLevel="2" x14ac:dyDescent="0.2">
      <c r="A434" s="37">
        <v>415</v>
      </c>
      <c r="B434" s="37">
        <f t="shared" si="20"/>
        <v>17</v>
      </c>
      <c r="C434" s="37" t="s">
        <v>1236</v>
      </c>
      <c r="D434" s="37" t="s">
        <v>1285</v>
      </c>
      <c r="E434" s="37">
        <v>77082</v>
      </c>
      <c r="F434" s="38" t="s">
        <v>1238</v>
      </c>
      <c r="G434" s="38" t="s">
        <v>1239</v>
      </c>
      <c r="H434" s="38" t="s">
        <v>1286</v>
      </c>
      <c r="I434" s="38" t="s">
        <v>1287</v>
      </c>
      <c r="J434" s="44">
        <v>154700</v>
      </c>
      <c r="K434" s="44">
        <v>95000</v>
      </c>
      <c r="L434" s="44">
        <v>0</v>
      </c>
      <c r="M434" s="44">
        <v>60000</v>
      </c>
      <c r="N434" s="39">
        <v>3</v>
      </c>
      <c r="O434" s="47">
        <v>18668</v>
      </c>
    </row>
    <row r="435" spans="1:15" ht="38.25" outlineLevel="2" x14ac:dyDescent="0.2">
      <c r="A435" s="37">
        <v>416</v>
      </c>
      <c r="B435" s="37">
        <f t="shared" si="20"/>
        <v>18</v>
      </c>
      <c r="C435" s="37" t="s">
        <v>1236</v>
      </c>
      <c r="D435" s="37" t="s">
        <v>1288</v>
      </c>
      <c r="E435" s="37">
        <v>77153</v>
      </c>
      <c r="F435" s="38" t="s">
        <v>1238</v>
      </c>
      <c r="G435" s="38" t="s">
        <v>1239</v>
      </c>
      <c r="H435" s="38" t="s">
        <v>1289</v>
      </c>
      <c r="I435" s="38" t="s">
        <v>1290</v>
      </c>
      <c r="J435" s="44">
        <v>157080</v>
      </c>
      <c r="K435" s="44">
        <v>30000</v>
      </c>
      <c r="L435" s="44">
        <v>0</v>
      </c>
      <c r="M435" s="44">
        <v>30000</v>
      </c>
      <c r="N435" s="39">
        <v>3</v>
      </c>
      <c r="O435" s="47">
        <v>18668</v>
      </c>
    </row>
    <row r="436" spans="1:15" ht="25.5" outlineLevel="2" x14ac:dyDescent="0.2">
      <c r="A436" s="37">
        <v>417</v>
      </c>
      <c r="B436" s="37">
        <f t="shared" si="20"/>
        <v>19</v>
      </c>
      <c r="C436" s="37" t="s">
        <v>1236</v>
      </c>
      <c r="D436" s="37" t="s">
        <v>1291</v>
      </c>
      <c r="E436" s="37">
        <v>75203</v>
      </c>
      <c r="F436" s="38" t="s">
        <v>1238</v>
      </c>
      <c r="G436" s="38" t="s">
        <v>1239</v>
      </c>
      <c r="H436" s="38" t="s">
        <v>1292</v>
      </c>
      <c r="I436" s="38" t="s">
        <v>1293</v>
      </c>
      <c r="J436" s="44">
        <v>148750</v>
      </c>
      <c r="K436" s="44">
        <v>99750</v>
      </c>
      <c r="L436" s="44">
        <v>0</v>
      </c>
      <c r="M436" s="44">
        <v>99750</v>
      </c>
      <c r="N436" s="39">
        <v>4</v>
      </c>
      <c r="O436" s="47">
        <v>24526</v>
      </c>
    </row>
    <row r="437" spans="1:15" ht="38.25" outlineLevel="2" x14ac:dyDescent="0.2">
      <c r="A437" s="37">
        <v>418</v>
      </c>
      <c r="B437" s="37">
        <f t="shared" si="20"/>
        <v>20</v>
      </c>
      <c r="C437" s="37" t="s">
        <v>1236</v>
      </c>
      <c r="D437" s="37" t="s">
        <v>300</v>
      </c>
      <c r="E437" s="37">
        <v>77536</v>
      </c>
      <c r="F437" s="38" t="s">
        <v>1238</v>
      </c>
      <c r="G437" s="38" t="s">
        <v>1239</v>
      </c>
      <c r="H437" s="38" t="s">
        <v>1294</v>
      </c>
      <c r="I437" s="38" t="s">
        <v>1295</v>
      </c>
      <c r="J437" s="44">
        <v>68966</v>
      </c>
      <c r="K437" s="44">
        <v>60000</v>
      </c>
      <c r="L437" s="44">
        <v>0</v>
      </c>
      <c r="M437" s="44">
        <v>60000</v>
      </c>
      <c r="N437" s="39">
        <v>3</v>
      </c>
      <c r="O437" s="47">
        <v>18668</v>
      </c>
    </row>
    <row r="438" spans="1:15" ht="24" customHeight="1" outlineLevel="1" x14ac:dyDescent="0.2">
      <c r="A438" s="50"/>
      <c r="B438" s="50"/>
      <c r="C438" s="35" t="s">
        <v>2934</v>
      </c>
      <c r="D438" s="35"/>
      <c r="E438" s="35"/>
      <c r="F438" s="43"/>
      <c r="G438" s="43"/>
      <c r="H438" s="43"/>
      <c r="I438" s="43"/>
      <c r="J438" s="45">
        <f t="shared" ref="J438:O438" si="23">SUBTOTAL(9,J418:J437)</f>
        <v>2712126</v>
      </c>
      <c r="K438" s="45">
        <f t="shared" si="23"/>
        <v>1120328</v>
      </c>
      <c r="L438" s="45">
        <f t="shared" si="23"/>
        <v>103430</v>
      </c>
      <c r="M438" s="45">
        <f t="shared" si="23"/>
        <v>979625</v>
      </c>
      <c r="N438" s="36">
        <f t="shared" si="23"/>
        <v>66</v>
      </c>
      <c r="O438" s="48">
        <f t="shared" si="23"/>
        <v>367563</v>
      </c>
    </row>
    <row r="439" spans="1:15" ht="25.5" outlineLevel="2" x14ac:dyDescent="0.2">
      <c r="A439" s="40">
        <v>419</v>
      </c>
      <c r="B439" s="40">
        <f t="shared" si="20"/>
        <v>1</v>
      </c>
      <c r="C439" s="40" t="s">
        <v>1296</v>
      </c>
      <c r="D439" s="40" t="s">
        <v>1297</v>
      </c>
      <c r="E439" s="40">
        <v>101984</v>
      </c>
      <c r="F439" s="41" t="s">
        <v>1298</v>
      </c>
      <c r="G439" s="41" t="s">
        <v>1299</v>
      </c>
      <c r="H439" s="41" t="s">
        <v>1300</v>
      </c>
      <c r="I439" s="41" t="s">
        <v>1301</v>
      </c>
      <c r="J439" s="46">
        <v>134900</v>
      </c>
      <c r="K439" s="46">
        <v>134900</v>
      </c>
      <c r="L439" s="46">
        <v>0</v>
      </c>
      <c r="M439" s="46">
        <v>134900</v>
      </c>
      <c r="N439" s="42">
        <v>2</v>
      </c>
      <c r="O439" s="49">
        <v>12811</v>
      </c>
    </row>
    <row r="440" spans="1:15" ht="25.5" outlineLevel="2" x14ac:dyDescent="0.2">
      <c r="A440" s="37">
        <v>420</v>
      </c>
      <c r="B440" s="37">
        <f t="shared" si="20"/>
        <v>2</v>
      </c>
      <c r="C440" s="37" t="s">
        <v>1296</v>
      </c>
      <c r="D440" s="37" t="s">
        <v>1302</v>
      </c>
      <c r="E440" s="37">
        <v>102446</v>
      </c>
      <c r="F440" s="38" t="s">
        <v>1298</v>
      </c>
      <c r="G440" s="38" t="s">
        <v>1299</v>
      </c>
      <c r="H440" s="38" t="s">
        <v>1303</v>
      </c>
      <c r="I440" s="38" t="s">
        <v>1304</v>
      </c>
      <c r="J440" s="44">
        <v>110350</v>
      </c>
      <c r="K440" s="44">
        <v>80000</v>
      </c>
      <c r="L440" s="44">
        <v>0</v>
      </c>
      <c r="M440" s="44">
        <v>20000</v>
      </c>
      <c r="N440" s="39">
        <v>3</v>
      </c>
      <c r="O440" s="47">
        <v>18668</v>
      </c>
    </row>
    <row r="441" spans="1:15" ht="25.5" outlineLevel="2" x14ac:dyDescent="0.2">
      <c r="A441" s="37">
        <v>421</v>
      </c>
      <c r="B441" s="37">
        <f t="shared" si="20"/>
        <v>3</v>
      </c>
      <c r="C441" s="37" t="s">
        <v>1296</v>
      </c>
      <c r="D441" s="37" t="s">
        <v>1305</v>
      </c>
      <c r="E441" s="37">
        <v>103194</v>
      </c>
      <c r="F441" s="38" t="s">
        <v>1298</v>
      </c>
      <c r="G441" s="38" t="s">
        <v>1299</v>
      </c>
      <c r="H441" s="38" t="s">
        <v>1306</v>
      </c>
      <c r="I441" s="38" t="s">
        <v>1307</v>
      </c>
      <c r="J441" s="44">
        <v>170000</v>
      </c>
      <c r="K441" s="44">
        <v>170000</v>
      </c>
      <c r="L441" s="44">
        <v>0</v>
      </c>
      <c r="M441" s="44">
        <v>70000</v>
      </c>
      <c r="N441" s="39">
        <v>2</v>
      </c>
      <c r="O441" s="47">
        <v>12811</v>
      </c>
    </row>
    <row r="442" spans="1:15" ht="25.5" outlineLevel="2" x14ac:dyDescent="0.2">
      <c r="A442" s="37">
        <v>422</v>
      </c>
      <c r="B442" s="37">
        <f t="shared" si="20"/>
        <v>4</v>
      </c>
      <c r="C442" s="37" t="s">
        <v>1296</v>
      </c>
      <c r="D442" s="37" t="s">
        <v>1308</v>
      </c>
      <c r="E442" s="37">
        <v>103372</v>
      </c>
      <c r="F442" s="38" t="s">
        <v>1298</v>
      </c>
      <c r="G442" s="38" t="s">
        <v>1299</v>
      </c>
      <c r="H442" s="38" t="s">
        <v>1309</v>
      </c>
      <c r="I442" s="38" t="s">
        <v>1310</v>
      </c>
      <c r="J442" s="44">
        <v>129500</v>
      </c>
      <c r="K442" s="44">
        <v>129500</v>
      </c>
      <c r="L442" s="44">
        <v>0</v>
      </c>
      <c r="M442" s="44">
        <v>70000</v>
      </c>
      <c r="N442" s="39">
        <v>2</v>
      </c>
      <c r="O442" s="47">
        <v>12811</v>
      </c>
    </row>
    <row r="443" spans="1:15" ht="25.5" outlineLevel="2" x14ac:dyDescent="0.2">
      <c r="A443" s="37">
        <v>423</v>
      </c>
      <c r="B443" s="37">
        <f t="shared" si="20"/>
        <v>5</v>
      </c>
      <c r="C443" s="37" t="s">
        <v>1296</v>
      </c>
      <c r="D443" s="37" t="s">
        <v>1311</v>
      </c>
      <c r="E443" s="37">
        <v>103354</v>
      </c>
      <c r="F443" s="38" t="s">
        <v>1298</v>
      </c>
      <c r="G443" s="38" t="s">
        <v>1299</v>
      </c>
      <c r="H443" s="38" t="s">
        <v>1312</v>
      </c>
      <c r="I443" s="38" t="s">
        <v>1313</v>
      </c>
      <c r="J443" s="44">
        <v>132000</v>
      </c>
      <c r="K443" s="44">
        <v>132000</v>
      </c>
      <c r="L443" s="44">
        <v>0</v>
      </c>
      <c r="M443" s="44">
        <v>65000</v>
      </c>
      <c r="N443" s="39">
        <v>2</v>
      </c>
      <c r="O443" s="47">
        <v>12811</v>
      </c>
    </row>
    <row r="444" spans="1:15" ht="25.5" outlineLevel="2" x14ac:dyDescent="0.2">
      <c r="A444" s="37">
        <v>424</v>
      </c>
      <c r="B444" s="37">
        <f t="shared" si="20"/>
        <v>6</v>
      </c>
      <c r="C444" s="37" t="s">
        <v>1296</v>
      </c>
      <c r="D444" s="37" t="s">
        <v>1314</v>
      </c>
      <c r="E444" s="37">
        <v>103407</v>
      </c>
      <c r="F444" s="38" t="s">
        <v>1298</v>
      </c>
      <c r="G444" s="38" t="s">
        <v>1299</v>
      </c>
      <c r="H444" s="38" t="s">
        <v>1315</v>
      </c>
      <c r="I444" s="38" t="s">
        <v>1316</v>
      </c>
      <c r="J444" s="44">
        <v>132000</v>
      </c>
      <c r="K444" s="44">
        <v>13000</v>
      </c>
      <c r="L444" s="44">
        <v>0</v>
      </c>
      <c r="M444" s="44">
        <v>13000</v>
      </c>
      <c r="N444" s="39">
        <v>2</v>
      </c>
      <c r="O444" s="47">
        <v>12811</v>
      </c>
    </row>
    <row r="445" spans="1:15" ht="25.5" outlineLevel="2" x14ac:dyDescent="0.2">
      <c r="A445" s="37">
        <v>425</v>
      </c>
      <c r="B445" s="37">
        <f t="shared" si="20"/>
        <v>7</v>
      </c>
      <c r="C445" s="37" t="s">
        <v>1296</v>
      </c>
      <c r="D445" s="37" t="s">
        <v>1317</v>
      </c>
      <c r="E445" s="37">
        <v>104225</v>
      </c>
      <c r="F445" s="38" t="s">
        <v>1298</v>
      </c>
      <c r="G445" s="38" t="s">
        <v>1299</v>
      </c>
      <c r="H445" s="38" t="s">
        <v>1318</v>
      </c>
      <c r="I445" s="38" t="s">
        <v>1319</v>
      </c>
      <c r="J445" s="44">
        <v>126000</v>
      </c>
      <c r="K445" s="44">
        <v>100000</v>
      </c>
      <c r="L445" s="44">
        <v>0</v>
      </c>
      <c r="M445" s="44">
        <v>100000</v>
      </c>
      <c r="N445" s="39">
        <v>2</v>
      </c>
      <c r="O445" s="47">
        <v>12811</v>
      </c>
    </row>
    <row r="446" spans="1:15" ht="25.5" outlineLevel="2" x14ac:dyDescent="0.2">
      <c r="A446" s="37">
        <v>426</v>
      </c>
      <c r="B446" s="37">
        <f t="shared" si="20"/>
        <v>8</v>
      </c>
      <c r="C446" s="37" t="s">
        <v>1296</v>
      </c>
      <c r="D446" s="37" t="s">
        <v>1320</v>
      </c>
      <c r="E446" s="37">
        <v>104680</v>
      </c>
      <c r="F446" s="38" t="s">
        <v>1298</v>
      </c>
      <c r="G446" s="38" t="s">
        <v>1299</v>
      </c>
      <c r="H446" s="38" t="s">
        <v>1321</v>
      </c>
      <c r="I446" s="38" t="s">
        <v>1322</v>
      </c>
      <c r="J446" s="44">
        <v>78000</v>
      </c>
      <c r="K446" s="44">
        <v>50000</v>
      </c>
      <c r="L446" s="44">
        <v>0</v>
      </c>
      <c r="M446" s="44">
        <v>50000</v>
      </c>
      <c r="N446" s="39">
        <v>3</v>
      </c>
      <c r="O446" s="47">
        <v>18668</v>
      </c>
    </row>
    <row r="447" spans="1:15" ht="25.5" outlineLevel="2" x14ac:dyDescent="0.2">
      <c r="A447" s="37">
        <v>427</v>
      </c>
      <c r="B447" s="37">
        <f t="shared" si="20"/>
        <v>9</v>
      </c>
      <c r="C447" s="37" t="s">
        <v>1296</v>
      </c>
      <c r="D447" s="37" t="s">
        <v>1323</v>
      </c>
      <c r="E447" s="37">
        <v>105106</v>
      </c>
      <c r="F447" s="38" t="s">
        <v>1298</v>
      </c>
      <c r="G447" s="38" t="s">
        <v>1299</v>
      </c>
      <c r="H447" s="38" t="s">
        <v>1324</v>
      </c>
      <c r="I447" s="38" t="s">
        <v>1325</v>
      </c>
      <c r="J447" s="44">
        <v>150000</v>
      </c>
      <c r="K447" s="44">
        <v>134035</v>
      </c>
      <c r="L447" s="44">
        <v>0</v>
      </c>
      <c r="M447" s="44">
        <v>80000</v>
      </c>
      <c r="N447" s="39">
        <v>2</v>
      </c>
      <c r="O447" s="47">
        <v>12811</v>
      </c>
    </row>
    <row r="448" spans="1:15" ht="25.5" outlineLevel="2" x14ac:dyDescent="0.2">
      <c r="A448" s="37">
        <v>428</v>
      </c>
      <c r="B448" s="37">
        <f t="shared" si="20"/>
        <v>10</v>
      </c>
      <c r="C448" s="37" t="s">
        <v>1296</v>
      </c>
      <c r="D448" s="37" t="s">
        <v>1326</v>
      </c>
      <c r="E448" s="37">
        <v>100549</v>
      </c>
      <c r="F448" s="38" t="s">
        <v>1298</v>
      </c>
      <c r="G448" s="38" t="s">
        <v>1299</v>
      </c>
      <c r="H448" s="38" t="s">
        <v>1327</v>
      </c>
      <c r="I448" s="38" t="s">
        <v>1328</v>
      </c>
      <c r="J448" s="44">
        <v>100000</v>
      </c>
      <c r="K448" s="44">
        <v>62804</v>
      </c>
      <c r="L448" s="44">
        <v>0</v>
      </c>
      <c r="M448" s="44">
        <v>28000</v>
      </c>
      <c r="N448" s="39">
        <v>2</v>
      </c>
      <c r="O448" s="47">
        <v>12811</v>
      </c>
    </row>
    <row r="449" spans="1:15" ht="25.5" outlineLevel="2" x14ac:dyDescent="0.2">
      <c r="A449" s="37">
        <v>429</v>
      </c>
      <c r="B449" s="37">
        <f t="shared" si="20"/>
        <v>11</v>
      </c>
      <c r="C449" s="37" t="s">
        <v>1296</v>
      </c>
      <c r="D449" s="37" t="s">
        <v>1329</v>
      </c>
      <c r="E449" s="37">
        <v>105623</v>
      </c>
      <c r="F449" s="38" t="s">
        <v>1298</v>
      </c>
      <c r="G449" s="38" t="s">
        <v>1299</v>
      </c>
      <c r="H449" s="38" t="s">
        <v>1330</v>
      </c>
      <c r="I449" s="38" t="s">
        <v>1331</v>
      </c>
      <c r="J449" s="44">
        <v>197621.17</v>
      </c>
      <c r="K449" s="44">
        <v>197621.17</v>
      </c>
      <c r="L449" s="44">
        <v>0</v>
      </c>
      <c r="M449" s="44">
        <v>90000</v>
      </c>
      <c r="N449" s="39">
        <v>2</v>
      </c>
      <c r="O449" s="47">
        <v>12811</v>
      </c>
    </row>
    <row r="450" spans="1:15" ht="25.5" outlineLevel="2" x14ac:dyDescent="0.2">
      <c r="A450" s="37">
        <v>430</v>
      </c>
      <c r="B450" s="37">
        <f t="shared" si="20"/>
        <v>12</v>
      </c>
      <c r="C450" s="37" t="s">
        <v>1296</v>
      </c>
      <c r="D450" s="37" t="s">
        <v>1332</v>
      </c>
      <c r="E450" s="37">
        <v>105776</v>
      </c>
      <c r="F450" s="38" t="s">
        <v>1298</v>
      </c>
      <c r="G450" s="38" t="s">
        <v>1299</v>
      </c>
      <c r="H450" s="38" t="s">
        <v>1333</v>
      </c>
      <c r="I450" s="38" t="s">
        <v>1334</v>
      </c>
      <c r="J450" s="44">
        <v>120000</v>
      </c>
      <c r="K450" s="44">
        <v>120000</v>
      </c>
      <c r="L450" s="44">
        <v>0</v>
      </c>
      <c r="M450" s="44">
        <v>120000</v>
      </c>
      <c r="N450" s="39">
        <v>2</v>
      </c>
      <c r="O450" s="47">
        <v>12811</v>
      </c>
    </row>
    <row r="451" spans="1:15" ht="24.6" customHeight="1" outlineLevel="1" x14ac:dyDescent="0.2">
      <c r="A451" s="50"/>
      <c r="B451" s="50"/>
      <c r="C451" s="35" t="s">
        <v>2935</v>
      </c>
      <c r="D451" s="35"/>
      <c r="E451" s="35"/>
      <c r="F451" s="43"/>
      <c r="G451" s="43"/>
      <c r="H451" s="43"/>
      <c r="I451" s="43"/>
      <c r="J451" s="45">
        <f t="shared" ref="J451:O451" si="24">SUBTOTAL(9,J439:J450)</f>
        <v>1580371.17</v>
      </c>
      <c r="K451" s="45">
        <f t="shared" si="24"/>
        <v>1323860.17</v>
      </c>
      <c r="L451" s="45">
        <f t="shared" si="24"/>
        <v>0</v>
      </c>
      <c r="M451" s="45">
        <f t="shared" si="24"/>
        <v>840900</v>
      </c>
      <c r="N451" s="36">
        <f t="shared" si="24"/>
        <v>26</v>
      </c>
      <c r="O451" s="48">
        <f t="shared" si="24"/>
        <v>165446</v>
      </c>
    </row>
    <row r="452" spans="1:15" ht="30" customHeight="1" outlineLevel="2" x14ac:dyDescent="0.2">
      <c r="A452" s="40">
        <v>431</v>
      </c>
      <c r="B452" s="40">
        <f t="shared" si="20"/>
        <v>1</v>
      </c>
      <c r="C452" s="40" t="s">
        <v>1335</v>
      </c>
      <c r="D452" s="40" t="s">
        <v>1336</v>
      </c>
      <c r="E452" s="40">
        <v>83464</v>
      </c>
      <c r="F452" s="41" t="s">
        <v>1337</v>
      </c>
      <c r="G452" s="41" t="s">
        <v>1338</v>
      </c>
      <c r="H452" s="41" t="s">
        <v>1339</v>
      </c>
      <c r="I452" s="41" t="s">
        <v>1340</v>
      </c>
      <c r="J452" s="46">
        <v>148559.6</v>
      </c>
      <c r="K452" s="46">
        <v>51867.38</v>
      </c>
      <c r="L452" s="46">
        <v>0</v>
      </c>
      <c r="M452" s="46">
        <v>51867.38</v>
      </c>
      <c r="N452" s="42">
        <v>3</v>
      </c>
      <c r="O452" s="49">
        <v>18668</v>
      </c>
    </row>
    <row r="453" spans="1:15" ht="30" customHeight="1" outlineLevel="2" x14ac:dyDescent="0.2">
      <c r="A453" s="37">
        <v>432</v>
      </c>
      <c r="B453" s="37">
        <f t="shared" si="20"/>
        <v>2</v>
      </c>
      <c r="C453" s="37" t="s">
        <v>1335</v>
      </c>
      <c r="D453" s="37" t="s">
        <v>1341</v>
      </c>
      <c r="E453" s="37">
        <v>83151</v>
      </c>
      <c r="F453" s="38" t="s">
        <v>1337</v>
      </c>
      <c r="G453" s="38" t="s">
        <v>1338</v>
      </c>
      <c r="H453" s="38" t="s">
        <v>1342</v>
      </c>
      <c r="I453" s="38" t="s">
        <v>1343</v>
      </c>
      <c r="J453" s="44">
        <v>126989.66</v>
      </c>
      <c r="K453" s="44">
        <v>34301.07</v>
      </c>
      <c r="L453" s="44">
        <v>0</v>
      </c>
      <c r="M453" s="44">
        <v>34301.07</v>
      </c>
      <c r="N453" s="39">
        <v>4</v>
      </c>
      <c r="O453" s="47">
        <v>24526</v>
      </c>
    </row>
    <row r="454" spans="1:15" ht="30" customHeight="1" outlineLevel="2" x14ac:dyDescent="0.2">
      <c r="A454" s="37">
        <v>433</v>
      </c>
      <c r="B454" s="37">
        <f t="shared" ref="B454:B517" si="25">B453+1</f>
        <v>3</v>
      </c>
      <c r="C454" s="37" t="s">
        <v>1335</v>
      </c>
      <c r="D454" s="37" t="s">
        <v>1344</v>
      </c>
      <c r="E454" s="37">
        <v>84102</v>
      </c>
      <c r="F454" s="38" t="s">
        <v>1337</v>
      </c>
      <c r="G454" s="38" t="s">
        <v>1338</v>
      </c>
      <c r="H454" s="38" t="s">
        <v>1345</v>
      </c>
      <c r="I454" s="38" t="s">
        <v>1346</v>
      </c>
      <c r="J454" s="44">
        <v>184450</v>
      </c>
      <c r="K454" s="44">
        <v>132982.5</v>
      </c>
      <c r="L454" s="44">
        <v>0</v>
      </c>
      <c r="M454" s="44">
        <v>132982.5</v>
      </c>
      <c r="N454" s="39">
        <v>3</v>
      </c>
      <c r="O454" s="47">
        <v>18668</v>
      </c>
    </row>
    <row r="455" spans="1:15" ht="30" customHeight="1" outlineLevel="2" x14ac:dyDescent="0.2">
      <c r="A455" s="37">
        <v>434</v>
      </c>
      <c r="B455" s="37">
        <f t="shared" si="25"/>
        <v>4</v>
      </c>
      <c r="C455" s="37" t="s">
        <v>1335</v>
      </c>
      <c r="D455" s="37" t="s">
        <v>1347</v>
      </c>
      <c r="E455" s="37">
        <v>86461</v>
      </c>
      <c r="F455" s="38" t="s">
        <v>1337</v>
      </c>
      <c r="G455" s="38" t="s">
        <v>1338</v>
      </c>
      <c r="H455" s="38" t="s">
        <v>1348</v>
      </c>
      <c r="I455" s="38" t="s">
        <v>1349</v>
      </c>
      <c r="J455" s="44">
        <v>95000</v>
      </c>
      <c r="K455" s="44">
        <v>15000</v>
      </c>
      <c r="L455" s="44">
        <v>0</v>
      </c>
      <c r="M455" s="44">
        <v>15000</v>
      </c>
      <c r="N455" s="39">
        <v>3</v>
      </c>
      <c r="O455" s="47">
        <v>15000</v>
      </c>
    </row>
    <row r="456" spans="1:15" ht="30" customHeight="1" outlineLevel="2" x14ac:dyDescent="0.2">
      <c r="A456" s="37">
        <v>435</v>
      </c>
      <c r="B456" s="37">
        <f t="shared" si="25"/>
        <v>5</v>
      </c>
      <c r="C456" s="37" t="s">
        <v>1335</v>
      </c>
      <c r="D456" s="37" t="s">
        <v>1350</v>
      </c>
      <c r="E456" s="37">
        <v>86446</v>
      </c>
      <c r="F456" s="38" t="s">
        <v>1337</v>
      </c>
      <c r="G456" s="38" t="s">
        <v>1338</v>
      </c>
      <c r="H456" s="38" t="s">
        <v>1351</v>
      </c>
      <c r="I456" s="38" t="s">
        <v>1352</v>
      </c>
      <c r="J456" s="44">
        <v>83825</v>
      </c>
      <c r="K456" s="44">
        <v>83825</v>
      </c>
      <c r="L456" s="44">
        <v>0</v>
      </c>
      <c r="M456" s="44">
        <v>83825</v>
      </c>
      <c r="N456" s="39">
        <v>3</v>
      </c>
      <c r="O456" s="47">
        <v>18668</v>
      </c>
    </row>
    <row r="457" spans="1:15" ht="30" customHeight="1" outlineLevel="2" x14ac:dyDescent="0.2">
      <c r="A457" s="37">
        <v>436</v>
      </c>
      <c r="B457" s="37">
        <f t="shared" si="25"/>
        <v>6</v>
      </c>
      <c r="C457" s="37" t="s">
        <v>1335</v>
      </c>
      <c r="D457" s="37" t="s">
        <v>1353</v>
      </c>
      <c r="E457" s="37">
        <v>83525</v>
      </c>
      <c r="F457" s="38" t="s">
        <v>1337</v>
      </c>
      <c r="G457" s="38" t="s">
        <v>1338</v>
      </c>
      <c r="H457" s="38" t="s">
        <v>1354</v>
      </c>
      <c r="I457" s="38" t="s">
        <v>1355</v>
      </c>
      <c r="J457" s="44">
        <v>195713.35</v>
      </c>
      <c r="K457" s="44">
        <v>164293.35</v>
      </c>
      <c r="L457" s="44">
        <v>0</v>
      </c>
      <c r="M457" s="44">
        <v>98843.35</v>
      </c>
      <c r="N457" s="39">
        <v>5</v>
      </c>
      <c r="O457" s="47">
        <v>30383</v>
      </c>
    </row>
    <row r="458" spans="1:15" ht="30" customHeight="1" outlineLevel="2" x14ac:dyDescent="0.2">
      <c r="A458" s="37">
        <v>437</v>
      </c>
      <c r="B458" s="37">
        <f t="shared" si="25"/>
        <v>7</v>
      </c>
      <c r="C458" s="37" t="s">
        <v>1335</v>
      </c>
      <c r="D458" s="37" t="s">
        <v>1356</v>
      </c>
      <c r="E458" s="37">
        <v>84380</v>
      </c>
      <c r="F458" s="38" t="s">
        <v>1337</v>
      </c>
      <c r="G458" s="38" t="s">
        <v>1338</v>
      </c>
      <c r="H458" s="38" t="s">
        <v>1357</v>
      </c>
      <c r="I458" s="38" t="s">
        <v>1358</v>
      </c>
      <c r="J458" s="44">
        <v>80563</v>
      </c>
      <c r="K458" s="44">
        <v>72352</v>
      </c>
      <c r="L458" s="44">
        <v>0</v>
      </c>
      <c r="M458" s="44">
        <v>72352</v>
      </c>
      <c r="N458" s="39">
        <v>4</v>
      </c>
      <c r="O458" s="47">
        <v>24526</v>
      </c>
    </row>
    <row r="459" spans="1:15" ht="30" customHeight="1" outlineLevel="2" x14ac:dyDescent="0.2">
      <c r="A459" s="37">
        <v>438</v>
      </c>
      <c r="B459" s="37">
        <f t="shared" si="25"/>
        <v>8</v>
      </c>
      <c r="C459" s="37" t="s">
        <v>1335</v>
      </c>
      <c r="D459" s="37" t="s">
        <v>1359</v>
      </c>
      <c r="E459" s="37">
        <v>83197</v>
      </c>
      <c r="F459" s="38" t="s">
        <v>1337</v>
      </c>
      <c r="G459" s="38" t="s">
        <v>1338</v>
      </c>
      <c r="H459" s="38" t="s">
        <v>1360</v>
      </c>
      <c r="I459" s="38" t="s">
        <v>1361</v>
      </c>
      <c r="J459" s="44">
        <v>97580</v>
      </c>
      <c r="K459" s="44">
        <v>97580</v>
      </c>
      <c r="L459" s="44">
        <v>0</v>
      </c>
      <c r="M459" s="44">
        <v>97580</v>
      </c>
      <c r="N459" s="39">
        <v>3</v>
      </c>
      <c r="O459" s="47">
        <v>18668</v>
      </c>
    </row>
    <row r="460" spans="1:15" ht="30" customHeight="1" outlineLevel="2" x14ac:dyDescent="0.2">
      <c r="A460" s="37">
        <v>439</v>
      </c>
      <c r="B460" s="37">
        <f t="shared" si="25"/>
        <v>9</v>
      </c>
      <c r="C460" s="37" t="s">
        <v>1335</v>
      </c>
      <c r="D460" s="37" t="s">
        <v>1362</v>
      </c>
      <c r="E460" s="37">
        <v>84415</v>
      </c>
      <c r="F460" s="38" t="s">
        <v>1337</v>
      </c>
      <c r="G460" s="38" t="s">
        <v>1338</v>
      </c>
      <c r="H460" s="38" t="s">
        <v>1363</v>
      </c>
      <c r="I460" s="38" t="s">
        <v>1364</v>
      </c>
      <c r="J460" s="44">
        <v>92518.55</v>
      </c>
      <c r="K460" s="44">
        <v>42328.19</v>
      </c>
      <c r="L460" s="44">
        <v>0</v>
      </c>
      <c r="M460" s="44">
        <v>42328.19</v>
      </c>
      <c r="N460" s="39">
        <v>3</v>
      </c>
      <c r="O460" s="47">
        <v>18668</v>
      </c>
    </row>
    <row r="461" spans="1:15" ht="30" customHeight="1" outlineLevel="2" x14ac:dyDescent="0.2">
      <c r="A461" s="37">
        <v>440</v>
      </c>
      <c r="B461" s="37">
        <f t="shared" si="25"/>
        <v>10</v>
      </c>
      <c r="C461" s="37" t="s">
        <v>1335</v>
      </c>
      <c r="D461" s="37" t="s">
        <v>1365</v>
      </c>
      <c r="E461" s="37">
        <v>86479</v>
      </c>
      <c r="F461" s="38" t="s">
        <v>1337</v>
      </c>
      <c r="G461" s="38" t="s">
        <v>1338</v>
      </c>
      <c r="H461" s="38" t="s">
        <v>1366</v>
      </c>
      <c r="I461" s="38" t="s">
        <v>1367</v>
      </c>
      <c r="J461" s="44">
        <v>87000</v>
      </c>
      <c r="K461" s="44">
        <v>60900</v>
      </c>
      <c r="L461" s="44">
        <v>0</v>
      </c>
      <c r="M461" s="44">
        <v>26100</v>
      </c>
      <c r="N461" s="39">
        <v>3</v>
      </c>
      <c r="O461" s="47">
        <v>18668</v>
      </c>
    </row>
    <row r="462" spans="1:15" ht="30" customHeight="1" outlineLevel="2" x14ac:dyDescent="0.2">
      <c r="A462" s="37">
        <v>441</v>
      </c>
      <c r="B462" s="37">
        <f t="shared" si="25"/>
        <v>11</v>
      </c>
      <c r="C462" s="37" t="s">
        <v>1335</v>
      </c>
      <c r="D462" s="37" t="s">
        <v>1368</v>
      </c>
      <c r="E462" s="37">
        <v>84629</v>
      </c>
      <c r="F462" s="38" t="s">
        <v>1337</v>
      </c>
      <c r="G462" s="38" t="s">
        <v>1338</v>
      </c>
      <c r="H462" s="38" t="s">
        <v>1369</v>
      </c>
      <c r="I462" s="38" t="s">
        <v>1370</v>
      </c>
      <c r="J462" s="44">
        <v>97616</v>
      </c>
      <c r="K462" s="44">
        <v>12948.4</v>
      </c>
      <c r="L462" s="44">
        <v>0</v>
      </c>
      <c r="M462" s="44">
        <v>12948.4</v>
      </c>
      <c r="N462" s="39">
        <v>4</v>
      </c>
      <c r="O462" s="47">
        <v>12948</v>
      </c>
    </row>
    <row r="463" spans="1:15" ht="30" customHeight="1" outlineLevel="2" x14ac:dyDescent="0.2">
      <c r="A463" s="37">
        <v>442</v>
      </c>
      <c r="B463" s="37">
        <f t="shared" si="25"/>
        <v>12</v>
      </c>
      <c r="C463" s="37" t="s">
        <v>1335</v>
      </c>
      <c r="D463" s="37" t="s">
        <v>1371</v>
      </c>
      <c r="E463" s="37">
        <v>84656</v>
      </c>
      <c r="F463" s="38" t="s">
        <v>1337</v>
      </c>
      <c r="G463" s="38" t="s">
        <v>1338</v>
      </c>
      <c r="H463" s="38" t="s">
        <v>1372</v>
      </c>
      <c r="I463" s="38" t="s">
        <v>1373</v>
      </c>
      <c r="J463" s="44">
        <v>39155</v>
      </c>
      <c r="K463" s="44">
        <v>22801.14</v>
      </c>
      <c r="L463" s="44">
        <v>0</v>
      </c>
      <c r="M463" s="44">
        <v>22801.14</v>
      </c>
      <c r="N463" s="39">
        <v>3</v>
      </c>
      <c r="O463" s="47">
        <v>18668</v>
      </c>
    </row>
    <row r="464" spans="1:15" ht="30" customHeight="1" outlineLevel="2" x14ac:dyDescent="0.2">
      <c r="A464" s="37">
        <v>443</v>
      </c>
      <c r="B464" s="37">
        <f t="shared" si="25"/>
        <v>13</v>
      </c>
      <c r="C464" s="37" t="s">
        <v>1335</v>
      </c>
      <c r="D464" s="37" t="s">
        <v>482</v>
      </c>
      <c r="E464" s="37">
        <v>86438</v>
      </c>
      <c r="F464" s="38" t="s">
        <v>1337</v>
      </c>
      <c r="G464" s="38" t="s">
        <v>1338</v>
      </c>
      <c r="H464" s="38" t="s">
        <v>1374</v>
      </c>
      <c r="I464" s="38" t="s">
        <v>1375</v>
      </c>
      <c r="J464" s="44">
        <v>82110</v>
      </c>
      <c r="K464" s="44">
        <v>595</v>
      </c>
      <c r="L464" s="44">
        <v>0</v>
      </c>
      <c r="M464" s="44">
        <v>595</v>
      </c>
      <c r="N464" s="39">
        <v>4</v>
      </c>
      <c r="O464" s="47">
        <v>595</v>
      </c>
    </row>
    <row r="465" spans="1:15" ht="51" outlineLevel="2" x14ac:dyDescent="0.2">
      <c r="A465" s="37">
        <v>444</v>
      </c>
      <c r="B465" s="37">
        <f t="shared" si="25"/>
        <v>14</v>
      </c>
      <c r="C465" s="37" t="s">
        <v>1335</v>
      </c>
      <c r="D465" s="37" t="s">
        <v>1376</v>
      </c>
      <c r="E465" s="37">
        <v>84923</v>
      </c>
      <c r="F465" s="38" t="s">
        <v>1337</v>
      </c>
      <c r="G465" s="38" t="s">
        <v>1338</v>
      </c>
      <c r="H465" s="38" t="s">
        <v>1377</v>
      </c>
      <c r="I465" s="38" t="s">
        <v>1378</v>
      </c>
      <c r="J465" s="44">
        <v>130070</v>
      </c>
      <c r="K465" s="44">
        <v>12458</v>
      </c>
      <c r="L465" s="44">
        <v>0</v>
      </c>
      <c r="M465" s="44">
        <v>12458</v>
      </c>
      <c r="N465" s="39">
        <v>3</v>
      </c>
      <c r="O465" s="47">
        <v>12458</v>
      </c>
    </row>
    <row r="466" spans="1:15" ht="25.5" outlineLevel="2" x14ac:dyDescent="0.2">
      <c r="A466" s="37">
        <v>445</v>
      </c>
      <c r="B466" s="37">
        <f t="shared" si="25"/>
        <v>15</v>
      </c>
      <c r="C466" s="37" t="s">
        <v>1335</v>
      </c>
      <c r="D466" s="37" t="s">
        <v>1379</v>
      </c>
      <c r="E466" s="37">
        <v>85056</v>
      </c>
      <c r="F466" s="38" t="s">
        <v>1337</v>
      </c>
      <c r="G466" s="38" t="s">
        <v>1338</v>
      </c>
      <c r="H466" s="38" t="s">
        <v>1380</v>
      </c>
      <c r="I466" s="38" t="s">
        <v>1381</v>
      </c>
      <c r="J466" s="44">
        <v>60690</v>
      </c>
      <c r="K466" s="44">
        <v>60690</v>
      </c>
      <c r="L466" s="44">
        <v>0</v>
      </c>
      <c r="M466" s="44">
        <v>60690</v>
      </c>
      <c r="N466" s="39">
        <v>4</v>
      </c>
      <c r="O466" s="47">
        <v>24526</v>
      </c>
    </row>
    <row r="467" spans="1:15" ht="30" customHeight="1" outlineLevel="2" x14ac:dyDescent="0.2">
      <c r="A467" s="37">
        <v>446</v>
      </c>
      <c r="B467" s="37">
        <f t="shared" si="25"/>
        <v>16</v>
      </c>
      <c r="C467" s="37" t="s">
        <v>1335</v>
      </c>
      <c r="D467" s="37" t="s">
        <v>1382</v>
      </c>
      <c r="E467" s="37">
        <v>85074</v>
      </c>
      <c r="F467" s="38" t="s">
        <v>1337</v>
      </c>
      <c r="G467" s="38" t="s">
        <v>1338</v>
      </c>
      <c r="H467" s="38" t="s">
        <v>1383</v>
      </c>
      <c r="I467" s="38" t="s">
        <v>1384</v>
      </c>
      <c r="J467" s="44">
        <v>4500</v>
      </c>
      <c r="K467" s="44">
        <v>4500</v>
      </c>
      <c r="L467" s="44">
        <v>0</v>
      </c>
      <c r="M467" s="44">
        <v>4500</v>
      </c>
      <c r="N467" s="39">
        <v>3</v>
      </c>
      <c r="O467" s="47">
        <v>4500</v>
      </c>
    </row>
    <row r="468" spans="1:15" ht="30" customHeight="1" outlineLevel="2" x14ac:dyDescent="0.2">
      <c r="A468" s="37">
        <v>447</v>
      </c>
      <c r="B468" s="37">
        <f t="shared" si="25"/>
        <v>17</v>
      </c>
      <c r="C468" s="37" t="s">
        <v>1335</v>
      </c>
      <c r="D468" s="37" t="s">
        <v>1385</v>
      </c>
      <c r="E468" s="37">
        <v>85243</v>
      </c>
      <c r="F468" s="38" t="s">
        <v>1337</v>
      </c>
      <c r="G468" s="38" t="s">
        <v>1338</v>
      </c>
      <c r="H468" s="38" t="s">
        <v>1386</v>
      </c>
      <c r="I468" s="38" t="s">
        <v>1387</v>
      </c>
      <c r="J468" s="44">
        <v>100388.4</v>
      </c>
      <c r="K468" s="44">
        <v>43843.64</v>
      </c>
      <c r="L468" s="44">
        <v>0</v>
      </c>
      <c r="M468" s="44">
        <v>43843.64</v>
      </c>
      <c r="N468" s="39">
        <v>3</v>
      </c>
      <c r="O468" s="47">
        <v>18668</v>
      </c>
    </row>
    <row r="469" spans="1:15" ht="30" customHeight="1" outlineLevel="2" x14ac:dyDescent="0.2">
      <c r="A469" s="37">
        <v>448</v>
      </c>
      <c r="B469" s="37">
        <f t="shared" si="25"/>
        <v>18</v>
      </c>
      <c r="C469" s="37" t="s">
        <v>1335</v>
      </c>
      <c r="D469" s="37" t="s">
        <v>1388</v>
      </c>
      <c r="E469" s="37">
        <v>86487</v>
      </c>
      <c r="F469" s="38" t="s">
        <v>1337</v>
      </c>
      <c r="G469" s="38" t="s">
        <v>1338</v>
      </c>
      <c r="H469" s="38" t="s">
        <v>1389</v>
      </c>
      <c r="I469" s="38" t="s">
        <v>1390</v>
      </c>
      <c r="J469" s="44">
        <v>137257.57</v>
      </c>
      <c r="K469" s="44">
        <v>53811</v>
      </c>
      <c r="L469" s="44">
        <v>0</v>
      </c>
      <c r="M469" s="44">
        <v>29445.75</v>
      </c>
      <c r="N469" s="39">
        <v>3</v>
      </c>
      <c r="O469" s="47">
        <v>18668</v>
      </c>
    </row>
    <row r="470" spans="1:15" ht="30" customHeight="1" outlineLevel="2" x14ac:dyDescent="0.2">
      <c r="A470" s="37">
        <v>449</v>
      </c>
      <c r="B470" s="37">
        <f t="shared" si="25"/>
        <v>19</v>
      </c>
      <c r="C470" s="37" t="s">
        <v>1335</v>
      </c>
      <c r="D470" s="37" t="s">
        <v>1391</v>
      </c>
      <c r="E470" s="37">
        <v>86495</v>
      </c>
      <c r="F470" s="38" t="s">
        <v>1337</v>
      </c>
      <c r="G470" s="38" t="s">
        <v>1338</v>
      </c>
      <c r="H470" s="38" t="s">
        <v>1392</v>
      </c>
      <c r="I470" s="38" t="s">
        <v>1393</v>
      </c>
      <c r="J470" s="44">
        <v>139730</v>
      </c>
      <c r="K470" s="44">
        <v>40419</v>
      </c>
      <c r="L470" s="44">
        <v>0</v>
      </c>
      <c r="M470" s="44">
        <v>40419</v>
      </c>
      <c r="N470" s="39">
        <v>4</v>
      </c>
      <c r="O470" s="47">
        <v>24526</v>
      </c>
    </row>
    <row r="471" spans="1:15" ht="30" customHeight="1" outlineLevel="2" x14ac:dyDescent="0.2">
      <c r="A471" s="37">
        <v>450</v>
      </c>
      <c r="B471" s="37">
        <f t="shared" si="25"/>
        <v>20</v>
      </c>
      <c r="C471" s="37" t="s">
        <v>1335</v>
      </c>
      <c r="D471" s="37" t="s">
        <v>1403</v>
      </c>
      <c r="E471" s="37">
        <v>86501</v>
      </c>
      <c r="F471" s="38" t="s">
        <v>1337</v>
      </c>
      <c r="G471" s="38" t="s">
        <v>1338</v>
      </c>
      <c r="H471" s="38" t="s">
        <v>1404</v>
      </c>
      <c r="I471" s="38" t="s">
        <v>1405</v>
      </c>
      <c r="J471" s="44">
        <v>129091.2</v>
      </c>
      <c r="K471" s="44">
        <v>31995.67</v>
      </c>
      <c r="L471" s="44">
        <v>0</v>
      </c>
      <c r="M471" s="44">
        <v>31995.67</v>
      </c>
      <c r="N471" s="39">
        <v>4</v>
      </c>
      <c r="O471" s="47">
        <v>24526</v>
      </c>
    </row>
    <row r="472" spans="1:15" ht="30" customHeight="1" outlineLevel="2" x14ac:dyDescent="0.2">
      <c r="A472" s="37">
        <v>451</v>
      </c>
      <c r="B472" s="37">
        <f t="shared" si="25"/>
        <v>21</v>
      </c>
      <c r="C472" s="37" t="s">
        <v>1335</v>
      </c>
      <c r="D472" s="37" t="s">
        <v>1394</v>
      </c>
      <c r="E472" s="37">
        <v>85467</v>
      </c>
      <c r="F472" s="38" t="s">
        <v>1337</v>
      </c>
      <c r="G472" s="38" t="s">
        <v>1338</v>
      </c>
      <c r="H472" s="38" t="s">
        <v>1395</v>
      </c>
      <c r="I472" s="38" t="s">
        <v>1396</v>
      </c>
      <c r="J472" s="44">
        <v>95000</v>
      </c>
      <c r="K472" s="44">
        <v>58257</v>
      </c>
      <c r="L472" s="44">
        <v>0</v>
      </c>
      <c r="M472" s="44">
        <v>58257</v>
      </c>
      <c r="N472" s="39">
        <v>4</v>
      </c>
      <c r="O472" s="47">
        <v>24526</v>
      </c>
    </row>
    <row r="473" spans="1:15" ht="30" customHeight="1" outlineLevel="2" x14ac:dyDescent="0.2">
      <c r="A473" s="37">
        <v>452</v>
      </c>
      <c r="B473" s="37">
        <f t="shared" si="25"/>
        <v>22</v>
      </c>
      <c r="C473" s="37" t="s">
        <v>1335</v>
      </c>
      <c r="D473" s="37" t="s">
        <v>1397</v>
      </c>
      <c r="E473" s="37">
        <v>85760</v>
      </c>
      <c r="F473" s="38" t="s">
        <v>1337</v>
      </c>
      <c r="G473" s="38" t="s">
        <v>1338</v>
      </c>
      <c r="H473" s="38" t="s">
        <v>1398</v>
      </c>
      <c r="I473" s="38" t="s">
        <v>1399</v>
      </c>
      <c r="J473" s="44">
        <v>174592</v>
      </c>
      <c r="K473" s="44">
        <v>174592</v>
      </c>
      <c r="L473" s="44">
        <v>0</v>
      </c>
      <c r="M473" s="44">
        <v>174592</v>
      </c>
      <c r="N473" s="39">
        <v>5</v>
      </c>
      <c r="O473" s="47">
        <v>30383</v>
      </c>
    </row>
    <row r="474" spans="1:15" ht="30" customHeight="1" outlineLevel="2" x14ac:dyDescent="0.2">
      <c r="A474" s="37">
        <v>453</v>
      </c>
      <c r="B474" s="37">
        <f t="shared" si="25"/>
        <v>23</v>
      </c>
      <c r="C474" s="37" t="s">
        <v>1335</v>
      </c>
      <c r="D474" s="37" t="s">
        <v>1400</v>
      </c>
      <c r="E474" s="37">
        <v>85840</v>
      </c>
      <c r="F474" s="38" t="s">
        <v>1337</v>
      </c>
      <c r="G474" s="38" t="s">
        <v>1338</v>
      </c>
      <c r="H474" s="38" t="s">
        <v>1401</v>
      </c>
      <c r="I474" s="38" t="s">
        <v>1402</v>
      </c>
      <c r="J474" s="44">
        <v>17850</v>
      </c>
      <c r="K474" s="44">
        <v>17850</v>
      </c>
      <c r="L474" s="44">
        <v>0</v>
      </c>
      <c r="M474" s="44">
        <v>17850</v>
      </c>
      <c r="N474" s="39">
        <v>3</v>
      </c>
      <c r="O474" s="47">
        <v>17583</v>
      </c>
    </row>
    <row r="475" spans="1:15" ht="30" customHeight="1" outlineLevel="2" x14ac:dyDescent="0.2">
      <c r="A475" s="37">
        <v>454</v>
      </c>
      <c r="B475" s="37">
        <f t="shared" si="25"/>
        <v>24</v>
      </c>
      <c r="C475" s="37" t="s">
        <v>1335</v>
      </c>
      <c r="D475" s="37" t="s">
        <v>1406</v>
      </c>
      <c r="E475" s="37">
        <v>85582</v>
      </c>
      <c r="F475" s="38" t="s">
        <v>1337</v>
      </c>
      <c r="G475" s="38" t="s">
        <v>1338</v>
      </c>
      <c r="H475" s="38" t="s">
        <v>1407</v>
      </c>
      <c r="I475" s="38" t="s">
        <v>1408</v>
      </c>
      <c r="J475" s="44">
        <v>86789.08</v>
      </c>
      <c r="K475" s="44">
        <v>69155.08</v>
      </c>
      <c r="L475" s="44">
        <v>0</v>
      </c>
      <c r="M475" s="44">
        <v>69155.08</v>
      </c>
      <c r="N475" s="39">
        <v>3</v>
      </c>
      <c r="O475" s="47">
        <v>18668</v>
      </c>
    </row>
    <row r="476" spans="1:15" ht="30" customHeight="1" outlineLevel="2" x14ac:dyDescent="0.2">
      <c r="A476" s="37">
        <v>455</v>
      </c>
      <c r="B476" s="37">
        <f t="shared" si="25"/>
        <v>25</v>
      </c>
      <c r="C476" s="37" t="s">
        <v>1335</v>
      </c>
      <c r="D476" s="37" t="s">
        <v>1409</v>
      </c>
      <c r="E476" s="37">
        <v>86453</v>
      </c>
      <c r="F476" s="38" t="s">
        <v>1337</v>
      </c>
      <c r="G476" s="38" t="s">
        <v>1338</v>
      </c>
      <c r="H476" s="38" t="s">
        <v>1410</v>
      </c>
      <c r="I476" s="38" t="s">
        <v>1411</v>
      </c>
      <c r="J476" s="44">
        <v>172550</v>
      </c>
      <c r="K476" s="44">
        <v>80373.02</v>
      </c>
      <c r="L476" s="44">
        <v>0</v>
      </c>
      <c r="M476" s="44">
        <v>151773.01999999999</v>
      </c>
      <c r="N476" s="39">
        <v>3</v>
      </c>
      <c r="O476" s="47">
        <v>18668</v>
      </c>
    </row>
    <row r="477" spans="1:15" ht="30" customHeight="1" outlineLevel="2" x14ac:dyDescent="0.2">
      <c r="A477" s="37">
        <v>456</v>
      </c>
      <c r="B477" s="37">
        <f t="shared" si="25"/>
        <v>26</v>
      </c>
      <c r="C477" s="37" t="s">
        <v>1335</v>
      </c>
      <c r="D477" s="37" t="s">
        <v>1412</v>
      </c>
      <c r="E477" s="37">
        <v>86222</v>
      </c>
      <c r="F477" s="38" t="s">
        <v>1337</v>
      </c>
      <c r="G477" s="38" t="s">
        <v>1338</v>
      </c>
      <c r="H477" s="38" t="s">
        <v>1413</v>
      </c>
      <c r="I477" s="38" t="s">
        <v>1414</v>
      </c>
      <c r="J477" s="44">
        <v>139570.34</v>
      </c>
      <c r="K477" s="44">
        <v>26521.89</v>
      </c>
      <c r="L477" s="44">
        <v>0</v>
      </c>
      <c r="M477" s="44">
        <v>26521.89</v>
      </c>
      <c r="N477" s="39">
        <v>3</v>
      </c>
      <c r="O477" s="47">
        <v>18668</v>
      </c>
    </row>
    <row r="478" spans="1:15" ht="30" customHeight="1" outlineLevel="2" x14ac:dyDescent="0.2">
      <c r="A478" s="37">
        <v>457</v>
      </c>
      <c r="B478" s="37">
        <f t="shared" si="25"/>
        <v>27</v>
      </c>
      <c r="C478" s="37" t="s">
        <v>1335</v>
      </c>
      <c r="D478" s="37" t="s">
        <v>1415</v>
      </c>
      <c r="E478" s="37">
        <v>86311</v>
      </c>
      <c r="F478" s="38" t="s">
        <v>1337</v>
      </c>
      <c r="G478" s="38" t="s">
        <v>1338</v>
      </c>
      <c r="H478" s="38" t="s">
        <v>1416</v>
      </c>
      <c r="I478" s="38" t="s">
        <v>451</v>
      </c>
      <c r="J478" s="44">
        <v>156000</v>
      </c>
      <c r="K478" s="44">
        <v>114000</v>
      </c>
      <c r="L478" s="44">
        <v>0</v>
      </c>
      <c r="M478" s="44">
        <v>114000</v>
      </c>
      <c r="N478" s="39">
        <v>3</v>
      </c>
      <c r="O478" s="47">
        <v>18668</v>
      </c>
    </row>
    <row r="479" spans="1:15" ht="30" customHeight="1" outlineLevel="2" x14ac:dyDescent="0.2">
      <c r="A479" s="37">
        <v>458</v>
      </c>
      <c r="B479" s="37">
        <f t="shared" si="25"/>
        <v>28</v>
      </c>
      <c r="C479" s="37" t="s">
        <v>1335</v>
      </c>
      <c r="D479" s="37" t="s">
        <v>1417</v>
      </c>
      <c r="E479" s="37">
        <v>83749</v>
      </c>
      <c r="F479" s="38" t="s">
        <v>1337</v>
      </c>
      <c r="G479" s="38" t="s">
        <v>1338</v>
      </c>
      <c r="H479" s="38" t="s">
        <v>1418</v>
      </c>
      <c r="I479" s="38" t="s">
        <v>1419</v>
      </c>
      <c r="J479" s="44">
        <v>84039.01</v>
      </c>
      <c r="K479" s="44">
        <v>9331.73</v>
      </c>
      <c r="L479" s="44">
        <v>0</v>
      </c>
      <c r="M479" s="44">
        <v>129331.74</v>
      </c>
      <c r="N479" s="39">
        <v>5</v>
      </c>
      <c r="O479" s="47">
        <v>30383</v>
      </c>
    </row>
    <row r="480" spans="1:15" ht="25.5" outlineLevel="1" x14ac:dyDescent="0.2">
      <c r="A480" s="50"/>
      <c r="B480" s="50"/>
      <c r="C480" s="35" t="s">
        <v>2936</v>
      </c>
      <c r="D480" s="35"/>
      <c r="E480" s="35"/>
      <c r="F480" s="43"/>
      <c r="G480" s="43"/>
      <c r="H480" s="43"/>
      <c r="I480" s="43"/>
      <c r="J480" s="45">
        <f t="shared" ref="J480:O480" si="26">SUBTOTAL(9,J452:J479)</f>
        <v>3039197.76</v>
      </c>
      <c r="K480" s="45">
        <f t="shared" si="26"/>
        <v>1589572.06</v>
      </c>
      <c r="L480" s="45">
        <f t="shared" si="26"/>
        <v>0</v>
      </c>
      <c r="M480" s="45">
        <f t="shared" si="26"/>
        <v>1656356.82</v>
      </c>
      <c r="N480" s="36">
        <f t="shared" si="26"/>
        <v>98</v>
      </c>
      <c r="O480" s="48">
        <f t="shared" si="26"/>
        <v>544073</v>
      </c>
    </row>
    <row r="481" spans="1:15" ht="51" outlineLevel="2" x14ac:dyDescent="0.2">
      <c r="A481" s="40">
        <v>459</v>
      </c>
      <c r="B481" s="40">
        <f t="shared" si="25"/>
        <v>1</v>
      </c>
      <c r="C481" s="40" t="s">
        <v>1420</v>
      </c>
      <c r="D481" s="40" t="s">
        <v>1421</v>
      </c>
      <c r="E481" s="40">
        <v>87843</v>
      </c>
      <c r="F481" s="41" t="s">
        <v>1422</v>
      </c>
      <c r="G481" s="41" t="s">
        <v>1423</v>
      </c>
      <c r="H481" s="41" t="s">
        <v>1424</v>
      </c>
      <c r="I481" s="41" t="s">
        <v>1425</v>
      </c>
      <c r="J481" s="46">
        <v>245000</v>
      </c>
      <c r="K481" s="46">
        <v>24961</v>
      </c>
      <c r="L481" s="46">
        <v>0</v>
      </c>
      <c r="M481" s="46">
        <v>24961</v>
      </c>
      <c r="N481" s="42">
        <v>3</v>
      </c>
      <c r="O481" s="49">
        <v>18668</v>
      </c>
    </row>
    <row r="482" spans="1:15" ht="44.45" customHeight="1" outlineLevel="2" x14ac:dyDescent="0.2">
      <c r="A482" s="37">
        <v>460</v>
      </c>
      <c r="B482" s="37">
        <f t="shared" si="25"/>
        <v>2</v>
      </c>
      <c r="C482" s="37" t="s">
        <v>1420</v>
      </c>
      <c r="D482" s="37" t="s">
        <v>1429</v>
      </c>
      <c r="E482" s="37">
        <v>87996</v>
      </c>
      <c r="F482" s="38" t="s">
        <v>1422</v>
      </c>
      <c r="G482" s="38" t="s">
        <v>1423</v>
      </c>
      <c r="H482" s="38" t="s">
        <v>1430</v>
      </c>
      <c r="I482" s="38" t="s">
        <v>1431</v>
      </c>
      <c r="J482" s="44">
        <v>276080</v>
      </c>
      <c r="K482" s="44">
        <v>276080</v>
      </c>
      <c r="L482" s="44">
        <v>0</v>
      </c>
      <c r="M482" s="44">
        <v>175000</v>
      </c>
      <c r="N482" s="39">
        <v>2</v>
      </c>
      <c r="O482" s="47">
        <v>12811</v>
      </c>
    </row>
    <row r="483" spans="1:15" ht="34.9" customHeight="1" outlineLevel="2" x14ac:dyDescent="0.2">
      <c r="A483" s="37">
        <v>461</v>
      </c>
      <c r="B483" s="37">
        <f t="shared" si="25"/>
        <v>3</v>
      </c>
      <c r="C483" s="37" t="s">
        <v>1420</v>
      </c>
      <c r="D483" s="37" t="s">
        <v>1426</v>
      </c>
      <c r="E483" s="37">
        <v>87246</v>
      </c>
      <c r="F483" s="38" t="s">
        <v>1422</v>
      </c>
      <c r="G483" s="38" t="s">
        <v>1423</v>
      </c>
      <c r="H483" s="38" t="s">
        <v>1427</v>
      </c>
      <c r="I483" s="38" t="s">
        <v>1428</v>
      </c>
      <c r="J483" s="44">
        <v>311915</v>
      </c>
      <c r="K483" s="44">
        <v>167000</v>
      </c>
      <c r="L483" s="44">
        <v>0</v>
      </c>
      <c r="M483" s="44">
        <v>100000</v>
      </c>
      <c r="N483" s="39">
        <v>5</v>
      </c>
      <c r="O483" s="47">
        <v>30383</v>
      </c>
    </row>
    <row r="484" spans="1:15" ht="34.9" customHeight="1" outlineLevel="2" x14ac:dyDescent="0.2">
      <c r="A484" s="37">
        <v>462</v>
      </c>
      <c r="B484" s="37">
        <f t="shared" si="25"/>
        <v>4</v>
      </c>
      <c r="C484" s="37" t="s">
        <v>1420</v>
      </c>
      <c r="D484" s="37" t="s">
        <v>1432</v>
      </c>
      <c r="E484" s="37">
        <v>88449</v>
      </c>
      <c r="F484" s="38" t="s">
        <v>1422</v>
      </c>
      <c r="G484" s="38" t="s">
        <v>1423</v>
      </c>
      <c r="H484" s="38" t="s">
        <v>1433</v>
      </c>
      <c r="I484" s="38" t="s">
        <v>1434</v>
      </c>
      <c r="J484" s="44">
        <v>315850</v>
      </c>
      <c r="K484" s="44">
        <v>106444</v>
      </c>
      <c r="L484" s="44">
        <v>10000</v>
      </c>
      <c r="M484" s="44">
        <v>55000</v>
      </c>
      <c r="N484" s="39">
        <v>5</v>
      </c>
      <c r="O484" s="47">
        <v>30383</v>
      </c>
    </row>
    <row r="485" spans="1:15" ht="34.9" customHeight="1" outlineLevel="2" x14ac:dyDescent="0.2">
      <c r="A485" s="37">
        <v>463</v>
      </c>
      <c r="B485" s="37">
        <f t="shared" si="25"/>
        <v>5</v>
      </c>
      <c r="C485" s="37" t="s">
        <v>1420</v>
      </c>
      <c r="D485" s="37" t="s">
        <v>1435</v>
      </c>
      <c r="E485" s="37">
        <v>87291</v>
      </c>
      <c r="F485" s="38" t="s">
        <v>1422</v>
      </c>
      <c r="G485" s="38" t="s">
        <v>1423</v>
      </c>
      <c r="H485" s="38" t="s">
        <v>1436</v>
      </c>
      <c r="I485" s="38" t="s">
        <v>1437</v>
      </c>
      <c r="J485" s="44">
        <v>298536.40000000002</v>
      </c>
      <c r="K485" s="44">
        <v>13140</v>
      </c>
      <c r="L485" s="44">
        <v>0</v>
      </c>
      <c r="M485" s="44">
        <v>13140</v>
      </c>
      <c r="N485" s="39">
        <v>4</v>
      </c>
      <c r="O485" s="47">
        <v>13140</v>
      </c>
    </row>
    <row r="486" spans="1:15" ht="34.9" customHeight="1" outlineLevel="2" x14ac:dyDescent="0.2">
      <c r="A486" s="37">
        <v>464</v>
      </c>
      <c r="B486" s="37">
        <f t="shared" si="25"/>
        <v>6</v>
      </c>
      <c r="C486" s="37" t="s">
        <v>1420</v>
      </c>
      <c r="D486" s="37" t="s">
        <v>1438</v>
      </c>
      <c r="E486" s="37">
        <v>88546</v>
      </c>
      <c r="F486" s="38" t="s">
        <v>1422</v>
      </c>
      <c r="G486" s="38" t="s">
        <v>1423</v>
      </c>
      <c r="H486" s="38" t="s">
        <v>1439</v>
      </c>
      <c r="I486" s="38" t="s">
        <v>1440</v>
      </c>
      <c r="J486" s="44">
        <v>132282.4</v>
      </c>
      <c r="K486" s="44">
        <v>52174.32</v>
      </c>
      <c r="L486" s="44">
        <v>0</v>
      </c>
      <c r="M486" s="44">
        <v>52174.32</v>
      </c>
      <c r="N486" s="39">
        <v>2</v>
      </c>
      <c r="O486" s="47">
        <v>12811</v>
      </c>
    </row>
    <row r="487" spans="1:15" ht="34.9" customHeight="1" outlineLevel="2" x14ac:dyDescent="0.2">
      <c r="A487" s="37">
        <v>465</v>
      </c>
      <c r="B487" s="37">
        <f t="shared" si="25"/>
        <v>7</v>
      </c>
      <c r="C487" s="37" t="s">
        <v>1420</v>
      </c>
      <c r="D487" s="37" t="s">
        <v>1441</v>
      </c>
      <c r="E487" s="37">
        <v>88644</v>
      </c>
      <c r="F487" s="38" t="s">
        <v>1422</v>
      </c>
      <c r="G487" s="38" t="s">
        <v>1423</v>
      </c>
      <c r="H487" s="38" t="s">
        <v>1442</v>
      </c>
      <c r="I487" s="38" t="s">
        <v>1443</v>
      </c>
      <c r="J487" s="44">
        <v>246010</v>
      </c>
      <c r="K487" s="44">
        <v>26313.01</v>
      </c>
      <c r="L487" s="44">
        <v>0</v>
      </c>
      <c r="M487" s="44">
        <v>26313.01</v>
      </c>
      <c r="N487" s="39">
        <v>3</v>
      </c>
      <c r="O487" s="47">
        <v>18668</v>
      </c>
    </row>
    <row r="488" spans="1:15" ht="34.9" customHeight="1" outlineLevel="2" x14ac:dyDescent="0.2">
      <c r="A488" s="37">
        <v>466</v>
      </c>
      <c r="B488" s="37">
        <f t="shared" si="25"/>
        <v>8</v>
      </c>
      <c r="C488" s="37" t="s">
        <v>1420</v>
      </c>
      <c r="D488" s="37" t="s">
        <v>1444</v>
      </c>
      <c r="E488" s="37">
        <v>88788</v>
      </c>
      <c r="F488" s="38" t="s">
        <v>1422</v>
      </c>
      <c r="G488" s="38" t="s">
        <v>1423</v>
      </c>
      <c r="H488" s="38" t="s">
        <v>1445</v>
      </c>
      <c r="I488" s="38" t="s">
        <v>1446</v>
      </c>
      <c r="J488" s="44">
        <v>260347.16</v>
      </c>
      <c r="K488" s="44">
        <v>97465.16</v>
      </c>
      <c r="L488" s="44">
        <v>0</v>
      </c>
      <c r="M488" s="44">
        <v>97465.16</v>
      </c>
      <c r="N488" s="39">
        <v>3</v>
      </c>
      <c r="O488" s="47">
        <v>18668</v>
      </c>
    </row>
    <row r="489" spans="1:15" ht="34.9" customHeight="1" outlineLevel="2" x14ac:dyDescent="0.2">
      <c r="A489" s="37">
        <v>467</v>
      </c>
      <c r="B489" s="37">
        <f t="shared" si="25"/>
        <v>9</v>
      </c>
      <c r="C489" s="37" t="s">
        <v>1420</v>
      </c>
      <c r="D489" s="37" t="s">
        <v>1447</v>
      </c>
      <c r="E489" s="37">
        <v>88868</v>
      </c>
      <c r="F489" s="38" t="s">
        <v>1422</v>
      </c>
      <c r="G489" s="38" t="s">
        <v>1423</v>
      </c>
      <c r="H489" s="38" t="s">
        <v>1448</v>
      </c>
      <c r="I489" s="38" t="s">
        <v>1449</v>
      </c>
      <c r="J489" s="44">
        <v>241991.3</v>
      </c>
      <c r="K489" s="44">
        <v>112234.3</v>
      </c>
      <c r="L489" s="44">
        <v>0</v>
      </c>
      <c r="M489" s="44">
        <v>30000</v>
      </c>
      <c r="N489" s="39">
        <v>2</v>
      </c>
      <c r="O489" s="47">
        <v>12811</v>
      </c>
    </row>
    <row r="490" spans="1:15" ht="34.9" customHeight="1" outlineLevel="2" x14ac:dyDescent="0.2">
      <c r="A490" s="37">
        <v>468</v>
      </c>
      <c r="B490" s="37">
        <f t="shared" si="25"/>
        <v>10</v>
      </c>
      <c r="C490" s="37" t="s">
        <v>1420</v>
      </c>
      <c r="D490" s="37" t="s">
        <v>1450</v>
      </c>
      <c r="E490" s="37">
        <v>89026</v>
      </c>
      <c r="F490" s="38" t="s">
        <v>1422</v>
      </c>
      <c r="G490" s="38" t="s">
        <v>1423</v>
      </c>
      <c r="H490" s="38" t="s">
        <v>1451</v>
      </c>
      <c r="I490" s="38" t="s">
        <v>1452</v>
      </c>
      <c r="J490" s="44">
        <v>130680</v>
      </c>
      <c r="K490" s="44">
        <v>83754</v>
      </c>
      <c r="L490" s="44">
        <v>0</v>
      </c>
      <c r="M490" s="44">
        <v>40000</v>
      </c>
      <c r="N490" s="39">
        <v>3</v>
      </c>
      <c r="O490" s="47">
        <v>18668</v>
      </c>
    </row>
    <row r="491" spans="1:15" ht="34.9" customHeight="1" outlineLevel="2" x14ac:dyDescent="0.2">
      <c r="A491" s="37">
        <v>469</v>
      </c>
      <c r="B491" s="37">
        <f t="shared" si="25"/>
        <v>11</v>
      </c>
      <c r="C491" s="37" t="s">
        <v>1420</v>
      </c>
      <c r="D491" s="37" t="s">
        <v>1453</v>
      </c>
      <c r="E491" s="37">
        <v>87362</v>
      </c>
      <c r="F491" s="38" t="s">
        <v>1422</v>
      </c>
      <c r="G491" s="38" t="s">
        <v>1423</v>
      </c>
      <c r="H491" s="38" t="s">
        <v>1454</v>
      </c>
      <c r="I491" s="38" t="s">
        <v>1455</v>
      </c>
      <c r="J491" s="44">
        <v>284370</v>
      </c>
      <c r="K491" s="44">
        <v>42055</v>
      </c>
      <c r="L491" s="44">
        <v>0</v>
      </c>
      <c r="M491" s="44">
        <v>15000</v>
      </c>
      <c r="N491" s="39">
        <v>4</v>
      </c>
      <c r="O491" s="47">
        <v>15000</v>
      </c>
    </row>
    <row r="492" spans="1:15" ht="34.9" customHeight="1" outlineLevel="2" x14ac:dyDescent="0.2">
      <c r="A492" s="37">
        <v>470</v>
      </c>
      <c r="B492" s="37">
        <f t="shared" si="25"/>
        <v>12</v>
      </c>
      <c r="C492" s="37" t="s">
        <v>1420</v>
      </c>
      <c r="D492" s="37" t="s">
        <v>1456</v>
      </c>
      <c r="E492" s="37">
        <v>89348</v>
      </c>
      <c r="F492" s="38" t="s">
        <v>1422</v>
      </c>
      <c r="G492" s="38" t="s">
        <v>1423</v>
      </c>
      <c r="H492" s="38" t="s">
        <v>1457</v>
      </c>
      <c r="I492" s="38" t="s">
        <v>1458</v>
      </c>
      <c r="J492" s="44">
        <v>126301</v>
      </c>
      <c r="K492" s="44">
        <v>126301</v>
      </c>
      <c r="L492" s="44">
        <v>10000</v>
      </c>
      <c r="M492" s="44">
        <v>65200</v>
      </c>
      <c r="N492" s="39">
        <v>2</v>
      </c>
      <c r="O492" s="47">
        <v>12811</v>
      </c>
    </row>
    <row r="493" spans="1:15" ht="34.9" customHeight="1" outlineLevel="2" x14ac:dyDescent="0.2">
      <c r="A493" s="37">
        <v>471</v>
      </c>
      <c r="B493" s="37">
        <f t="shared" si="25"/>
        <v>13</v>
      </c>
      <c r="C493" s="37" t="s">
        <v>1420</v>
      </c>
      <c r="D493" s="37" t="s">
        <v>1459</v>
      </c>
      <c r="E493" s="37">
        <v>91731</v>
      </c>
      <c r="F493" s="38" t="s">
        <v>1422</v>
      </c>
      <c r="G493" s="38" t="s">
        <v>1423</v>
      </c>
      <c r="H493" s="38" t="s">
        <v>1460</v>
      </c>
      <c r="I493" s="38" t="s">
        <v>1461</v>
      </c>
      <c r="J493" s="44">
        <v>154700</v>
      </c>
      <c r="K493" s="44">
        <v>108225</v>
      </c>
      <c r="L493" s="44">
        <v>10000</v>
      </c>
      <c r="M493" s="44">
        <v>58225</v>
      </c>
      <c r="N493" s="39">
        <v>3</v>
      </c>
      <c r="O493" s="47">
        <v>18668</v>
      </c>
    </row>
    <row r="494" spans="1:15" ht="38.25" outlineLevel="2" x14ac:dyDescent="0.2">
      <c r="A494" s="37">
        <v>472</v>
      </c>
      <c r="B494" s="37">
        <f t="shared" si="25"/>
        <v>14</v>
      </c>
      <c r="C494" s="37" t="s">
        <v>1420</v>
      </c>
      <c r="D494" s="37" t="s">
        <v>1462</v>
      </c>
      <c r="E494" s="37">
        <v>89561</v>
      </c>
      <c r="F494" s="38" t="s">
        <v>1422</v>
      </c>
      <c r="G494" s="38" t="s">
        <v>1423</v>
      </c>
      <c r="H494" s="38" t="s">
        <v>1463</v>
      </c>
      <c r="I494" s="38" t="s">
        <v>1464</v>
      </c>
      <c r="J494" s="44">
        <v>331260</v>
      </c>
      <c r="K494" s="44">
        <v>45696</v>
      </c>
      <c r="L494" s="44">
        <v>0</v>
      </c>
      <c r="M494" s="44">
        <v>45696</v>
      </c>
      <c r="N494" s="39">
        <v>2</v>
      </c>
      <c r="O494" s="47">
        <v>12811</v>
      </c>
    </row>
    <row r="495" spans="1:15" ht="25.5" outlineLevel="2" x14ac:dyDescent="0.2">
      <c r="A495" s="37">
        <v>473</v>
      </c>
      <c r="B495" s="37">
        <f t="shared" si="25"/>
        <v>15</v>
      </c>
      <c r="C495" s="37" t="s">
        <v>1420</v>
      </c>
      <c r="D495" s="37" t="s">
        <v>1465</v>
      </c>
      <c r="E495" s="37">
        <v>86883</v>
      </c>
      <c r="F495" s="38" t="s">
        <v>1422</v>
      </c>
      <c r="G495" s="38" t="s">
        <v>1423</v>
      </c>
      <c r="H495" s="38" t="s">
        <v>1466</v>
      </c>
      <c r="I495" s="38" t="s">
        <v>1467</v>
      </c>
      <c r="J495" s="44">
        <v>125000</v>
      </c>
      <c r="K495" s="44">
        <v>79601</v>
      </c>
      <c r="L495" s="44">
        <v>10000</v>
      </c>
      <c r="M495" s="44">
        <v>49691</v>
      </c>
      <c r="N495" s="39">
        <v>2</v>
      </c>
      <c r="O495" s="47">
        <v>12811</v>
      </c>
    </row>
    <row r="496" spans="1:15" ht="38.25" outlineLevel="2" x14ac:dyDescent="0.2">
      <c r="A496" s="37">
        <v>474</v>
      </c>
      <c r="B496" s="37">
        <f t="shared" si="25"/>
        <v>16</v>
      </c>
      <c r="C496" s="37" t="s">
        <v>1420</v>
      </c>
      <c r="D496" s="37" t="s">
        <v>1468</v>
      </c>
      <c r="E496" s="37">
        <v>87576</v>
      </c>
      <c r="F496" s="38" t="s">
        <v>1422</v>
      </c>
      <c r="G496" s="38" t="s">
        <v>1423</v>
      </c>
      <c r="H496" s="38" t="s">
        <v>1469</v>
      </c>
      <c r="I496" s="38" t="s">
        <v>1470</v>
      </c>
      <c r="J496" s="44">
        <v>196893</v>
      </c>
      <c r="K496" s="44">
        <v>31148</v>
      </c>
      <c r="L496" s="44">
        <v>10000</v>
      </c>
      <c r="M496" s="44">
        <v>21148</v>
      </c>
      <c r="N496" s="39">
        <v>2</v>
      </c>
      <c r="O496" s="47">
        <v>12811</v>
      </c>
    </row>
    <row r="497" spans="1:15" ht="25.5" outlineLevel="2" x14ac:dyDescent="0.2">
      <c r="A497" s="37">
        <v>475</v>
      </c>
      <c r="B497" s="37">
        <f t="shared" si="25"/>
        <v>17</v>
      </c>
      <c r="C497" s="37" t="s">
        <v>1420</v>
      </c>
      <c r="D497" s="37" t="s">
        <v>1420</v>
      </c>
      <c r="E497" s="37">
        <v>86810</v>
      </c>
      <c r="F497" s="38" t="s">
        <v>1422</v>
      </c>
      <c r="G497" s="38" t="s">
        <v>1423</v>
      </c>
      <c r="H497" s="38" t="s">
        <v>1471</v>
      </c>
      <c r="I497" s="38" t="s">
        <v>1472</v>
      </c>
      <c r="J497" s="44">
        <v>266071.46000000002</v>
      </c>
      <c r="K497" s="44">
        <v>51596.98</v>
      </c>
      <c r="L497" s="44">
        <v>25596.98</v>
      </c>
      <c r="M497" s="44">
        <v>26000</v>
      </c>
      <c r="N497" s="39">
        <v>5</v>
      </c>
      <c r="O497" s="47">
        <v>26000</v>
      </c>
    </row>
    <row r="498" spans="1:15" ht="25.5" outlineLevel="2" x14ac:dyDescent="0.2">
      <c r="A498" s="37">
        <v>476</v>
      </c>
      <c r="B498" s="37">
        <f t="shared" si="25"/>
        <v>18</v>
      </c>
      <c r="C498" s="37" t="s">
        <v>1420</v>
      </c>
      <c r="D498" s="37" t="s">
        <v>1473</v>
      </c>
      <c r="E498" s="37">
        <v>90066</v>
      </c>
      <c r="F498" s="38" t="s">
        <v>1422</v>
      </c>
      <c r="G498" s="38" t="s">
        <v>1423</v>
      </c>
      <c r="H498" s="38" t="s">
        <v>1474</v>
      </c>
      <c r="I498" s="38" t="s">
        <v>1475</v>
      </c>
      <c r="J498" s="44">
        <v>135065</v>
      </c>
      <c r="K498" s="44">
        <v>80882.039999999994</v>
      </c>
      <c r="L498" s="44">
        <v>10000</v>
      </c>
      <c r="M498" s="44">
        <v>70882.039999999994</v>
      </c>
      <c r="N498" s="39">
        <v>2</v>
      </c>
      <c r="O498" s="47">
        <v>12811</v>
      </c>
    </row>
    <row r="499" spans="1:15" ht="25.5" outlineLevel="2" x14ac:dyDescent="0.2">
      <c r="A499" s="37">
        <v>477</v>
      </c>
      <c r="B499" s="37">
        <f t="shared" si="25"/>
        <v>19</v>
      </c>
      <c r="C499" s="37" t="s">
        <v>1420</v>
      </c>
      <c r="D499" s="37" t="s">
        <v>1476</v>
      </c>
      <c r="E499" s="37">
        <v>90119</v>
      </c>
      <c r="F499" s="38" t="s">
        <v>1422</v>
      </c>
      <c r="G499" s="38" t="s">
        <v>1423</v>
      </c>
      <c r="H499" s="38" t="s">
        <v>1477</v>
      </c>
      <c r="I499" s="38" t="s">
        <v>1478</v>
      </c>
      <c r="J499" s="44">
        <v>179097.27</v>
      </c>
      <c r="K499" s="44">
        <v>39832.800000000003</v>
      </c>
      <c r="L499" s="44">
        <v>10000</v>
      </c>
      <c r="M499" s="44">
        <v>15000</v>
      </c>
      <c r="N499" s="39">
        <v>3</v>
      </c>
      <c r="O499" s="47">
        <v>15000</v>
      </c>
    </row>
    <row r="500" spans="1:15" ht="25.5" outlineLevel="2" x14ac:dyDescent="0.2">
      <c r="A500" s="37">
        <v>478</v>
      </c>
      <c r="B500" s="37">
        <f t="shared" si="25"/>
        <v>20</v>
      </c>
      <c r="C500" s="37" t="s">
        <v>1420</v>
      </c>
      <c r="D500" s="37" t="s">
        <v>1479</v>
      </c>
      <c r="E500" s="37">
        <v>90208</v>
      </c>
      <c r="F500" s="38" t="s">
        <v>1422</v>
      </c>
      <c r="G500" s="38" t="s">
        <v>1423</v>
      </c>
      <c r="H500" s="38" t="s">
        <v>1480</v>
      </c>
      <c r="I500" s="38" t="s">
        <v>1481</v>
      </c>
      <c r="J500" s="44">
        <v>249535</v>
      </c>
      <c r="K500" s="44">
        <v>141554.4</v>
      </c>
      <c r="L500" s="44">
        <v>20000</v>
      </c>
      <c r="M500" s="44">
        <v>25000</v>
      </c>
      <c r="N500" s="39">
        <v>2</v>
      </c>
      <c r="O500" s="47">
        <v>12811</v>
      </c>
    </row>
    <row r="501" spans="1:15" ht="25.5" outlineLevel="2" x14ac:dyDescent="0.2">
      <c r="A501" s="37">
        <v>479</v>
      </c>
      <c r="B501" s="37">
        <f t="shared" si="25"/>
        <v>21</v>
      </c>
      <c r="C501" s="37" t="s">
        <v>1420</v>
      </c>
      <c r="D501" s="37" t="s">
        <v>1482</v>
      </c>
      <c r="E501" s="37">
        <v>90262</v>
      </c>
      <c r="F501" s="38" t="s">
        <v>1422</v>
      </c>
      <c r="G501" s="38" t="s">
        <v>1423</v>
      </c>
      <c r="H501" s="38" t="s">
        <v>1483</v>
      </c>
      <c r="I501" s="38" t="s">
        <v>1484</v>
      </c>
      <c r="J501" s="44">
        <v>290800.3</v>
      </c>
      <c r="K501" s="44">
        <v>101743.5</v>
      </c>
      <c r="L501" s="44">
        <v>0</v>
      </c>
      <c r="M501" s="44">
        <v>54264</v>
      </c>
      <c r="N501" s="39">
        <v>2</v>
      </c>
      <c r="O501" s="47">
        <v>12811</v>
      </c>
    </row>
    <row r="502" spans="1:15" ht="38.25" outlineLevel="2" x14ac:dyDescent="0.2">
      <c r="A502" s="37">
        <v>480</v>
      </c>
      <c r="B502" s="37">
        <f t="shared" si="25"/>
        <v>22</v>
      </c>
      <c r="C502" s="37" t="s">
        <v>1420</v>
      </c>
      <c r="D502" s="37" t="s">
        <v>1485</v>
      </c>
      <c r="E502" s="37">
        <v>90342</v>
      </c>
      <c r="F502" s="38" t="s">
        <v>1422</v>
      </c>
      <c r="G502" s="38" t="s">
        <v>1423</v>
      </c>
      <c r="H502" s="38" t="s">
        <v>1486</v>
      </c>
      <c r="I502" s="38" t="s">
        <v>1487</v>
      </c>
      <c r="J502" s="44">
        <v>248056.4</v>
      </c>
      <c r="K502" s="44">
        <v>130310</v>
      </c>
      <c r="L502" s="44">
        <v>0</v>
      </c>
      <c r="M502" s="44">
        <v>88662</v>
      </c>
      <c r="N502" s="39">
        <v>5</v>
      </c>
      <c r="O502" s="47">
        <v>30383</v>
      </c>
    </row>
    <row r="503" spans="1:15" ht="63.75" outlineLevel="2" x14ac:dyDescent="0.2">
      <c r="A503" s="37">
        <v>481</v>
      </c>
      <c r="B503" s="37">
        <f t="shared" si="25"/>
        <v>23</v>
      </c>
      <c r="C503" s="37" t="s">
        <v>1420</v>
      </c>
      <c r="D503" s="37" t="s">
        <v>1488</v>
      </c>
      <c r="E503" s="37">
        <v>87077</v>
      </c>
      <c r="F503" s="38" t="s">
        <v>1422</v>
      </c>
      <c r="G503" s="38" t="s">
        <v>1423</v>
      </c>
      <c r="H503" s="38" t="s">
        <v>1489</v>
      </c>
      <c r="I503" s="38" t="s">
        <v>1490</v>
      </c>
      <c r="J503" s="44">
        <v>170850</v>
      </c>
      <c r="K503" s="44">
        <v>141350</v>
      </c>
      <c r="L503" s="44">
        <v>0</v>
      </c>
      <c r="M503" s="44">
        <v>45000</v>
      </c>
      <c r="N503" s="39">
        <v>4</v>
      </c>
      <c r="O503" s="47">
        <v>24526</v>
      </c>
    </row>
    <row r="504" spans="1:15" ht="25.5" outlineLevel="2" x14ac:dyDescent="0.2">
      <c r="A504" s="37">
        <v>482</v>
      </c>
      <c r="B504" s="37">
        <f t="shared" si="25"/>
        <v>24</v>
      </c>
      <c r="C504" s="37" t="s">
        <v>1420</v>
      </c>
      <c r="D504" s="37" t="s">
        <v>1491</v>
      </c>
      <c r="E504" s="37">
        <v>86990</v>
      </c>
      <c r="F504" s="38" t="s">
        <v>1422</v>
      </c>
      <c r="G504" s="38" t="s">
        <v>1423</v>
      </c>
      <c r="H504" s="38" t="s">
        <v>1492</v>
      </c>
      <c r="I504" s="38" t="s">
        <v>1493</v>
      </c>
      <c r="J504" s="44">
        <v>422236</v>
      </c>
      <c r="K504" s="44">
        <v>60000</v>
      </c>
      <c r="L504" s="44">
        <v>0</v>
      </c>
      <c r="M504" s="44">
        <v>60000</v>
      </c>
      <c r="N504" s="39">
        <v>3</v>
      </c>
      <c r="O504" s="47">
        <v>18668</v>
      </c>
    </row>
    <row r="505" spans="1:15" ht="25.5" outlineLevel="2" x14ac:dyDescent="0.2">
      <c r="A505" s="37">
        <v>483</v>
      </c>
      <c r="B505" s="37">
        <f t="shared" si="25"/>
        <v>25</v>
      </c>
      <c r="C505" s="37" t="s">
        <v>1420</v>
      </c>
      <c r="D505" s="37" t="s">
        <v>1494</v>
      </c>
      <c r="E505" s="37">
        <v>90538</v>
      </c>
      <c r="F505" s="38" t="s">
        <v>1422</v>
      </c>
      <c r="G505" s="38" t="s">
        <v>1423</v>
      </c>
      <c r="H505" s="38" t="s">
        <v>1495</v>
      </c>
      <c r="I505" s="38" t="s">
        <v>1496</v>
      </c>
      <c r="J505" s="44">
        <v>279650</v>
      </c>
      <c r="K505" s="44">
        <v>201553.94</v>
      </c>
      <c r="L505" s="44">
        <v>0</v>
      </c>
      <c r="M505" s="44">
        <v>69210.58</v>
      </c>
      <c r="N505" s="39">
        <v>3</v>
      </c>
      <c r="O505" s="47">
        <v>18668</v>
      </c>
    </row>
    <row r="506" spans="1:15" ht="25.5" outlineLevel="2" x14ac:dyDescent="0.2">
      <c r="A506" s="37">
        <v>484</v>
      </c>
      <c r="B506" s="37">
        <f t="shared" si="25"/>
        <v>26</v>
      </c>
      <c r="C506" s="37" t="s">
        <v>1420</v>
      </c>
      <c r="D506" s="37" t="s">
        <v>1500</v>
      </c>
      <c r="E506" s="37">
        <v>90663</v>
      </c>
      <c r="F506" s="38" t="s">
        <v>1422</v>
      </c>
      <c r="G506" s="38" t="s">
        <v>1423</v>
      </c>
      <c r="H506" s="38" t="s">
        <v>1501</v>
      </c>
      <c r="I506" s="38" t="s">
        <v>1502</v>
      </c>
      <c r="J506" s="44">
        <v>130000</v>
      </c>
      <c r="K506" s="44">
        <v>100000</v>
      </c>
      <c r="L506" s="44">
        <v>0</v>
      </c>
      <c r="M506" s="44">
        <v>100000</v>
      </c>
      <c r="N506" s="39">
        <v>2</v>
      </c>
      <c r="O506" s="47">
        <v>12811</v>
      </c>
    </row>
    <row r="507" spans="1:15" ht="25.5" outlineLevel="2" x14ac:dyDescent="0.2">
      <c r="A507" s="37">
        <v>485</v>
      </c>
      <c r="B507" s="37">
        <f t="shared" si="25"/>
        <v>27</v>
      </c>
      <c r="C507" s="37" t="s">
        <v>1420</v>
      </c>
      <c r="D507" s="37" t="s">
        <v>1497</v>
      </c>
      <c r="E507" s="37">
        <v>90725</v>
      </c>
      <c r="F507" s="38" t="s">
        <v>1422</v>
      </c>
      <c r="G507" s="38" t="s">
        <v>1423</v>
      </c>
      <c r="H507" s="38" t="s">
        <v>1498</v>
      </c>
      <c r="I507" s="38" t="s">
        <v>1499</v>
      </c>
      <c r="J507" s="44">
        <v>71400</v>
      </c>
      <c r="K507" s="44">
        <v>71400</v>
      </c>
      <c r="L507" s="44">
        <v>20000</v>
      </c>
      <c r="M507" s="44">
        <v>51400</v>
      </c>
      <c r="N507" s="39">
        <v>2</v>
      </c>
      <c r="O507" s="47">
        <v>12811</v>
      </c>
    </row>
    <row r="508" spans="1:15" ht="38.25" outlineLevel="2" x14ac:dyDescent="0.2">
      <c r="A508" s="37">
        <v>486</v>
      </c>
      <c r="B508" s="37">
        <f t="shared" si="25"/>
        <v>28</v>
      </c>
      <c r="C508" s="37" t="s">
        <v>1420</v>
      </c>
      <c r="D508" s="37" t="s">
        <v>1503</v>
      </c>
      <c r="E508" s="37">
        <v>90878</v>
      </c>
      <c r="F508" s="38" t="s">
        <v>1422</v>
      </c>
      <c r="G508" s="38" t="s">
        <v>1423</v>
      </c>
      <c r="H508" s="38" t="s">
        <v>1504</v>
      </c>
      <c r="I508" s="38" t="s">
        <v>1505</v>
      </c>
      <c r="J508" s="44">
        <v>168935.48</v>
      </c>
      <c r="K508" s="44">
        <v>50000</v>
      </c>
      <c r="L508" s="44">
        <v>0</v>
      </c>
      <c r="M508" s="44">
        <v>30000</v>
      </c>
      <c r="N508" s="39">
        <v>3</v>
      </c>
      <c r="O508" s="47">
        <v>18668</v>
      </c>
    </row>
    <row r="509" spans="1:15" ht="25.5" outlineLevel="2" x14ac:dyDescent="0.2">
      <c r="A509" s="37">
        <v>487</v>
      </c>
      <c r="B509" s="37">
        <f t="shared" si="25"/>
        <v>29</v>
      </c>
      <c r="C509" s="37" t="s">
        <v>1420</v>
      </c>
      <c r="D509" s="37" t="s">
        <v>1506</v>
      </c>
      <c r="E509" s="37">
        <v>90805</v>
      </c>
      <c r="F509" s="38" t="s">
        <v>1422</v>
      </c>
      <c r="G509" s="38" t="s">
        <v>1423</v>
      </c>
      <c r="H509" s="38" t="s">
        <v>1507</v>
      </c>
      <c r="I509" s="38" t="s">
        <v>1508</v>
      </c>
      <c r="J509" s="44">
        <v>166000</v>
      </c>
      <c r="K509" s="44">
        <v>29000</v>
      </c>
      <c r="L509" s="44">
        <v>0</v>
      </c>
      <c r="M509" s="44">
        <v>25000</v>
      </c>
      <c r="N509" s="39">
        <v>4</v>
      </c>
      <c r="O509" s="47">
        <v>24526</v>
      </c>
    </row>
    <row r="510" spans="1:15" ht="25.5" outlineLevel="2" x14ac:dyDescent="0.2">
      <c r="A510" s="37">
        <v>488</v>
      </c>
      <c r="B510" s="37">
        <f t="shared" si="25"/>
        <v>30</v>
      </c>
      <c r="C510" s="37" t="s">
        <v>1420</v>
      </c>
      <c r="D510" s="37" t="s">
        <v>1515</v>
      </c>
      <c r="E510" s="37">
        <v>91054</v>
      </c>
      <c r="F510" s="38" t="s">
        <v>1422</v>
      </c>
      <c r="G510" s="38" t="s">
        <v>1423</v>
      </c>
      <c r="H510" s="38" t="s">
        <v>1516</v>
      </c>
      <c r="I510" s="38" t="s">
        <v>1517</v>
      </c>
      <c r="J510" s="44">
        <v>251700</v>
      </c>
      <c r="K510" s="44">
        <v>40089.01</v>
      </c>
      <c r="L510" s="44">
        <v>0</v>
      </c>
      <c r="M510" s="44">
        <v>30089.01</v>
      </c>
      <c r="N510" s="39">
        <v>2</v>
      </c>
      <c r="O510" s="47">
        <v>12811</v>
      </c>
    </row>
    <row r="511" spans="1:15" ht="25.5" outlineLevel="2" x14ac:dyDescent="0.2">
      <c r="A511" s="37">
        <v>489</v>
      </c>
      <c r="B511" s="37">
        <f t="shared" si="25"/>
        <v>31</v>
      </c>
      <c r="C511" s="37" t="s">
        <v>1420</v>
      </c>
      <c r="D511" s="37" t="s">
        <v>1509</v>
      </c>
      <c r="E511" s="37">
        <v>91116</v>
      </c>
      <c r="F511" s="38" t="s">
        <v>1422</v>
      </c>
      <c r="G511" s="38" t="s">
        <v>1423</v>
      </c>
      <c r="H511" s="38" t="s">
        <v>1510</v>
      </c>
      <c r="I511" s="38" t="s">
        <v>1511</v>
      </c>
      <c r="J511" s="44">
        <v>154504</v>
      </c>
      <c r="K511" s="44">
        <v>49398</v>
      </c>
      <c r="L511" s="44">
        <v>0</v>
      </c>
      <c r="M511" s="44">
        <v>49398</v>
      </c>
      <c r="N511" s="39">
        <v>3</v>
      </c>
      <c r="O511" s="47">
        <v>18668</v>
      </c>
    </row>
    <row r="512" spans="1:15" ht="38.25" outlineLevel="2" x14ac:dyDescent="0.2">
      <c r="A512" s="37">
        <v>490</v>
      </c>
      <c r="B512" s="37">
        <f t="shared" si="25"/>
        <v>32</v>
      </c>
      <c r="C512" s="37" t="s">
        <v>1420</v>
      </c>
      <c r="D512" s="37" t="s">
        <v>1512</v>
      </c>
      <c r="E512" s="37">
        <v>91232</v>
      </c>
      <c r="F512" s="38" t="s">
        <v>1422</v>
      </c>
      <c r="G512" s="38" t="s">
        <v>1423</v>
      </c>
      <c r="H512" s="38" t="s">
        <v>1513</v>
      </c>
      <c r="I512" s="38" t="s">
        <v>1514</v>
      </c>
      <c r="J512" s="44">
        <v>247400</v>
      </c>
      <c r="K512" s="44">
        <v>118900</v>
      </c>
      <c r="L512" s="44">
        <v>0</v>
      </c>
      <c r="M512" s="44">
        <v>118900</v>
      </c>
      <c r="N512" s="39">
        <v>4</v>
      </c>
      <c r="O512" s="47">
        <v>24526</v>
      </c>
    </row>
    <row r="513" spans="1:15" ht="51" outlineLevel="2" x14ac:dyDescent="0.2">
      <c r="A513" s="37">
        <v>491</v>
      </c>
      <c r="B513" s="37">
        <f t="shared" si="25"/>
        <v>33</v>
      </c>
      <c r="C513" s="37" t="s">
        <v>1420</v>
      </c>
      <c r="D513" s="37" t="s">
        <v>1518</v>
      </c>
      <c r="E513" s="37">
        <v>91330</v>
      </c>
      <c r="F513" s="38" t="s">
        <v>1422</v>
      </c>
      <c r="G513" s="38" t="s">
        <v>1423</v>
      </c>
      <c r="H513" s="38" t="s">
        <v>1519</v>
      </c>
      <c r="I513" s="38" t="s">
        <v>1520</v>
      </c>
      <c r="J513" s="44">
        <v>330310</v>
      </c>
      <c r="K513" s="44">
        <v>168745</v>
      </c>
      <c r="L513" s="44">
        <v>32745</v>
      </c>
      <c r="M513" s="44">
        <v>136000</v>
      </c>
      <c r="N513" s="39">
        <v>4</v>
      </c>
      <c r="O513" s="47">
        <v>24526</v>
      </c>
    </row>
    <row r="514" spans="1:15" ht="39.6" customHeight="1" outlineLevel="2" x14ac:dyDescent="0.2">
      <c r="A514" s="37">
        <v>492</v>
      </c>
      <c r="B514" s="37">
        <f t="shared" si="25"/>
        <v>34</v>
      </c>
      <c r="C514" s="37" t="s">
        <v>1420</v>
      </c>
      <c r="D514" s="37" t="s">
        <v>1521</v>
      </c>
      <c r="E514" s="37">
        <v>91535</v>
      </c>
      <c r="F514" s="38" t="s">
        <v>1422</v>
      </c>
      <c r="G514" s="38" t="s">
        <v>1423</v>
      </c>
      <c r="H514" s="38" t="s">
        <v>1522</v>
      </c>
      <c r="I514" s="38" t="s">
        <v>1523</v>
      </c>
      <c r="J514" s="44">
        <v>191405.28</v>
      </c>
      <c r="K514" s="44">
        <v>77035</v>
      </c>
      <c r="L514" s="44">
        <v>33000</v>
      </c>
      <c r="M514" s="44">
        <v>30000</v>
      </c>
      <c r="N514" s="39">
        <v>4</v>
      </c>
      <c r="O514" s="47">
        <v>24526</v>
      </c>
    </row>
    <row r="515" spans="1:15" ht="51" outlineLevel="2" x14ac:dyDescent="0.2">
      <c r="A515" s="37">
        <v>493</v>
      </c>
      <c r="B515" s="37">
        <f t="shared" si="25"/>
        <v>35</v>
      </c>
      <c r="C515" s="37" t="s">
        <v>1420</v>
      </c>
      <c r="D515" s="37" t="s">
        <v>1524</v>
      </c>
      <c r="E515" s="37">
        <v>91624</v>
      </c>
      <c r="F515" s="38" t="s">
        <v>1422</v>
      </c>
      <c r="G515" s="38" t="s">
        <v>1423</v>
      </c>
      <c r="H515" s="38" t="s">
        <v>1525</v>
      </c>
      <c r="I515" s="38" t="s">
        <v>1526</v>
      </c>
      <c r="J515" s="44">
        <v>132342</v>
      </c>
      <c r="K515" s="44">
        <v>4537</v>
      </c>
      <c r="L515" s="44">
        <v>0</v>
      </c>
      <c r="M515" s="44">
        <v>4537</v>
      </c>
      <c r="N515" s="39">
        <v>2</v>
      </c>
      <c r="O515" s="47">
        <v>4537</v>
      </c>
    </row>
    <row r="516" spans="1:15" ht="25.5" outlineLevel="2" x14ac:dyDescent="0.2">
      <c r="A516" s="37">
        <v>494</v>
      </c>
      <c r="B516" s="37">
        <f t="shared" si="25"/>
        <v>36</v>
      </c>
      <c r="C516" s="37" t="s">
        <v>1420</v>
      </c>
      <c r="D516" s="37" t="s">
        <v>1527</v>
      </c>
      <c r="E516" s="37">
        <v>87139</v>
      </c>
      <c r="F516" s="38" t="s">
        <v>1422</v>
      </c>
      <c r="G516" s="38" t="s">
        <v>1423</v>
      </c>
      <c r="H516" s="38" t="s">
        <v>1528</v>
      </c>
      <c r="I516" s="38" t="s">
        <v>1529</v>
      </c>
      <c r="J516" s="44">
        <v>284700</v>
      </c>
      <c r="K516" s="44">
        <v>130000</v>
      </c>
      <c r="L516" s="44">
        <v>0</v>
      </c>
      <c r="M516" s="44">
        <v>60000</v>
      </c>
      <c r="N516" s="39">
        <v>4</v>
      </c>
      <c r="O516" s="47">
        <v>24526</v>
      </c>
    </row>
    <row r="517" spans="1:15" ht="38.25" outlineLevel="2" x14ac:dyDescent="0.2">
      <c r="A517" s="37">
        <v>495</v>
      </c>
      <c r="B517" s="37">
        <f t="shared" si="25"/>
        <v>37</v>
      </c>
      <c r="C517" s="37" t="s">
        <v>1420</v>
      </c>
      <c r="D517" s="37" t="s">
        <v>1530</v>
      </c>
      <c r="E517" s="37">
        <v>91795</v>
      </c>
      <c r="F517" s="38" t="s">
        <v>1422</v>
      </c>
      <c r="G517" s="38" t="s">
        <v>1423</v>
      </c>
      <c r="H517" s="38" t="s">
        <v>1531</v>
      </c>
      <c r="I517" s="38" t="s">
        <v>1532</v>
      </c>
      <c r="J517" s="44">
        <v>284366</v>
      </c>
      <c r="K517" s="44">
        <v>66819</v>
      </c>
      <c r="L517" s="44">
        <v>48000</v>
      </c>
      <c r="M517" s="44">
        <v>18819</v>
      </c>
      <c r="N517" s="39">
        <v>3</v>
      </c>
      <c r="O517" s="47">
        <v>18668</v>
      </c>
    </row>
    <row r="518" spans="1:15" ht="43.9" customHeight="1" outlineLevel="2" x14ac:dyDescent="0.2">
      <c r="A518" s="37">
        <v>496</v>
      </c>
      <c r="B518" s="37">
        <f t="shared" ref="B518:B581" si="27">B517+1</f>
        <v>38</v>
      </c>
      <c r="C518" s="37" t="s">
        <v>1420</v>
      </c>
      <c r="D518" s="37" t="s">
        <v>1533</v>
      </c>
      <c r="E518" s="37">
        <v>91982</v>
      </c>
      <c r="F518" s="38" t="s">
        <v>1422</v>
      </c>
      <c r="G518" s="38" t="s">
        <v>1423</v>
      </c>
      <c r="H518" s="38" t="s">
        <v>1534</v>
      </c>
      <c r="I518" s="38" t="s">
        <v>1535</v>
      </c>
      <c r="J518" s="44">
        <v>143000</v>
      </c>
      <c r="K518" s="44">
        <v>13000</v>
      </c>
      <c r="L518" s="44">
        <v>0</v>
      </c>
      <c r="M518" s="44">
        <v>13000</v>
      </c>
      <c r="N518" s="39">
        <v>3</v>
      </c>
      <c r="O518" s="47">
        <v>13000</v>
      </c>
    </row>
    <row r="519" spans="1:15" ht="25.5" outlineLevel="1" x14ac:dyDescent="0.2">
      <c r="A519" s="50"/>
      <c r="B519" s="50"/>
      <c r="C519" s="35" t="s">
        <v>2937</v>
      </c>
      <c r="D519" s="35"/>
      <c r="E519" s="35"/>
      <c r="F519" s="43"/>
      <c r="G519" s="43"/>
      <c r="H519" s="43"/>
      <c r="I519" s="43"/>
      <c r="J519" s="45">
        <f t="shared" ref="J519:O519" si="28">SUBTOTAL(9,J481:J518)</f>
        <v>8474640.4499999993</v>
      </c>
      <c r="K519" s="45">
        <f t="shared" si="28"/>
        <v>3260338.4599999995</v>
      </c>
      <c r="L519" s="45">
        <f t="shared" si="28"/>
        <v>249341.97999999998</v>
      </c>
      <c r="M519" s="45">
        <f t="shared" si="28"/>
        <v>1990175.12</v>
      </c>
      <c r="N519" s="36">
        <f t="shared" si="28"/>
        <v>116</v>
      </c>
      <c r="O519" s="48">
        <f t="shared" si="28"/>
        <v>678205</v>
      </c>
    </row>
    <row r="520" spans="1:15" ht="38.25" outlineLevel="2" x14ac:dyDescent="0.2">
      <c r="A520" s="40">
        <v>497</v>
      </c>
      <c r="B520" s="40">
        <f t="shared" si="27"/>
        <v>1</v>
      </c>
      <c r="C520" s="40" t="s">
        <v>1578</v>
      </c>
      <c r="D520" s="40" t="s">
        <v>1579</v>
      </c>
      <c r="E520" s="40">
        <v>92872</v>
      </c>
      <c r="F520" s="41" t="s">
        <v>1580</v>
      </c>
      <c r="G520" s="41" t="s">
        <v>1581</v>
      </c>
      <c r="H520" s="41" t="s">
        <v>1582</v>
      </c>
      <c r="I520" s="41" t="s">
        <v>1583</v>
      </c>
      <c r="J520" s="46">
        <v>80000</v>
      </c>
      <c r="K520" s="46">
        <v>29600</v>
      </c>
      <c r="L520" s="46">
        <v>0</v>
      </c>
      <c r="M520" s="46">
        <v>29600</v>
      </c>
      <c r="N520" s="42">
        <v>3</v>
      </c>
      <c r="O520" s="49">
        <v>18668</v>
      </c>
    </row>
    <row r="521" spans="1:15" ht="38.25" outlineLevel="2" x14ac:dyDescent="0.2">
      <c r="A521" s="37">
        <v>498</v>
      </c>
      <c r="B521" s="37">
        <f t="shared" si="27"/>
        <v>2</v>
      </c>
      <c r="C521" s="37" t="s">
        <v>1578</v>
      </c>
      <c r="D521" s="37" t="s">
        <v>1584</v>
      </c>
      <c r="E521" s="37">
        <v>92907</v>
      </c>
      <c r="F521" s="38" t="s">
        <v>1580</v>
      </c>
      <c r="G521" s="38" t="s">
        <v>1581</v>
      </c>
      <c r="H521" s="38" t="s">
        <v>1585</v>
      </c>
      <c r="I521" s="38" t="s">
        <v>1586</v>
      </c>
      <c r="J521" s="44">
        <v>109480</v>
      </c>
      <c r="K521" s="44">
        <v>73249.960000000006</v>
      </c>
      <c r="L521" s="44">
        <v>0</v>
      </c>
      <c r="M521" s="44">
        <v>73249.960000000006</v>
      </c>
      <c r="N521" s="39">
        <v>3</v>
      </c>
      <c r="O521" s="47">
        <v>18668</v>
      </c>
    </row>
    <row r="522" spans="1:15" ht="38.25" outlineLevel="2" x14ac:dyDescent="0.2">
      <c r="A522" s="37">
        <v>499</v>
      </c>
      <c r="B522" s="37">
        <f t="shared" si="27"/>
        <v>3</v>
      </c>
      <c r="C522" s="37" t="s">
        <v>1578</v>
      </c>
      <c r="D522" s="37" t="s">
        <v>1587</v>
      </c>
      <c r="E522" s="37">
        <v>101056</v>
      </c>
      <c r="F522" s="38" t="s">
        <v>1580</v>
      </c>
      <c r="G522" s="38" t="s">
        <v>1581</v>
      </c>
      <c r="H522" s="38" t="s">
        <v>1588</v>
      </c>
      <c r="I522" s="38" t="s">
        <v>1589</v>
      </c>
      <c r="J522" s="44">
        <v>151130</v>
      </c>
      <c r="K522" s="44">
        <v>88315</v>
      </c>
      <c r="L522" s="44">
        <v>0</v>
      </c>
      <c r="M522" s="44">
        <v>88315</v>
      </c>
      <c r="N522" s="39">
        <v>3</v>
      </c>
      <c r="O522" s="47">
        <v>18668</v>
      </c>
    </row>
    <row r="523" spans="1:15" ht="76.5" outlineLevel="2" x14ac:dyDescent="0.2">
      <c r="A523" s="37">
        <v>500</v>
      </c>
      <c r="B523" s="37">
        <f t="shared" si="27"/>
        <v>4</v>
      </c>
      <c r="C523" s="37" t="s">
        <v>1578</v>
      </c>
      <c r="D523" s="37" t="s">
        <v>1590</v>
      </c>
      <c r="E523" s="37">
        <v>93101</v>
      </c>
      <c r="F523" s="38" t="s">
        <v>1580</v>
      </c>
      <c r="G523" s="38" t="s">
        <v>1581</v>
      </c>
      <c r="H523" s="38" t="s">
        <v>1591</v>
      </c>
      <c r="I523" s="38" t="s">
        <v>1592</v>
      </c>
      <c r="J523" s="44">
        <v>145072</v>
      </c>
      <c r="K523" s="44">
        <v>37652.01</v>
      </c>
      <c r="L523" s="44">
        <v>0</v>
      </c>
      <c r="M523" s="44">
        <v>37652.01</v>
      </c>
      <c r="N523" s="39">
        <v>3</v>
      </c>
      <c r="O523" s="47">
        <v>18668</v>
      </c>
    </row>
    <row r="524" spans="1:15" ht="102" outlineLevel="2" x14ac:dyDescent="0.2">
      <c r="A524" s="37">
        <v>501</v>
      </c>
      <c r="B524" s="37">
        <f t="shared" si="27"/>
        <v>5</v>
      </c>
      <c r="C524" s="37" t="s">
        <v>1578</v>
      </c>
      <c r="D524" s="37" t="s">
        <v>1593</v>
      </c>
      <c r="E524" s="37">
        <v>179971</v>
      </c>
      <c r="F524" s="38" t="s">
        <v>1580</v>
      </c>
      <c r="G524" s="38" t="s">
        <v>1581</v>
      </c>
      <c r="H524" s="38" t="s">
        <v>1594</v>
      </c>
      <c r="I524" s="38" t="s">
        <v>1595</v>
      </c>
      <c r="J524" s="44">
        <v>220400</v>
      </c>
      <c r="K524" s="44">
        <v>24411.78</v>
      </c>
      <c r="L524" s="44">
        <v>0</v>
      </c>
      <c r="M524" s="44">
        <v>24411.78</v>
      </c>
      <c r="N524" s="39">
        <v>3</v>
      </c>
      <c r="O524" s="47">
        <v>18668</v>
      </c>
    </row>
    <row r="525" spans="1:15" ht="89.25" outlineLevel="2" x14ac:dyDescent="0.2">
      <c r="A525" s="37">
        <v>502</v>
      </c>
      <c r="B525" s="37">
        <f t="shared" si="27"/>
        <v>6</v>
      </c>
      <c r="C525" s="37" t="s">
        <v>1578</v>
      </c>
      <c r="D525" s="37" t="s">
        <v>1596</v>
      </c>
      <c r="E525" s="37">
        <v>93575</v>
      </c>
      <c r="F525" s="38" t="s">
        <v>1580</v>
      </c>
      <c r="G525" s="38" t="s">
        <v>1581</v>
      </c>
      <c r="H525" s="38" t="s">
        <v>1597</v>
      </c>
      <c r="I525" s="38" t="s">
        <v>1598</v>
      </c>
      <c r="J525" s="44">
        <v>249900</v>
      </c>
      <c r="K525" s="44">
        <v>249900</v>
      </c>
      <c r="L525" s="44">
        <v>0</v>
      </c>
      <c r="M525" s="44">
        <v>199696</v>
      </c>
      <c r="N525" s="39">
        <v>3</v>
      </c>
      <c r="O525" s="47">
        <v>18668</v>
      </c>
    </row>
    <row r="526" spans="1:15" ht="38.25" outlineLevel="2" x14ac:dyDescent="0.2">
      <c r="A526" s="37">
        <v>503</v>
      </c>
      <c r="B526" s="37">
        <f t="shared" si="27"/>
        <v>7</v>
      </c>
      <c r="C526" s="37" t="s">
        <v>1578</v>
      </c>
      <c r="D526" s="37" t="s">
        <v>1599</v>
      </c>
      <c r="E526" s="37">
        <v>103283</v>
      </c>
      <c r="F526" s="38" t="s">
        <v>1580</v>
      </c>
      <c r="G526" s="38" t="s">
        <v>1581</v>
      </c>
      <c r="H526" s="38" t="s">
        <v>1600</v>
      </c>
      <c r="I526" s="38" t="s">
        <v>1601</v>
      </c>
      <c r="J526" s="44">
        <v>81000</v>
      </c>
      <c r="K526" s="44">
        <v>7916.49</v>
      </c>
      <c r="L526" s="44">
        <v>0</v>
      </c>
      <c r="M526" s="44">
        <v>7916.49</v>
      </c>
      <c r="N526" s="39">
        <v>3</v>
      </c>
      <c r="O526" s="47">
        <v>7916</v>
      </c>
    </row>
    <row r="527" spans="1:15" ht="25.5" outlineLevel="2" x14ac:dyDescent="0.2">
      <c r="A527" s="37">
        <v>504</v>
      </c>
      <c r="B527" s="37">
        <f t="shared" si="27"/>
        <v>8</v>
      </c>
      <c r="C527" s="37" t="s">
        <v>1578</v>
      </c>
      <c r="D527" s="37" t="s">
        <v>1602</v>
      </c>
      <c r="E527" s="37">
        <v>93735</v>
      </c>
      <c r="F527" s="38" t="s">
        <v>1580</v>
      </c>
      <c r="G527" s="38" t="s">
        <v>1581</v>
      </c>
      <c r="H527" s="38" t="s">
        <v>1603</v>
      </c>
      <c r="I527" s="38" t="s">
        <v>1604</v>
      </c>
      <c r="J527" s="44">
        <v>112000</v>
      </c>
      <c r="K527" s="44">
        <v>72000</v>
      </c>
      <c r="L527" s="44">
        <v>0</v>
      </c>
      <c r="M527" s="44">
        <v>72000</v>
      </c>
      <c r="N527" s="39">
        <v>3</v>
      </c>
      <c r="O527" s="47">
        <v>18668</v>
      </c>
    </row>
    <row r="528" spans="1:15" ht="38.25" outlineLevel="2" x14ac:dyDescent="0.2">
      <c r="A528" s="37">
        <v>505</v>
      </c>
      <c r="B528" s="37">
        <f t="shared" si="27"/>
        <v>9</v>
      </c>
      <c r="C528" s="37" t="s">
        <v>1578</v>
      </c>
      <c r="D528" s="37" t="s">
        <v>1605</v>
      </c>
      <c r="E528" s="37">
        <v>180046</v>
      </c>
      <c r="F528" s="38" t="s">
        <v>1580</v>
      </c>
      <c r="G528" s="38" t="s">
        <v>1581</v>
      </c>
      <c r="H528" s="38" t="s">
        <v>1606</v>
      </c>
      <c r="I528" s="38" t="s">
        <v>1607</v>
      </c>
      <c r="J528" s="44">
        <v>132000</v>
      </c>
      <c r="K528" s="44">
        <v>109209</v>
      </c>
      <c r="L528" s="44">
        <v>0</v>
      </c>
      <c r="M528" s="44">
        <v>109209</v>
      </c>
      <c r="N528" s="39">
        <v>3</v>
      </c>
      <c r="O528" s="47">
        <v>18668</v>
      </c>
    </row>
    <row r="529" spans="1:15" ht="38.25" outlineLevel="2" x14ac:dyDescent="0.2">
      <c r="A529" s="37">
        <v>506</v>
      </c>
      <c r="B529" s="37">
        <f t="shared" si="27"/>
        <v>10</v>
      </c>
      <c r="C529" s="37" t="s">
        <v>1578</v>
      </c>
      <c r="D529" s="37" t="s">
        <v>1608</v>
      </c>
      <c r="E529" s="37">
        <v>100736</v>
      </c>
      <c r="F529" s="38" t="s">
        <v>1580</v>
      </c>
      <c r="G529" s="38" t="s">
        <v>1581</v>
      </c>
      <c r="H529" s="38" t="s">
        <v>1609</v>
      </c>
      <c r="I529" s="38" t="s">
        <v>1610</v>
      </c>
      <c r="J529" s="44">
        <v>154700</v>
      </c>
      <c r="K529" s="44">
        <v>82204</v>
      </c>
      <c r="L529" s="44">
        <v>0</v>
      </c>
      <c r="M529" s="44">
        <v>82204</v>
      </c>
      <c r="N529" s="39">
        <v>3</v>
      </c>
      <c r="O529" s="47">
        <v>18668</v>
      </c>
    </row>
    <row r="530" spans="1:15" ht="38.25" outlineLevel="2" x14ac:dyDescent="0.2">
      <c r="A530" s="37">
        <v>507</v>
      </c>
      <c r="B530" s="37">
        <f t="shared" si="27"/>
        <v>11</v>
      </c>
      <c r="C530" s="37" t="s">
        <v>1578</v>
      </c>
      <c r="D530" s="37" t="s">
        <v>1611</v>
      </c>
      <c r="E530" s="37">
        <v>104270</v>
      </c>
      <c r="F530" s="38" t="s">
        <v>1580</v>
      </c>
      <c r="G530" s="38" t="s">
        <v>1581</v>
      </c>
      <c r="H530" s="38" t="s">
        <v>1612</v>
      </c>
      <c r="I530" s="38" t="s">
        <v>1613</v>
      </c>
      <c r="J530" s="44">
        <v>139230</v>
      </c>
      <c r="K530" s="44">
        <v>50153</v>
      </c>
      <c r="L530" s="44">
        <v>0</v>
      </c>
      <c r="M530" s="44">
        <v>50153</v>
      </c>
      <c r="N530" s="39">
        <v>3</v>
      </c>
      <c r="O530" s="47">
        <v>18668</v>
      </c>
    </row>
    <row r="531" spans="1:15" ht="76.5" outlineLevel="2" x14ac:dyDescent="0.2">
      <c r="A531" s="37">
        <v>508</v>
      </c>
      <c r="B531" s="37">
        <f t="shared" si="27"/>
        <v>12</v>
      </c>
      <c r="C531" s="37" t="s">
        <v>1578</v>
      </c>
      <c r="D531" s="37" t="s">
        <v>1614</v>
      </c>
      <c r="E531" s="37">
        <v>94107</v>
      </c>
      <c r="F531" s="38" t="s">
        <v>1580</v>
      </c>
      <c r="G531" s="38" t="s">
        <v>1581</v>
      </c>
      <c r="H531" s="38" t="s">
        <v>1615</v>
      </c>
      <c r="I531" s="38" t="s">
        <v>1616</v>
      </c>
      <c r="J531" s="44">
        <v>196000</v>
      </c>
      <c r="K531" s="44">
        <v>102580</v>
      </c>
      <c r="L531" s="44">
        <v>0</v>
      </c>
      <c r="M531" s="44">
        <v>102580.01</v>
      </c>
      <c r="N531" s="39">
        <v>3</v>
      </c>
      <c r="O531" s="47">
        <v>18668</v>
      </c>
    </row>
    <row r="532" spans="1:15" ht="51" outlineLevel="2" x14ac:dyDescent="0.2">
      <c r="A532" s="37">
        <v>509</v>
      </c>
      <c r="B532" s="37">
        <f t="shared" si="27"/>
        <v>13</v>
      </c>
      <c r="C532" s="37" t="s">
        <v>1578</v>
      </c>
      <c r="D532" s="37" t="s">
        <v>1617</v>
      </c>
      <c r="E532" s="37">
        <v>94161</v>
      </c>
      <c r="F532" s="38" t="s">
        <v>1580</v>
      </c>
      <c r="G532" s="38" t="s">
        <v>1581</v>
      </c>
      <c r="H532" s="38" t="s">
        <v>1618</v>
      </c>
      <c r="I532" s="38" t="s">
        <v>1619</v>
      </c>
      <c r="J532" s="44">
        <v>157080</v>
      </c>
      <c r="K532" s="44">
        <v>101876</v>
      </c>
      <c r="L532" s="44">
        <v>0</v>
      </c>
      <c r="M532" s="44">
        <v>101896</v>
      </c>
      <c r="N532" s="39">
        <v>3</v>
      </c>
      <c r="O532" s="47">
        <v>18668</v>
      </c>
    </row>
    <row r="533" spans="1:15" ht="51" outlineLevel="2" x14ac:dyDescent="0.2">
      <c r="A533" s="37">
        <v>510</v>
      </c>
      <c r="B533" s="37">
        <f t="shared" si="27"/>
        <v>14</v>
      </c>
      <c r="C533" s="37" t="s">
        <v>1578</v>
      </c>
      <c r="D533" s="37" t="s">
        <v>1620</v>
      </c>
      <c r="E533" s="37">
        <v>101243</v>
      </c>
      <c r="F533" s="38" t="s">
        <v>1580</v>
      </c>
      <c r="G533" s="38" t="s">
        <v>1581</v>
      </c>
      <c r="H533" s="38" t="s">
        <v>1621</v>
      </c>
      <c r="I533" s="38" t="s">
        <v>1622</v>
      </c>
      <c r="J533" s="44">
        <v>50000</v>
      </c>
      <c r="K533" s="44">
        <v>30000</v>
      </c>
      <c r="L533" s="44">
        <v>0</v>
      </c>
      <c r="M533" s="44">
        <v>30000</v>
      </c>
      <c r="N533" s="39">
        <v>3</v>
      </c>
      <c r="O533" s="47">
        <v>18668</v>
      </c>
    </row>
    <row r="534" spans="1:15" ht="38.25" outlineLevel="2" x14ac:dyDescent="0.2">
      <c r="A534" s="37">
        <v>511</v>
      </c>
      <c r="B534" s="37">
        <f t="shared" si="27"/>
        <v>15</v>
      </c>
      <c r="C534" s="37" t="s">
        <v>1578</v>
      </c>
      <c r="D534" s="37" t="s">
        <v>1623</v>
      </c>
      <c r="E534" s="37">
        <v>179828</v>
      </c>
      <c r="F534" s="38" t="s">
        <v>1580</v>
      </c>
      <c r="G534" s="38" t="s">
        <v>1581</v>
      </c>
      <c r="H534" s="38" t="s">
        <v>1624</v>
      </c>
      <c r="I534" s="38" t="s">
        <v>1625</v>
      </c>
      <c r="J534" s="44">
        <v>133875</v>
      </c>
      <c r="K534" s="44">
        <v>56525</v>
      </c>
      <c r="L534" s="44">
        <v>0</v>
      </c>
      <c r="M534" s="44">
        <v>56525</v>
      </c>
      <c r="N534" s="39">
        <v>3</v>
      </c>
      <c r="O534" s="47">
        <v>18668</v>
      </c>
    </row>
    <row r="535" spans="1:15" ht="25.5" outlineLevel="2" x14ac:dyDescent="0.2">
      <c r="A535" s="37">
        <v>512</v>
      </c>
      <c r="B535" s="37">
        <f t="shared" si="27"/>
        <v>16</v>
      </c>
      <c r="C535" s="37" t="s">
        <v>1578</v>
      </c>
      <c r="D535" s="37" t="s">
        <v>1193</v>
      </c>
      <c r="E535" s="37">
        <v>94330</v>
      </c>
      <c r="F535" s="38" t="s">
        <v>1580</v>
      </c>
      <c r="G535" s="38" t="s">
        <v>1581</v>
      </c>
      <c r="H535" s="38" t="s">
        <v>1626</v>
      </c>
      <c r="I535" s="38" t="s">
        <v>1627</v>
      </c>
      <c r="J535" s="44">
        <v>90000</v>
      </c>
      <c r="K535" s="44">
        <v>33000</v>
      </c>
      <c r="L535" s="44">
        <v>0</v>
      </c>
      <c r="M535" s="44">
        <v>33300</v>
      </c>
      <c r="N535" s="39">
        <v>3</v>
      </c>
      <c r="O535" s="47">
        <v>18668</v>
      </c>
    </row>
    <row r="536" spans="1:15" ht="51" outlineLevel="2" x14ac:dyDescent="0.2">
      <c r="A536" s="37">
        <v>513</v>
      </c>
      <c r="B536" s="37">
        <f t="shared" si="27"/>
        <v>17</v>
      </c>
      <c r="C536" s="37" t="s">
        <v>1578</v>
      </c>
      <c r="D536" s="37" t="s">
        <v>1134</v>
      </c>
      <c r="E536" s="37">
        <v>94456</v>
      </c>
      <c r="F536" s="38" t="s">
        <v>1580</v>
      </c>
      <c r="G536" s="38" t="s">
        <v>1581</v>
      </c>
      <c r="H536" s="38" t="s">
        <v>1628</v>
      </c>
      <c r="I536" s="38" t="s">
        <v>1629</v>
      </c>
      <c r="J536" s="44">
        <v>192800</v>
      </c>
      <c r="K536" s="44">
        <v>64632</v>
      </c>
      <c r="L536" s="44">
        <v>0</v>
      </c>
      <c r="M536" s="44">
        <v>64632</v>
      </c>
      <c r="N536" s="39">
        <v>3</v>
      </c>
      <c r="O536" s="47">
        <v>18668</v>
      </c>
    </row>
    <row r="537" spans="1:15" ht="38.25" outlineLevel="2" x14ac:dyDescent="0.2">
      <c r="A537" s="37">
        <v>514</v>
      </c>
      <c r="B537" s="37">
        <f t="shared" si="27"/>
        <v>18</v>
      </c>
      <c r="C537" s="37" t="s">
        <v>1578</v>
      </c>
      <c r="D537" s="37" t="s">
        <v>1630</v>
      </c>
      <c r="E537" s="37">
        <v>94535</v>
      </c>
      <c r="F537" s="38" t="s">
        <v>1580</v>
      </c>
      <c r="G537" s="38" t="s">
        <v>1581</v>
      </c>
      <c r="H537" s="38" t="s">
        <v>1631</v>
      </c>
      <c r="I537" s="38" t="s">
        <v>1632</v>
      </c>
      <c r="J537" s="44">
        <v>99500</v>
      </c>
      <c r="K537" s="44">
        <v>15743.02</v>
      </c>
      <c r="L537" s="44">
        <v>0</v>
      </c>
      <c r="M537" s="44">
        <v>15743.02</v>
      </c>
      <c r="N537" s="39">
        <v>3</v>
      </c>
      <c r="O537" s="47">
        <v>15743</v>
      </c>
    </row>
    <row r="538" spans="1:15" ht="43.15" customHeight="1" outlineLevel="2" x14ac:dyDescent="0.2">
      <c r="A538" s="37">
        <v>515</v>
      </c>
      <c r="B538" s="37">
        <f t="shared" si="27"/>
        <v>19</v>
      </c>
      <c r="C538" s="37" t="s">
        <v>1578</v>
      </c>
      <c r="D538" s="37" t="s">
        <v>1633</v>
      </c>
      <c r="E538" s="37">
        <v>100683</v>
      </c>
      <c r="F538" s="38" t="s">
        <v>1580</v>
      </c>
      <c r="G538" s="38" t="s">
        <v>1581</v>
      </c>
      <c r="H538" s="38" t="s">
        <v>1634</v>
      </c>
      <c r="I538" s="38" t="s">
        <v>1635</v>
      </c>
      <c r="J538" s="44">
        <v>154700</v>
      </c>
      <c r="K538" s="44">
        <v>154700</v>
      </c>
      <c r="L538" s="44">
        <v>0</v>
      </c>
      <c r="M538" s="44">
        <v>154700</v>
      </c>
      <c r="N538" s="39">
        <v>4</v>
      </c>
      <c r="O538" s="47">
        <v>24526</v>
      </c>
    </row>
    <row r="539" spans="1:15" ht="51" outlineLevel="2" x14ac:dyDescent="0.2">
      <c r="A539" s="37">
        <v>516</v>
      </c>
      <c r="B539" s="37">
        <f t="shared" si="27"/>
        <v>20</v>
      </c>
      <c r="C539" s="37" t="s">
        <v>1578</v>
      </c>
      <c r="D539" s="37" t="s">
        <v>1636</v>
      </c>
      <c r="E539" s="37">
        <v>94795</v>
      </c>
      <c r="F539" s="38" t="s">
        <v>1580</v>
      </c>
      <c r="G539" s="38" t="s">
        <v>1581</v>
      </c>
      <c r="H539" s="38" t="s">
        <v>1637</v>
      </c>
      <c r="I539" s="38" t="s">
        <v>1638</v>
      </c>
      <c r="J539" s="44">
        <v>136850</v>
      </c>
      <c r="K539" s="44">
        <v>23592</v>
      </c>
      <c r="L539" s="44">
        <v>0</v>
      </c>
      <c r="M539" s="44">
        <v>23592</v>
      </c>
      <c r="N539" s="39">
        <v>3</v>
      </c>
      <c r="O539" s="47">
        <v>18668</v>
      </c>
    </row>
    <row r="540" spans="1:15" outlineLevel="1" x14ac:dyDescent="0.2">
      <c r="A540" s="50"/>
      <c r="B540" s="50"/>
      <c r="C540" s="35" t="s">
        <v>2938</v>
      </c>
      <c r="D540" s="35"/>
      <c r="E540" s="35"/>
      <c r="F540" s="43"/>
      <c r="G540" s="43"/>
      <c r="H540" s="43"/>
      <c r="I540" s="43"/>
      <c r="J540" s="45">
        <f t="shared" ref="J540:O540" si="29">SUBTOTAL(9,J520:J539)</f>
        <v>2785717</v>
      </c>
      <c r="K540" s="45">
        <f t="shared" si="29"/>
        <v>1407259.26</v>
      </c>
      <c r="L540" s="45">
        <f t="shared" si="29"/>
        <v>0</v>
      </c>
      <c r="M540" s="45">
        <f t="shared" si="29"/>
        <v>1357375.27</v>
      </c>
      <c r="N540" s="36">
        <f t="shared" si="29"/>
        <v>61</v>
      </c>
      <c r="O540" s="48">
        <f t="shared" si="29"/>
        <v>365541</v>
      </c>
    </row>
    <row r="541" spans="1:15" ht="102" outlineLevel="2" x14ac:dyDescent="0.2">
      <c r="A541" s="40">
        <v>517</v>
      </c>
      <c r="B541" s="40">
        <f t="shared" si="27"/>
        <v>1</v>
      </c>
      <c r="C541" s="40" t="s">
        <v>1536</v>
      </c>
      <c r="D541" s="40" t="s">
        <v>1537</v>
      </c>
      <c r="E541" s="40">
        <v>95943</v>
      </c>
      <c r="F541" s="41" t="s">
        <v>1538</v>
      </c>
      <c r="G541" s="41" t="s">
        <v>1539</v>
      </c>
      <c r="H541" s="41" t="s">
        <v>1540</v>
      </c>
      <c r="I541" s="41" t="s">
        <v>1541</v>
      </c>
      <c r="J541" s="46">
        <v>122000</v>
      </c>
      <c r="K541" s="46">
        <v>40000</v>
      </c>
      <c r="L541" s="46">
        <v>0</v>
      </c>
      <c r="M541" s="46">
        <v>40000</v>
      </c>
      <c r="N541" s="42">
        <v>3</v>
      </c>
      <c r="O541" s="49">
        <v>18668</v>
      </c>
    </row>
    <row r="542" spans="1:15" ht="25.5" outlineLevel="2" x14ac:dyDescent="0.2">
      <c r="A542" s="37">
        <v>518</v>
      </c>
      <c r="B542" s="37">
        <f t="shared" si="27"/>
        <v>2</v>
      </c>
      <c r="C542" s="37" t="s">
        <v>1536</v>
      </c>
      <c r="D542" s="37" t="s">
        <v>1542</v>
      </c>
      <c r="E542" s="37">
        <v>96147</v>
      </c>
      <c r="F542" s="38" t="s">
        <v>1538</v>
      </c>
      <c r="G542" s="38" t="s">
        <v>1539</v>
      </c>
      <c r="H542" s="38" t="s">
        <v>1543</v>
      </c>
      <c r="I542" s="38" t="s">
        <v>1544</v>
      </c>
      <c r="J542" s="44">
        <v>42245</v>
      </c>
      <c r="K542" s="44">
        <v>19456.91</v>
      </c>
      <c r="L542" s="44">
        <v>0</v>
      </c>
      <c r="M542" s="44">
        <v>19456.91</v>
      </c>
      <c r="N542" s="39">
        <v>3</v>
      </c>
      <c r="O542" s="47">
        <v>18668</v>
      </c>
    </row>
    <row r="543" spans="1:15" ht="76.5" outlineLevel="2" x14ac:dyDescent="0.2">
      <c r="A543" s="37">
        <v>519</v>
      </c>
      <c r="B543" s="37">
        <f t="shared" si="27"/>
        <v>3</v>
      </c>
      <c r="C543" s="37" t="s">
        <v>1536</v>
      </c>
      <c r="D543" s="37" t="s">
        <v>1545</v>
      </c>
      <c r="E543" s="37">
        <v>100362</v>
      </c>
      <c r="F543" s="38" t="s">
        <v>1538</v>
      </c>
      <c r="G543" s="38" t="s">
        <v>1539</v>
      </c>
      <c r="H543" s="38" t="s">
        <v>1546</v>
      </c>
      <c r="I543" s="38" t="s">
        <v>1547</v>
      </c>
      <c r="J543" s="44">
        <v>90000</v>
      </c>
      <c r="K543" s="44">
        <v>54000</v>
      </c>
      <c r="L543" s="44">
        <v>0</v>
      </c>
      <c r="M543" s="44">
        <v>54000</v>
      </c>
      <c r="N543" s="39">
        <v>3</v>
      </c>
      <c r="O543" s="47">
        <v>18668</v>
      </c>
    </row>
    <row r="544" spans="1:15" ht="25.5" outlineLevel="2" x14ac:dyDescent="0.2">
      <c r="A544" s="37">
        <v>520</v>
      </c>
      <c r="B544" s="37">
        <f t="shared" si="27"/>
        <v>4</v>
      </c>
      <c r="C544" s="37" t="s">
        <v>1536</v>
      </c>
      <c r="D544" s="37" t="s">
        <v>1548</v>
      </c>
      <c r="E544" s="37">
        <v>96370</v>
      </c>
      <c r="F544" s="38" t="s">
        <v>1538</v>
      </c>
      <c r="G544" s="38" t="s">
        <v>1539</v>
      </c>
      <c r="H544" s="38" t="s">
        <v>1549</v>
      </c>
      <c r="I544" s="38" t="s">
        <v>1550</v>
      </c>
      <c r="J544" s="44">
        <v>113050</v>
      </c>
      <c r="K544" s="44">
        <v>0</v>
      </c>
      <c r="L544" s="44">
        <v>0</v>
      </c>
      <c r="M544" s="44">
        <v>113050</v>
      </c>
      <c r="N544" s="39">
        <v>2</v>
      </c>
      <c r="O544" s="47">
        <v>12811</v>
      </c>
    </row>
    <row r="545" spans="1:15" ht="38.25" outlineLevel="2" x14ac:dyDescent="0.2">
      <c r="A545" s="37">
        <v>521</v>
      </c>
      <c r="B545" s="37">
        <f t="shared" si="27"/>
        <v>5</v>
      </c>
      <c r="C545" s="37" t="s">
        <v>1536</v>
      </c>
      <c r="D545" s="37" t="s">
        <v>1551</v>
      </c>
      <c r="E545" s="37">
        <v>96423</v>
      </c>
      <c r="F545" s="38" t="s">
        <v>1538</v>
      </c>
      <c r="G545" s="38" t="s">
        <v>1539</v>
      </c>
      <c r="H545" s="38" t="s">
        <v>1552</v>
      </c>
      <c r="I545" s="38" t="s">
        <v>1553</v>
      </c>
      <c r="J545" s="44">
        <v>164000</v>
      </c>
      <c r="K545" s="44">
        <v>76500</v>
      </c>
      <c r="L545" s="44">
        <v>0</v>
      </c>
      <c r="M545" s="44">
        <v>76500</v>
      </c>
      <c r="N545" s="39">
        <v>3</v>
      </c>
      <c r="O545" s="47">
        <v>18668</v>
      </c>
    </row>
    <row r="546" spans="1:15" ht="25.5" outlineLevel="2" x14ac:dyDescent="0.2">
      <c r="A546" s="37">
        <v>522</v>
      </c>
      <c r="B546" s="37">
        <f t="shared" si="27"/>
        <v>6</v>
      </c>
      <c r="C546" s="37" t="s">
        <v>1536</v>
      </c>
      <c r="D546" s="37" t="s">
        <v>1554</v>
      </c>
      <c r="E546" s="37">
        <v>97009</v>
      </c>
      <c r="F546" s="38" t="s">
        <v>1538</v>
      </c>
      <c r="G546" s="38" t="s">
        <v>1539</v>
      </c>
      <c r="H546" s="38" t="s">
        <v>1555</v>
      </c>
      <c r="I546" s="38" t="s">
        <v>1556</v>
      </c>
      <c r="J546" s="44">
        <v>238000</v>
      </c>
      <c r="K546" s="44">
        <v>74640</v>
      </c>
      <c r="L546" s="44">
        <v>0</v>
      </c>
      <c r="M546" s="44">
        <v>74640</v>
      </c>
      <c r="N546" s="39">
        <v>3</v>
      </c>
      <c r="O546" s="47">
        <v>18668</v>
      </c>
    </row>
    <row r="547" spans="1:15" ht="38.25" outlineLevel="2" x14ac:dyDescent="0.2">
      <c r="A547" s="37">
        <v>523</v>
      </c>
      <c r="B547" s="37">
        <f t="shared" si="27"/>
        <v>7</v>
      </c>
      <c r="C547" s="37" t="s">
        <v>1536</v>
      </c>
      <c r="D547" s="37" t="s">
        <v>1557</v>
      </c>
      <c r="E547" s="37">
        <v>97189</v>
      </c>
      <c r="F547" s="38" t="s">
        <v>1538</v>
      </c>
      <c r="G547" s="38" t="s">
        <v>1539</v>
      </c>
      <c r="H547" s="38" t="s">
        <v>1558</v>
      </c>
      <c r="I547" s="38" t="s">
        <v>1559</v>
      </c>
      <c r="J547" s="44">
        <v>127000</v>
      </c>
      <c r="K547" s="44">
        <v>93401</v>
      </c>
      <c r="L547" s="44">
        <v>6430</v>
      </c>
      <c r="M547" s="44">
        <v>86971</v>
      </c>
      <c r="N547" s="39">
        <v>3</v>
      </c>
      <c r="O547" s="47">
        <v>18668</v>
      </c>
    </row>
    <row r="548" spans="1:15" ht="38.25" outlineLevel="2" x14ac:dyDescent="0.2">
      <c r="A548" s="37">
        <v>524</v>
      </c>
      <c r="B548" s="37">
        <f t="shared" si="27"/>
        <v>8</v>
      </c>
      <c r="C548" s="37" t="s">
        <v>1536</v>
      </c>
      <c r="D548" s="37" t="s">
        <v>1560</v>
      </c>
      <c r="E548" s="37">
        <v>97394</v>
      </c>
      <c r="F548" s="38" t="s">
        <v>1538</v>
      </c>
      <c r="G548" s="38" t="s">
        <v>1539</v>
      </c>
      <c r="H548" s="38" t="s">
        <v>1561</v>
      </c>
      <c r="I548" s="38" t="s">
        <v>1562</v>
      </c>
      <c r="J548" s="44">
        <v>85400</v>
      </c>
      <c r="K548" s="44">
        <v>29890</v>
      </c>
      <c r="L548" s="44">
        <v>0</v>
      </c>
      <c r="M548" s="44">
        <v>29890</v>
      </c>
      <c r="N548" s="39">
        <v>2</v>
      </c>
      <c r="O548" s="47">
        <v>12811</v>
      </c>
    </row>
    <row r="549" spans="1:15" ht="38.25" outlineLevel="2" x14ac:dyDescent="0.2">
      <c r="A549" s="37">
        <v>525</v>
      </c>
      <c r="B549" s="37">
        <f t="shared" si="27"/>
        <v>9</v>
      </c>
      <c r="C549" s="37" t="s">
        <v>1536</v>
      </c>
      <c r="D549" s="37" t="s">
        <v>1563</v>
      </c>
      <c r="E549" s="37">
        <v>98168</v>
      </c>
      <c r="F549" s="38" t="s">
        <v>1538</v>
      </c>
      <c r="G549" s="38" t="s">
        <v>1539</v>
      </c>
      <c r="H549" s="38" t="s">
        <v>1564</v>
      </c>
      <c r="I549" s="38" t="s">
        <v>1565</v>
      </c>
      <c r="J549" s="44">
        <v>142800</v>
      </c>
      <c r="K549" s="44">
        <v>36379</v>
      </c>
      <c r="L549" s="44">
        <v>0</v>
      </c>
      <c r="M549" s="44">
        <v>36379</v>
      </c>
      <c r="N549" s="39">
        <v>3</v>
      </c>
      <c r="O549" s="47">
        <v>18668</v>
      </c>
    </row>
    <row r="550" spans="1:15" ht="25.5" outlineLevel="2" x14ac:dyDescent="0.2">
      <c r="A550" s="37">
        <v>526</v>
      </c>
      <c r="B550" s="37">
        <f t="shared" si="27"/>
        <v>10</v>
      </c>
      <c r="C550" s="37" t="s">
        <v>1536</v>
      </c>
      <c r="D550" s="37" t="s">
        <v>1566</v>
      </c>
      <c r="E550" s="37">
        <v>98337</v>
      </c>
      <c r="F550" s="38" t="s">
        <v>1538</v>
      </c>
      <c r="G550" s="38" t="s">
        <v>1539</v>
      </c>
      <c r="H550" s="38" t="s">
        <v>1567</v>
      </c>
      <c r="I550" s="38" t="s">
        <v>1568</v>
      </c>
      <c r="J550" s="44">
        <v>120000</v>
      </c>
      <c r="K550" s="44">
        <v>56035</v>
      </c>
      <c r="L550" s="44">
        <v>0</v>
      </c>
      <c r="M550" s="44">
        <v>56035</v>
      </c>
      <c r="N550" s="39">
        <v>3</v>
      </c>
      <c r="O550" s="47">
        <v>18668</v>
      </c>
    </row>
    <row r="551" spans="1:15" ht="25.5" outlineLevel="2" x14ac:dyDescent="0.2">
      <c r="A551" s="37">
        <v>527</v>
      </c>
      <c r="B551" s="37">
        <f t="shared" si="27"/>
        <v>11</v>
      </c>
      <c r="C551" s="37" t="s">
        <v>1536</v>
      </c>
      <c r="D551" s="37" t="s">
        <v>1569</v>
      </c>
      <c r="E551" s="37">
        <v>98916</v>
      </c>
      <c r="F551" s="38" t="s">
        <v>1538</v>
      </c>
      <c r="G551" s="38" t="s">
        <v>1539</v>
      </c>
      <c r="H551" s="38" t="s">
        <v>1570</v>
      </c>
      <c r="I551" s="38" t="s">
        <v>1571</v>
      </c>
      <c r="J551" s="44">
        <v>73920</v>
      </c>
      <c r="K551" s="44">
        <v>19170</v>
      </c>
      <c r="L551" s="44">
        <v>0</v>
      </c>
      <c r="M551" s="44">
        <v>19170</v>
      </c>
      <c r="N551" s="39">
        <v>3</v>
      </c>
      <c r="O551" s="47">
        <v>18668</v>
      </c>
    </row>
    <row r="552" spans="1:15" ht="25.5" outlineLevel="2" x14ac:dyDescent="0.2">
      <c r="A552" s="37">
        <v>528</v>
      </c>
      <c r="B552" s="37">
        <f t="shared" si="27"/>
        <v>12</v>
      </c>
      <c r="C552" s="37" t="s">
        <v>1536</v>
      </c>
      <c r="D552" s="37" t="s">
        <v>1572</v>
      </c>
      <c r="E552" s="37">
        <v>98998</v>
      </c>
      <c r="F552" s="38" t="s">
        <v>1538</v>
      </c>
      <c r="G552" s="38" t="s">
        <v>1539</v>
      </c>
      <c r="H552" s="38" t="s">
        <v>1573</v>
      </c>
      <c r="I552" s="38" t="s">
        <v>1574</v>
      </c>
      <c r="J552" s="44">
        <v>89800</v>
      </c>
      <c r="K552" s="44">
        <v>52887</v>
      </c>
      <c r="L552" s="44">
        <v>0</v>
      </c>
      <c r="M552" s="44">
        <v>52887</v>
      </c>
      <c r="N552" s="39">
        <v>3</v>
      </c>
      <c r="O552" s="47">
        <v>18668</v>
      </c>
    </row>
    <row r="553" spans="1:15" ht="51" outlineLevel="2" x14ac:dyDescent="0.2">
      <c r="A553" s="37">
        <v>529</v>
      </c>
      <c r="B553" s="37">
        <f t="shared" si="27"/>
        <v>13</v>
      </c>
      <c r="C553" s="37" t="s">
        <v>1536</v>
      </c>
      <c r="D553" s="37" t="s">
        <v>1575</v>
      </c>
      <c r="E553" s="37">
        <v>99539</v>
      </c>
      <c r="F553" s="38" t="s">
        <v>1538</v>
      </c>
      <c r="G553" s="38" t="s">
        <v>1539</v>
      </c>
      <c r="H553" s="38" t="s">
        <v>1576</v>
      </c>
      <c r="I553" s="38" t="s">
        <v>1577</v>
      </c>
      <c r="J553" s="44">
        <v>90000</v>
      </c>
      <c r="K553" s="44">
        <v>30000</v>
      </c>
      <c r="L553" s="44">
        <v>0</v>
      </c>
      <c r="M553" s="44">
        <v>30000</v>
      </c>
      <c r="N553" s="39">
        <v>4</v>
      </c>
      <c r="O553" s="47">
        <v>24526</v>
      </c>
    </row>
    <row r="554" spans="1:15" ht="27" customHeight="1" outlineLevel="1" x14ac:dyDescent="0.2">
      <c r="A554" s="50"/>
      <c r="B554" s="50"/>
      <c r="C554" s="35" t="s">
        <v>2939</v>
      </c>
      <c r="D554" s="35"/>
      <c r="E554" s="35"/>
      <c r="F554" s="43"/>
      <c r="G554" s="43"/>
      <c r="H554" s="43"/>
      <c r="I554" s="43"/>
      <c r="J554" s="45">
        <f t="shared" ref="J554:O554" si="30">SUBTOTAL(9,J541:J553)</f>
        <v>1498215</v>
      </c>
      <c r="K554" s="45">
        <f t="shared" si="30"/>
        <v>582358.91</v>
      </c>
      <c r="L554" s="45">
        <f t="shared" si="30"/>
        <v>6430</v>
      </c>
      <c r="M554" s="45">
        <f t="shared" si="30"/>
        <v>688978.91</v>
      </c>
      <c r="N554" s="36">
        <f t="shared" si="30"/>
        <v>38</v>
      </c>
      <c r="O554" s="48">
        <f t="shared" si="30"/>
        <v>236828</v>
      </c>
    </row>
    <row r="555" spans="1:15" ht="38.25" outlineLevel="2" x14ac:dyDescent="0.2">
      <c r="A555" s="40">
        <v>530</v>
      </c>
      <c r="B555" s="40">
        <f t="shared" si="27"/>
        <v>1</v>
      </c>
      <c r="C555" s="40" t="s">
        <v>1639</v>
      </c>
      <c r="D555" s="40" t="s">
        <v>1640</v>
      </c>
      <c r="E555" s="40">
        <v>101145</v>
      </c>
      <c r="F555" s="41" t="s">
        <v>1641</v>
      </c>
      <c r="G555" s="41" t="s">
        <v>1642</v>
      </c>
      <c r="H555" s="41" t="s">
        <v>1643</v>
      </c>
      <c r="I555" s="41" t="s">
        <v>1644</v>
      </c>
      <c r="J555" s="46">
        <v>225000</v>
      </c>
      <c r="K555" s="46">
        <v>225000</v>
      </c>
      <c r="L555" s="46">
        <v>0</v>
      </c>
      <c r="M555" s="46">
        <v>225000</v>
      </c>
      <c r="N555" s="42">
        <v>3</v>
      </c>
      <c r="O555" s="49">
        <v>18668</v>
      </c>
    </row>
    <row r="556" spans="1:15" ht="25.5" outlineLevel="2" x14ac:dyDescent="0.2">
      <c r="A556" s="37">
        <v>531</v>
      </c>
      <c r="B556" s="37">
        <f t="shared" si="27"/>
        <v>2</v>
      </c>
      <c r="C556" s="37" t="s">
        <v>1639</v>
      </c>
      <c r="D556" s="37" t="s">
        <v>1645</v>
      </c>
      <c r="E556" s="37">
        <v>179383</v>
      </c>
      <c r="F556" s="38" t="s">
        <v>1641</v>
      </c>
      <c r="G556" s="38" t="s">
        <v>1642</v>
      </c>
      <c r="H556" s="38" t="s">
        <v>1646</v>
      </c>
      <c r="I556" s="38" t="s">
        <v>1647</v>
      </c>
      <c r="J556" s="44">
        <v>68425</v>
      </c>
      <c r="K556" s="44">
        <v>57935</v>
      </c>
      <c r="L556" s="44">
        <v>0</v>
      </c>
      <c r="M556" s="44">
        <v>57953</v>
      </c>
      <c r="N556" s="39">
        <v>3</v>
      </c>
      <c r="O556" s="47">
        <v>18668</v>
      </c>
    </row>
    <row r="557" spans="1:15" ht="25.5" outlineLevel="2" x14ac:dyDescent="0.2">
      <c r="A557" s="37">
        <v>532</v>
      </c>
      <c r="B557" s="37">
        <f t="shared" si="27"/>
        <v>3</v>
      </c>
      <c r="C557" s="37" t="s">
        <v>1639</v>
      </c>
      <c r="D557" s="37" t="s">
        <v>1648</v>
      </c>
      <c r="E557" s="37">
        <v>179463</v>
      </c>
      <c r="F557" s="38" t="s">
        <v>1641</v>
      </c>
      <c r="G557" s="38" t="s">
        <v>1642</v>
      </c>
      <c r="H557" s="38" t="s">
        <v>1649</v>
      </c>
      <c r="I557" s="38" t="s">
        <v>1650</v>
      </c>
      <c r="J557" s="44">
        <v>155890</v>
      </c>
      <c r="K557" s="44">
        <v>59381</v>
      </c>
      <c r="L557" s="44">
        <v>0</v>
      </c>
      <c r="M557" s="44">
        <v>59381</v>
      </c>
      <c r="N557" s="39">
        <v>3</v>
      </c>
      <c r="O557" s="47">
        <v>18668</v>
      </c>
    </row>
    <row r="558" spans="1:15" ht="25.5" outlineLevel="2" x14ac:dyDescent="0.2">
      <c r="A558" s="37">
        <v>533</v>
      </c>
      <c r="B558" s="37">
        <f t="shared" si="27"/>
        <v>4</v>
      </c>
      <c r="C558" s="37" t="s">
        <v>1639</v>
      </c>
      <c r="D558" s="37" t="s">
        <v>1651</v>
      </c>
      <c r="E558" s="37">
        <v>179481</v>
      </c>
      <c r="F558" s="38" t="s">
        <v>1641</v>
      </c>
      <c r="G558" s="38" t="s">
        <v>1642</v>
      </c>
      <c r="H558" s="38" t="s">
        <v>1652</v>
      </c>
      <c r="I558" s="38" t="s">
        <v>1653</v>
      </c>
      <c r="J558" s="44">
        <v>884756</v>
      </c>
      <c r="K558" s="44">
        <v>884756</v>
      </c>
      <c r="L558" s="44">
        <v>0</v>
      </c>
      <c r="M558" s="44">
        <v>884756</v>
      </c>
      <c r="N558" s="39">
        <v>3</v>
      </c>
      <c r="O558" s="47">
        <v>18668</v>
      </c>
    </row>
    <row r="559" spans="1:15" ht="38.25" outlineLevel="2" x14ac:dyDescent="0.2">
      <c r="A559" s="37">
        <v>534</v>
      </c>
      <c r="B559" s="37">
        <f t="shared" si="27"/>
        <v>5</v>
      </c>
      <c r="C559" s="37" t="s">
        <v>1639</v>
      </c>
      <c r="D559" s="37" t="s">
        <v>1654</v>
      </c>
      <c r="E559" s="37">
        <v>179515</v>
      </c>
      <c r="F559" s="38" t="s">
        <v>1641</v>
      </c>
      <c r="G559" s="38" t="s">
        <v>1642</v>
      </c>
      <c r="H559" s="38" t="s">
        <v>1655</v>
      </c>
      <c r="I559" s="38" t="s">
        <v>1656</v>
      </c>
      <c r="J559" s="44">
        <v>395320</v>
      </c>
      <c r="K559" s="44">
        <v>47600</v>
      </c>
      <c r="L559" s="44">
        <v>0</v>
      </c>
      <c r="M559" s="44">
        <v>47600</v>
      </c>
      <c r="N559" s="39">
        <v>3</v>
      </c>
      <c r="O559" s="47">
        <v>18668</v>
      </c>
    </row>
    <row r="560" spans="1:15" ht="30" customHeight="1" outlineLevel="2" x14ac:dyDescent="0.2">
      <c r="A560" s="37">
        <v>535</v>
      </c>
      <c r="B560" s="37">
        <f t="shared" si="27"/>
        <v>6</v>
      </c>
      <c r="C560" s="37" t="s">
        <v>1639</v>
      </c>
      <c r="D560" s="37" t="s">
        <v>1657</v>
      </c>
      <c r="E560" s="37">
        <v>104582</v>
      </c>
      <c r="F560" s="38" t="s">
        <v>1641</v>
      </c>
      <c r="G560" s="38" t="s">
        <v>1642</v>
      </c>
      <c r="H560" s="38" t="s">
        <v>1658</v>
      </c>
      <c r="I560" s="38" t="s">
        <v>1659</v>
      </c>
      <c r="J560" s="44">
        <v>0</v>
      </c>
      <c r="K560" s="44">
        <v>153510</v>
      </c>
      <c r="L560" s="44">
        <v>15351</v>
      </c>
      <c r="M560" s="44">
        <v>138159</v>
      </c>
      <c r="N560" s="39">
        <v>3</v>
      </c>
      <c r="O560" s="47">
        <v>18668</v>
      </c>
    </row>
    <row r="561" spans="1:15" ht="30" customHeight="1" outlineLevel="2" x14ac:dyDescent="0.2">
      <c r="A561" s="37">
        <v>536</v>
      </c>
      <c r="B561" s="37">
        <f t="shared" si="27"/>
        <v>7</v>
      </c>
      <c r="C561" s="37" t="s">
        <v>1639</v>
      </c>
      <c r="D561" s="37" t="s">
        <v>1660</v>
      </c>
      <c r="E561" s="37">
        <v>105160</v>
      </c>
      <c r="F561" s="38" t="s">
        <v>1641</v>
      </c>
      <c r="G561" s="38" t="s">
        <v>1642</v>
      </c>
      <c r="H561" s="38" t="s">
        <v>1661</v>
      </c>
      <c r="I561" s="38" t="s">
        <v>1662</v>
      </c>
      <c r="J561" s="44">
        <v>720545</v>
      </c>
      <c r="K561" s="44">
        <v>20545</v>
      </c>
      <c r="L561" s="44">
        <v>0</v>
      </c>
      <c r="M561" s="44">
        <v>668364</v>
      </c>
      <c r="N561" s="39">
        <v>3</v>
      </c>
      <c r="O561" s="47">
        <v>18668</v>
      </c>
    </row>
    <row r="562" spans="1:15" ht="30" customHeight="1" outlineLevel="2" x14ac:dyDescent="0.2">
      <c r="A562" s="37">
        <v>537</v>
      </c>
      <c r="B562" s="37">
        <f t="shared" si="27"/>
        <v>8</v>
      </c>
      <c r="C562" s="37" t="s">
        <v>1639</v>
      </c>
      <c r="D562" s="37" t="s">
        <v>1663</v>
      </c>
      <c r="E562" s="37">
        <v>105570</v>
      </c>
      <c r="F562" s="38" t="s">
        <v>1641</v>
      </c>
      <c r="G562" s="38" t="s">
        <v>1642</v>
      </c>
      <c r="H562" s="38" t="s">
        <v>1664</v>
      </c>
      <c r="I562" s="38" t="s">
        <v>1665</v>
      </c>
      <c r="J562" s="44">
        <v>132500</v>
      </c>
      <c r="K562" s="44">
        <v>57400</v>
      </c>
      <c r="L562" s="44">
        <v>0</v>
      </c>
      <c r="M562" s="44">
        <v>57400</v>
      </c>
      <c r="N562" s="39">
        <v>3</v>
      </c>
      <c r="O562" s="47">
        <v>18668</v>
      </c>
    </row>
    <row r="563" spans="1:15" ht="30" customHeight="1" outlineLevel="2" x14ac:dyDescent="0.2">
      <c r="A563" s="37">
        <v>538</v>
      </c>
      <c r="B563" s="37">
        <f t="shared" si="27"/>
        <v>9</v>
      </c>
      <c r="C563" s="37" t="s">
        <v>1639</v>
      </c>
      <c r="D563" s="37" t="s">
        <v>104</v>
      </c>
      <c r="E563" s="37">
        <v>105936</v>
      </c>
      <c r="F563" s="38" t="s">
        <v>1641</v>
      </c>
      <c r="G563" s="38" t="s">
        <v>1642</v>
      </c>
      <c r="H563" s="38" t="s">
        <v>1666</v>
      </c>
      <c r="I563" s="38" t="s">
        <v>1667</v>
      </c>
      <c r="J563" s="44">
        <v>26472</v>
      </c>
      <c r="K563" s="44">
        <v>26472</v>
      </c>
      <c r="L563" s="44">
        <v>0</v>
      </c>
      <c r="M563" s="44">
        <v>158827.81</v>
      </c>
      <c r="N563" s="39">
        <v>3</v>
      </c>
      <c r="O563" s="47">
        <v>18668</v>
      </c>
    </row>
    <row r="564" spans="1:15" ht="29.45" customHeight="1" outlineLevel="1" x14ac:dyDescent="0.2">
      <c r="A564" s="50"/>
      <c r="B564" s="50"/>
      <c r="C564" s="35" t="s">
        <v>2940</v>
      </c>
      <c r="D564" s="35"/>
      <c r="E564" s="35"/>
      <c r="F564" s="43"/>
      <c r="G564" s="43"/>
      <c r="H564" s="43"/>
      <c r="I564" s="43"/>
      <c r="J564" s="45">
        <f t="shared" ref="J564:O564" si="31">SUBTOTAL(9,J555:J563)</f>
        <v>2608908</v>
      </c>
      <c r="K564" s="45">
        <f t="shared" si="31"/>
        <v>1532599</v>
      </c>
      <c r="L564" s="45">
        <f t="shared" si="31"/>
        <v>15351</v>
      </c>
      <c r="M564" s="45">
        <f t="shared" si="31"/>
        <v>2297440.81</v>
      </c>
      <c r="N564" s="36">
        <f t="shared" si="31"/>
        <v>27</v>
      </c>
      <c r="O564" s="48">
        <f t="shared" si="31"/>
        <v>168012</v>
      </c>
    </row>
    <row r="565" spans="1:15" ht="38.25" outlineLevel="2" x14ac:dyDescent="0.2">
      <c r="A565" s="40">
        <v>539</v>
      </c>
      <c r="B565" s="40">
        <f t="shared" si="27"/>
        <v>1</v>
      </c>
      <c r="C565" s="40" t="s">
        <v>1668</v>
      </c>
      <c r="D565" s="40" t="s">
        <v>1669</v>
      </c>
      <c r="E565" s="40">
        <v>107001</v>
      </c>
      <c r="F565" s="41" t="s">
        <v>1670</v>
      </c>
      <c r="G565" s="41" t="s">
        <v>1671</v>
      </c>
      <c r="H565" s="41" t="s">
        <v>1672</v>
      </c>
      <c r="I565" s="41" t="s">
        <v>1673</v>
      </c>
      <c r="J565" s="46">
        <v>95000</v>
      </c>
      <c r="K565" s="46">
        <v>76000</v>
      </c>
      <c r="L565" s="46">
        <v>0</v>
      </c>
      <c r="M565" s="46">
        <v>76000</v>
      </c>
      <c r="N565" s="42">
        <v>3</v>
      </c>
      <c r="O565" s="49">
        <v>18668</v>
      </c>
    </row>
    <row r="566" spans="1:15" ht="25.5" outlineLevel="2" x14ac:dyDescent="0.2">
      <c r="A566" s="37">
        <v>540</v>
      </c>
      <c r="B566" s="37">
        <f t="shared" si="27"/>
        <v>2</v>
      </c>
      <c r="C566" s="37" t="s">
        <v>1668</v>
      </c>
      <c r="D566" s="37" t="s">
        <v>1674</v>
      </c>
      <c r="E566" s="37">
        <v>107234</v>
      </c>
      <c r="F566" s="38" t="s">
        <v>1670</v>
      </c>
      <c r="G566" s="38" t="s">
        <v>1671</v>
      </c>
      <c r="H566" s="38" t="s">
        <v>1675</v>
      </c>
      <c r="I566" s="38" t="s">
        <v>1676</v>
      </c>
      <c r="J566" s="44">
        <v>213310</v>
      </c>
      <c r="K566" s="44">
        <v>101150</v>
      </c>
      <c r="L566" s="44">
        <v>0</v>
      </c>
      <c r="M566" s="44">
        <v>101150</v>
      </c>
      <c r="N566" s="39">
        <v>4</v>
      </c>
      <c r="O566" s="47">
        <v>24526</v>
      </c>
    </row>
    <row r="567" spans="1:15" ht="25.5" outlineLevel="2" x14ac:dyDescent="0.2">
      <c r="A567" s="37">
        <v>541</v>
      </c>
      <c r="B567" s="37">
        <f t="shared" si="27"/>
        <v>3</v>
      </c>
      <c r="C567" s="37" t="s">
        <v>1668</v>
      </c>
      <c r="D567" s="37" t="s">
        <v>1677</v>
      </c>
      <c r="E567" s="37">
        <v>107270</v>
      </c>
      <c r="F567" s="38" t="s">
        <v>1670</v>
      </c>
      <c r="G567" s="38" t="s">
        <v>1671</v>
      </c>
      <c r="H567" s="38" t="s">
        <v>1678</v>
      </c>
      <c r="I567" s="38" t="s">
        <v>1679</v>
      </c>
      <c r="J567" s="44">
        <v>192706</v>
      </c>
      <c r="K567" s="44">
        <v>39000</v>
      </c>
      <c r="L567" s="44">
        <v>0</v>
      </c>
      <c r="M567" s="44">
        <v>39000</v>
      </c>
      <c r="N567" s="39">
        <v>5</v>
      </c>
      <c r="O567" s="47">
        <v>30383</v>
      </c>
    </row>
    <row r="568" spans="1:15" ht="38.25" outlineLevel="2" x14ac:dyDescent="0.2">
      <c r="A568" s="37">
        <v>542</v>
      </c>
      <c r="B568" s="37">
        <f t="shared" si="27"/>
        <v>4</v>
      </c>
      <c r="C568" s="37" t="s">
        <v>1668</v>
      </c>
      <c r="D568" s="37" t="s">
        <v>1680</v>
      </c>
      <c r="E568" s="37">
        <v>107430</v>
      </c>
      <c r="F568" s="38" t="s">
        <v>1670</v>
      </c>
      <c r="G568" s="38" t="s">
        <v>1671</v>
      </c>
      <c r="H568" s="38" t="s">
        <v>1672</v>
      </c>
      <c r="I568" s="38" t="s">
        <v>1681</v>
      </c>
      <c r="J568" s="44">
        <v>143840</v>
      </c>
      <c r="K568" s="44">
        <v>11900</v>
      </c>
      <c r="L568" s="44">
        <v>0</v>
      </c>
      <c r="M568" s="44">
        <v>11900</v>
      </c>
      <c r="N568" s="39">
        <v>4</v>
      </c>
      <c r="O568" s="47">
        <v>11900</v>
      </c>
    </row>
    <row r="569" spans="1:15" ht="38.25" outlineLevel="2" x14ac:dyDescent="0.2">
      <c r="A569" s="37">
        <v>543</v>
      </c>
      <c r="B569" s="37">
        <f t="shared" si="27"/>
        <v>5</v>
      </c>
      <c r="C569" s="37" t="s">
        <v>1668</v>
      </c>
      <c r="D569" s="37" t="s">
        <v>1682</v>
      </c>
      <c r="E569" s="37">
        <v>107582</v>
      </c>
      <c r="F569" s="38" t="s">
        <v>1670</v>
      </c>
      <c r="G569" s="38" t="s">
        <v>1671</v>
      </c>
      <c r="H569" s="38" t="s">
        <v>1683</v>
      </c>
      <c r="I569" s="38" t="s">
        <v>1684</v>
      </c>
      <c r="J569" s="44">
        <v>119595</v>
      </c>
      <c r="K569" s="44">
        <v>98308</v>
      </c>
      <c r="L569" s="44">
        <v>0</v>
      </c>
      <c r="M569" s="44">
        <v>98308</v>
      </c>
      <c r="N569" s="39">
        <v>4</v>
      </c>
      <c r="O569" s="47">
        <v>24526</v>
      </c>
    </row>
    <row r="570" spans="1:15" ht="25.5" outlineLevel="2" x14ac:dyDescent="0.2">
      <c r="A570" s="37">
        <v>544</v>
      </c>
      <c r="B570" s="37">
        <f t="shared" si="27"/>
        <v>6</v>
      </c>
      <c r="C570" s="37" t="s">
        <v>1668</v>
      </c>
      <c r="D570" s="37" t="s">
        <v>1685</v>
      </c>
      <c r="E570" s="37">
        <v>108035</v>
      </c>
      <c r="F570" s="38" t="s">
        <v>1670</v>
      </c>
      <c r="G570" s="38" t="s">
        <v>1671</v>
      </c>
      <c r="H570" s="38" t="s">
        <v>1686</v>
      </c>
      <c r="I570" s="38" t="s">
        <v>1687</v>
      </c>
      <c r="J570" s="44">
        <v>261324</v>
      </c>
      <c r="K570" s="44">
        <v>127344</v>
      </c>
      <c r="L570" s="44">
        <v>0</v>
      </c>
      <c r="M570" s="44">
        <v>127344</v>
      </c>
      <c r="N570" s="39">
        <v>4</v>
      </c>
      <c r="O570" s="47">
        <v>24526</v>
      </c>
    </row>
    <row r="571" spans="1:15" ht="25.5" outlineLevel="2" x14ac:dyDescent="0.2">
      <c r="A571" s="37">
        <v>545</v>
      </c>
      <c r="B571" s="37">
        <f t="shared" si="27"/>
        <v>7</v>
      </c>
      <c r="C571" s="37" t="s">
        <v>1668</v>
      </c>
      <c r="D571" s="37" t="s">
        <v>1688</v>
      </c>
      <c r="E571" s="37">
        <v>108106</v>
      </c>
      <c r="F571" s="38" t="s">
        <v>1670</v>
      </c>
      <c r="G571" s="38" t="s">
        <v>1671</v>
      </c>
      <c r="H571" s="38" t="s">
        <v>1689</v>
      </c>
      <c r="I571" s="38" t="s">
        <v>1690</v>
      </c>
      <c r="J571" s="44">
        <v>83300</v>
      </c>
      <c r="K571" s="44">
        <v>44281</v>
      </c>
      <c r="L571" s="44">
        <v>0</v>
      </c>
      <c r="M571" s="44">
        <v>44281</v>
      </c>
      <c r="N571" s="39">
        <v>3</v>
      </c>
      <c r="O571" s="47">
        <v>18668</v>
      </c>
    </row>
    <row r="572" spans="1:15" ht="38.25" outlineLevel="2" x14ac:dyDescent="0.2">
      <c r="A572" s="37">
        <v>546</v>
      </c>
      <c r="B572" s="37">
        <f t="shared" si="27"/>
        <v>8</v>
      </c>
      <c r="C572" s="37" t="s">
        <v>1668</v>
      </c>
      <c r="D572" s="37" t="s">
        <v>1691</v>
      </c>
      <c r="E572" s="37">
        <v>179622</v>
      </c>
      <c r="F572" s="38" t="s">
        <v>1670</v>
      </c>
      <c r="G572" s="38" t="s">
        <v>1671</v>
      </c>
      <c r="H572" s="38" t="s">
        <v>1692</v>
      </c>
      <c r="I572" s="38" t="s">
        <v>1693</v>
      </c>
      <c r="J572" s="44">
        <v>177310</v>
      </c>
      <c r="K572" s="44">
        <v>117810</v>
      </c>
      <c r="L572" s="44">
        <v>0</v>
      </c>
      <c r="M572" s="44">
        <v>117810</v>
      </c>
      <c r="N572" s="39">
        <v>4</v>
      </c>
      <c r="O572" s="47">
        <v>24526</v>
      </c>
    </row>
    <row r="573" spans="1:15" ht="38.25" outlineLevel="2" x14ac:dyDescent="0.2">
      <c r="A573" s="37">
        <v>547</v>
      </c>
      <c r="B573" s="37">
        <f t="shared" si="27"/>
        <v>9</v>
      </c>
      <c r="C573" s="37" t="s">
        <v>1668</v>
      </c>
      <c r="D573" s="37" t="s">
        <v>1694</v>
      </c>
      <c r="E573" s="37">
        <v>108204</v>
      </c>
      <c r="F573" s="38" t="s">
        <v>1670</v>
      </c>
      <c r="G573" s="38" t="s">
        <v>1671</v>
      </c>
      <c r="H573" s="38" t="s">
        <v>1695</v>
      </c>
      <c r="I573" s="38" t="s">
        <v>1696</v>
      </c>
      <c r="J573" s="44">
        <v>152020</v>
      </c>
      <c r="K573" s="44">
        <v>11900</v>
      </c>
      <c r="L573" s="44">
        <v>0</v>
      </c>
      <c r="M573" s="44">
        <v>11900</v>
      </c>
      <c r="N573" s="39">
        <v>5</v>
      </c>
      <c r="O573" s="47">
        <v>11900</v>
      </c>
    </row>
    <row r="574" spans="1:15" ht="25.5" outlineLevel="2" x14ac:dyDescent="0.2">
      <c r="A574" s="37">
        <v>548</v>
      </c>
      <c r="B574" s="37">
        <f t="shared" si="27"/>
        <v>10</v>
      </c>
      <c r="C574" s="37" t="s">
        <v>1668</v>
      </c>
      <c r="D574" s="37" t="s">
        <v>1697</v>
      </c>
      <c r="E574" s="37">
        <v>108222</v>
      </c>
      <c r="F574" s="38" t="s">
        <v>1670</v>
      </c>
      <c r="G574" s="38" t="s">
        <v>1671</v>
      </c>
      <c r="H574" s="38" t="s">
        <v>1698</v>
      </c>
      <c r="I574" s="38" t="s">
        <v>1699</v>
      </c>
      <c r="J574" s="44">
        <v>192980</v>
      </c>
      <c r="K574" s="44">
        <v>121380</v>
      </c>
      <c r="L574" s="44">
        <v>0</v>
      </c>
      <c r="M574" s="44">
        <v>121380</v>
      </c>
      <c r="N574" s="39">
        <v>3</v>
      </c>
      <c r="O574" s="47">
        <v>18668</v>
      </c>
    </row>
    <row r="575" spans="1:15" ht="25.5" outlineLevel="2" x14ac:dyDescent="0.2">
      <c r="A575" s="37">
        <v>549</v>
      </c>
      <c r="B575" s="37">
        <f t="shared" si="27"/>
        <v>11</v>
      </c>
      <c r="C575" s="37" t="s">
        <v>1668</v>
      </c>
      <c r="D575" s="37" t="s">
        <v>1700</v>
      </c>
      <c r="E575" s="37">
        <v>108400</v>
      </c>
      <c r="F575" s="38" t="s">
        <v>1670</v>
      </c>
      <c r="G575" s="38" t="s">
        <v>1671</v>
      </c>
      <c r="H575" s="38" t="s">
        <v>1701</v>
      </c>
      <c r="I575" s="38" t="s">
        <v>1702</v>
      </c>
      <c r="J575" s="44">
        <v>149225</v>
      </c>
      <c r="K575" s="44">
        <v>37725</v>
      </c>
      <c r="L575" s="44">
        <v>0</v>
      </c>
      <c r="M575" s="44">
        <v>37725</v>
      </c>
      <c r="N575" s="39">
        <v>4</v>
      </c>
      <c r="O575" s="47">
        <v>24526</v>
      </c>
    </row>
    <row r="576" spans="1:15" ht="25.5" outlineLevel="2" x14ac:dyDescent="0.2">
      <c r="A576" s="37">
        <v>550</v>
      </c>
      <c r="B576" s="37">
        <f t="shared" si="27"/>
        <v>12</v>
      </c>
      <c r="C576" s="37" t="s">
        <v>1668</v>
      </c>
      <c r="D576" s="37" t="s">
        <v>1703</v>
      </c>
      <c r="E576" s="37">
        <v>179864</v>
      </c>
      <c r="F576" s="38" t="s">
        <v>1670</v>
      </c>
      <c r="G576" s="38" t="s">
        <v>1671</v>
      </c>
      <c r="H576" s="38" t="s">
        <v>1704</v>
      </c>
      <c r="I576" s="38" t="s">
        <v>1705</v>
      </c>
      <c r="J576" s="44">
        <v>107100</v>
      </c>
      <c r="K576" s="44">
        <v>65450</v>
      </c>
      <c r="L576" s="44">
        <v>0</v>
      </c>
      <c r="M576" s="44">
        <v>65450</v>
      </c>
      <c r="N576" s="39">
        <v>4</v>
      </c>
      <c r="O576" s="47">
        <v>24526</v>
      </c>
    </row>
    <row r="577" spans="1:15" ht="38.25" outlineLevel="2" x14ac:dyDescent="0.2">
      <c r="A577" s="37">
        <v>551</v>
      </c>
      <c r="B577" s="37">
        <f t="shared" si="27"/>
        <v>13</v>
      </c>
      <c r="C577" s="37" t="s">
        <v>1668</v>
      </c>
      <c r="D577" s="37" t="s">
        <v>1706</v>
      </c>
      <c r="E577" s="37">
        <v>108552</v>
      </c>
      <c r="F577" s="38" t="s">
        <v>1670</v>
      </c>
      <c r="G577" s="38" t="s">
        <v>1671</v>
      </c>
      <c r="H577" s="38" t="s">
        <v>1707</v>
      </c>
      <c r="I577" s="38" t="s">
        <v>1708</v>
      </c>
      <c r="J577" s="44">
        <v>236150</v>
      </c>
      <c r="K577" s="44">
        <v>139266.44</v>
      </c>
      <c r="L577" s="44">
        <v>0</v>
      </c>
      <c r="M577" s="44">
        <v>139266.44</v>
      </c>
      <c r="N577" s="39">
        <v>4</v>
      </c>
      <c r="O577" s="47">
        <v>24526</v>
      </c>
    </row>
    <row r="578" spans="1:15" ht="51" outlineLevel="2" x14ac:dyDescent="0.2">
      <c r="A578" s="37">
        <v>552</v>
      </c>
      <c r="B578" s="37">
        <f t="shared" si="27"/>
        <v>14</v>
      </c>
      <c r="C578" s="37" t="s">
        <v>1668</v>
      </c>
      <c r="D578" s="37" t="s">
        <v>1709</v>
      </c>
      <c r="E578" s="37">
        <v>108598</v>
      </c>
      <c r="F578" s="38" t="s">
        <v>1670</v>
      </c>
      <c r="G578" s="38" t="s">
        <v>1671</v>
      </c>
      <c r="H578" s="38" t="s">
        <v>1710</v>
      </c>
      <c r="I578" s="38" t="s">
        <v>1711</v>
      </c>
      <c r="J578" s="44">
        <v>157936</v>
      </c>
      <c r="K578" s="44">
        <v>82936</v>
      </c>
      <c r="L578" s="44">
        <v>0</v>
      </c>
      <c r="M578" s="44">
        <v>82936</v>
      </c>
      <c r="N578" s="39">
        <v>5</v>
      </c>
      <c r="O578" s="47">
        <v>30383</v>
      </c>
    </row>
    <row r="579" spans="1:15" ht="51" outlineLevel="2" x14ac:dyDescent="0.2">
      <c r="A579" s="37">
        <v>553</v>
      </c>
      <c r="B579" s="37">
        <f t="shared" si="27"/>
        <v>15</v>
      </c>
      <c r="C579" s="37" t="s">
        <v>1668</v>
      </c>
      <c r="D579" s="37" t="s">
        <v>1712</v>
      </c>
      <c r="E579" s="37">
        <v>108614</v>
      </c>
      <c r="F579" s="38" t="s">
        <v>1670</v>
      </c>
      <c r="G579" s="38" t="s">
        <v>1671</v>
      </c>
      <c r="H579" s="38" t="s">
        <v>1710</v>
      </c>
      <c r="I579" s="38" t="s">
        <v>1713</v>
      </c>
      <c r="J579" s="44">
        <v>91392</v>
      </c>
      <c r="K579" s="44">
        <v>91392</v>
      </c>
      <c r="L579" s="44">
        <v>0</v>
      </c>
      <c r="M579" s="44">
        <v>91392</v>
      </c>
      <c r="N579" s="39">
        <v>4</v>
      </c>
      <c r="O579" s="47">
        <v>24526</v>
      </c>
    </row>
    <row r="580" spans="1:15" ht="51" outlineLevel="2" x14ac:dyDescent="0.2">
      <c r="A580" s="37">
        <v>554</v>
      </c>
      <c r="B580" s="37">
        <f t="shared" si="27"/>
        <v>16</v>
      </c>
      <c r="C580" s="37" t="s">
        <v>1668</v>
      </c>
      <c r="D580" s="37" t="s">
        <v>1714</v>
      </c>
      <c r="E580" s="37">
        <v>108632</v>
      </c>
      <c r="F580" s="38" t="s">
        <v>1670</v>
      </c>
      <c r="G580" s="38" t="s">
        <v>1671</v>
      </c>
      <c r="H580" s="38" t="s">
        <v>1715</v>
      </c>
      <c r="I580" s="38" t="s">
        <v>1716</v>
      </c>
      <c r="J580" s="44">
        <v>189278</v>
      </c>
      <c r="K580" s="44">
        <v>100998</v>
      </c>
      <c r="L580" s="44">
        <v>0</v>
      </c>
      <c r="M580" s="44">
        <v>100998</v>
      </c>
      <c r="N580" s="39">
        <v>5</v>
      </c>
      <c r="O580" s="47">
        <v>30383</v>
      </c>
    </row>
    <row r="581" spans="1:15" ht="25.5" outlineLevel="2" x14ac:dyDescent="0.2">
      <c r="A581" s="37">
        <v>555</v>
      </c>
      <c r="B581" s="37">
        <f t="shared" si="27"/>
        <v>17</v>
      </c>
      <c r="C581" s="37" t="s">
        <v>1668</v>
      </c>
      <c r="D581" s="37" t="s">
        <v>1725</v>
      </c>
      <c r="E581" s="37">
        <v>106620</v>
      </c>
      <c r="F581" s="38" t="s">
        <v>1670</v>
      </c>
      <c r="G581" s="38" t="s">
        <v>1671</v>
      </c>
      <c r="H581" s="38" t="s">
        <v>1726</v>
      </c>
      <c r="I581" s="38" t="s">
        <v>1727</v>
      </c>
      <c r="J581" s="44">
        <v>180880</v>
      </c>
      <c r="K581" s="44">
        <v>95200</v>
      </c>
      <c r="L581" s="44">
        <v>0</v>
      </c>
      <c r="M581" s="44">
        <v>95200</v>
      </c>
      <c r="N581" s="39">
        <v>3</v>
      </c>
      <c r="O581" s="47">
        <v>18668</v>
      </c>
    </row>
    <row r="582" spans="1:15" ht="25.5" outlineLevel="2" x14ac:dyDescent="0.2">
      <c r="A582" s="37">
        <v>556</v>
      </c>
      <c r="B582" s="37">
        <f t="shared" ref="B582:B645" si="32">B581+1</f>
        <v>18</v>
      </c>
      <c r="C582" s="37" t="s">
        <v>1668</v>
      </c>
      <c r="D582" s="37" t="s">
        <v>1728</v>
      </c>
      <c r="E582" s="37">
        <v>108712</v>
      </c>
      <c r="F582" s="38" t="s">
        <v>1670</v>
      </c>
      <c r="G582" s="38" t="s">
        <v>1671</v>
      </c>
      <c r="H582" s="38" t="s">
        <v>1729</v>
      </c>
      <c r="I582" s="38" t="s">
        <v>1730</v>
      </c>
      <c r="J582" s="44">
        <v>276556</v>
      </c>
      <c r="K582" s="44">
        <v>151606</v>
      </c>
      <c r="L582" s="44">
        <v>0</v>
      </c>
      <c r="M582" s="44">
        <v>151606</v>
      </c>
      <c r="N582" s="39">
        <v>3</v>
      </c>
      <c r="O582" s="47">
        <v>18668</v>
      </c>
    </row>
    <row r="583" spans="1:15" ht="25.5" outlineLevel="2" x14ac:dyDescent="0.2">
      <c r="A583" s="37">
        <v>557</v>
      </c>
      <c r="B583" s="37">
        <f t="shared" si="32"/>
        <v>19</v>
      </c>
      <c r="C583" s="37" t="s">
        <v>1668</v>
      </c>
      <c r="D583" s="37" t="s">
        <v>1394</v>
      </c>
      <c r="E583" s="37">
        <v>108874</v>
      </c>
      <c r="F583" s="38" t="s">
        <v>1670</v>
      </c>
      <c r="G583" s="38" t="s">
        <v>1671</v>
      </c>
      <c r="H583" s="38" t="s">
        <v>1717</v>
      </c>
      <c r="I583" s="38" t="s">
        <v>1718</v>
      </c>
      <c r="J583" s="44">
        <v>307496</v>
      </c>
      <c r="K583" s="44">
        <v>307496</v>
      </c>
      <c r="L583" s="44">
        <v>0</v>
      </c>
      <c r="M583" s="44">
        <v>307496</v>
      </c>
      <c r="N583" s="39">
        <v>4</v>
      </c>
      <c r="O583" s="47">
        <v>24526</v>
      </c>
    </row>
    <row r="584" spans="1:15" ht="25.5" outlineLevel="2" x14ac:dyDescent="0.2">
      <c r="A584" s="37">
        <v>558</v>
      </c>
      <c r="B584" s="37">
        <f t="shared" si="32"/>
        <v>20</v>
      </c>
      <c r="C584" s="37" t="s">
        <v>1668</v>
      </c>
      <c r="D584" s="37" t="s">
        <v>1719</v>
      </c>
      <c r="E584" s="37">
        <v>108892</v>
      </c>
      <c r="F584" s="38" t="s">
        <v>1670</v>
      </c>
      <c r="G584" s="38" t="s">
        <v>1671</v>
      </c>
      <c r="H584" s="38" t="s">
        <v>1720</v>
      </c>
      <c r="I584" s="38" t="s">
        <v>1721</v>
      </c>
      <c r="J584" s="44">
        <v>196402</v>
      </c>
      <c r="K584" s="44">
        <v>100912</v>
      </c>
      <c r="L584" s="44">
        <v>0</v>
      </c>
      <c r="M584" s="44">
        <v>100912</v>
      </c>
      <c r="N584" s="39">
        <v>4</v>
      </c>
      <c r="O584" s="47">
        <v>24526</v>
      </c>
    </row>
    <row r="585" spans="1:15" ht="51" outlineLevel="2" x14ac:dyDescent="0.2">
      <c r="A585" s="37">
        <v>559</v>
      </c>
      <c r="B585" s="37">
        <f t="shared" si="32"/>
        <v>21</v>
      </c>
      <c r="C585" s="37" t="s">
        <v>1668</v>
      </c>
      <c r="D585" s="37" t="s">
        <v>1722</v>
      </c>
      <c r="E585" s="37">
        <v>108945</v>
      </c>
      <c r="F585" s="38" t="s">
        <v>1670</v>
      </c>
      <c r="G585" s="38" t="s">
        <v>1671</v>
      </c>
      <c r="H585" s="38" t="s">
        <v>1723</v>
      </c>
      <c r="I585" s="38" t="s">
        <v>1724</v>
      </c>
      <c r="J585" s="44">
        <v>195160</v>
      </c>
      <c r="K585" s="44">
        <v>118080.5</v>
      </c>
      <c r="L585" s="44">
        <v>0</v>
      </c>
      <c r="M585" s="44">
        <v>118080.5</v>
      </c>
      <c r="N585" s="39">
        <v>4</v>
      </c>
      <c r="O585" s="47">
        <v>24526</v>
      </c>
    </row>
    <row r="586" spans="1:15" ht="25.5" outlineLevel="2" x14ac:dyDescent="0.2">
      <c r="A586" s="37">
        <v>560</v>
      </c>
      <c r="B586" s="37">
        <f t="shared" si="32"/>
        <v>22</v>
      </c>
      <c r="C586" s="37" t="s">
        <v>1668</v>
      </c>
      <c r="D586" s="37" t="s">
        <v>1736</v>
      </c>
      <c r="E586" s="37">
        <v>109041</v>
      </c>
      <c r="F586" s="38" t="s">
        <v>1670</v>
      </c>
      <c r="G586" s="38" t="s">
        <v>1671</v>
      </c>
      <c r="H586" s="38" t="s">
        <v>1737</v>
      </c>
      <c r="I586" s="38" t="s">
        <v>1738</v>
      </c>
      <c r="J586" s="44">
        <v>196350</v>
      </c>
      <c r="K586" s="44">
        <v>136850</v>
      </c>
      <c r="L586" s="44">
        <v>0</v>
      </c>
      <c r="M586" s="44">
        <v>136850</v>
      </c>
      <c r="N586" s="39">
        <v>3</v>
      </c>
      <c r="O586" s="47">
        <v>18668</v>
      </c>
    </row>
    <row r="587" spans="1:15" ht="38.25" outlineLevel="2" x14ac:dyDescent="0.2">
      <c r="A587" s="37">
        <v>561</v>
      </c>
      <c r="B587" s="37">
        <f t="shared" si="32"/>
        <v>23</v>
      </c>
      <c r="C587" s="37" t="s">
        <v>1668</v>
      </c>
      <c r="D587" s="37" t="s">
        <v>598</v>
      </c>
      <c r="E587" s="37">
        <v>179613</v>
      </c>
      <c r="F587" s="38" t="s">
        <v>1670</v>
      </c>
      <c r="G587" s="38" t="s">
        <v>1671</v>
      </c>
      <c r="H587" s="38" t="s">
        <v>1731</v>
      </c>
      <c r="I587" s="38" t="s">
        <v>1732</v>
      </c>
      <c r="J587" s="44">
        <v>230384</v>
      </c>
      <c r="K587" s="44">
        <v>168458.44</v>
      </c>
      <c r="L587" s="44">
        <v>0</v>
      </c>
      <c r="M587" s="44">
        <v>168458.44</v>
      </c>
      <c r="N587" s="39">
        <v>4</v>
      </c>
      <c r="O587" s="47">
        <v>24526</v>
      </c>
    </row>
    <row r="588" spans="1:15" ht="38.25" outlineLevel="2" x14ac:dyDescent="0.2">
      <c r="A588" s="37">
        <v>562</v>
      </c>
      <c r="B588" s="37">
        <f t="shared" si="32"/>
        <v>24</v>
      </c>
      <c r="C588" s="37" t="s">
        <v>1668</v>
      </c>
      <c r="D588" s="37" t="s">
        <v>1733</v>
      </c>
      <c r="E588" s="37">
        <v>109176</v>
      </c>
      <c r="F588" s="38" t="s">
        <v>1670</v>
      </c>
      <c r="G588" s="38" t="s">
        <v>1671</v>
      </c>
      <c r="H588" s="38" t="s">
        <v>1734</v>
      </c>
      <c r="I588" s="38" t="s">
        <v>1735</v>
      </c>
      <c r="J588" s="44">
        <v>243950</v>
      </c>
      <c r="K588" s="44">
        <v>202300</v>
      </c>
      <c r="L588" s="44">
        <v>0</v>
      </c>
      <c r="M588" s="44">
        <v>202300</v>
      </c>
      <c r="N588" s="39">
        <v>4</v>
      </c>
      <c r="O588" s="47">
        <v>24526</v>
      </c>
    </row>
    <row r="589" spans="1:15" ht="38.25" outlineLevel="2" x14ac:dyDescent="0.2">
      <c r="A589" s="37">
        <v>563</v>
      </c>
      <c r="B589" s="37">
        <f t="shared" si="32"/>
        <v>25</v>
      </c>
      <c r="C589" s="37" t="s">
        <v>1668</v>
      </c>
      <c r="D589" s="37" t="s">
        <v>1739</v>
      </c>
      <c r="E589" s="37">
        <v>106817</v>
      </c>
      <c r="F589" s="38" t="s">
        <v>1670</v>
      </c>
      <c r="G589" s="38" t="s">
        <v>1671</v>
      </c>
      <c r="H589" s="38" t="s">
        <v>1740</v>
      </c>
      <c r="I589" s="38" t="s">
        <v>1741</v>
      </c>
      <c r="J589" s="44">
        <v>222245</v>
      </c>
      <c r="K589" s="44">
        <v>11900</v>
      </c>
      <c r="L589" s="44">
        <v>0</v>
      </c>
      <c r="M589" s="44">
        <v>11900</v>
      </c>
      <c r="N589" s="39">
        <v>5</v>
      </c>
      <c r="O589" s="47">
        <v>11900</v>
      </c>
    </row>
    <row r="590" spans="1:15" ht="25.5" outlineLevel="2" x14ac:dyDescent="0.2">
      <c r="A590" s="37">
        <v>564</v>
      </c>
      <c r="B590" s="37">
        <f t="shared" si="32"/>
        <v>26</v>
      </c>
      <c r="C590" s="37" t="s">
        <v>1668</v>
      </c>
      <c r="D590" s="37" t="s">
        <v>1742</v>
      </c>
      <c r="E590" s="37">
        <v>109354</v>
      </c>
      <c r="F590" s="38" t="s">
        <v>1670</v>
      </c>
      <c r="G590" s="38" t="s">
        <v>1671</v>
      </c>
      <c r="H590" s="38" t="s">
        <v>1743</v>
      </c>
      <c r="I590" s="38" t="s">
        <v>1744</v>
      </c>
      <c r="J590" s="44">
        <v>190400</v>
      </c>
      <c r="K590" s="44">
        <v>101150</v>
      </c>
      <c r="L590" s="44">
        <v>0</v>
      </c>
      <c r="M590" s="44">
        <v>101150</v>
      </c>
      <c r="N590" s="39">
        <v>5</v>
      </c>
      <c r="O590" s="47">
        <v>30383</v>
      </c>
    </row>
    <row r="591" spans="1:15" ht="38.25" outlineLevel="2" x14ac:dyDescent="0.2">
      <c r="A591" s="37">
        <v>565</v>
      </c>
      <c r="B591" s="37">
        <f t="shared" si="32"/>
        <v>27</v>
      </c>
      <c r="C591" s="37" t="s">
        <v>1668</v>
      </c>
      <c r="D591" s="37" t="s">
        <v>1745</v>
      </c>
      <c r="E591" s="37">
        <v>109425</v>
      </c>
      <c r="F591" s="38" t="s">
        <v>1670</v>
      </c>
      <c r="G591" s="38" t="s">
        <v>1671</v>
      </c>
      <c r="H591" s="38" t="s">
        <v>1746</v>
      </c>
      <c r="I591" s="38" t="s">
        <v>1747</v>
      </c>
      <c r="J591" s="44">
        <v>142611</v>
      </c>
      <c r="K591" s="44">
        <v>11900</v>
      </c>
      <c r="L591" s="44">
        <v>0</v>
      </c>
      <c r="M591" s="44">
        <v>11900</v>
      </c>
      <c r="N591" s="39">
        <v>4</v>
      </c>
      <c r="O591" s="47">
        <v>11900</v>
      </c>
    </row>
    <row r="592" spans="1:15" ht="25.5" outlineLevel="2" x14ac:dyDescent="0.2">
      <c r="A592" s="37">
        <v>566</v>
      </c>
      <c r="B592" s="37">
        <f t="shared" si="32"/>
        <v>28</v>
      </c>
      <c r="C592" s="37" t="s">
        <v>1668</v>
      </c>
      <c r="D592" s="37" t="s">
        <v>1748</v>
      </c>
      <c r="E592" s="37">
        <v>109504</v>
      </c>
      <c r="F592" s="38" t="s">
        <v>1670</v>
      </c>
      <c r="G592" s="38" t="s">
        <v>1671</v>
      </c>
      <c r="H592" s="38" t="s">
        <v>1749</v>
      </c>
      <c r="I592" s="38" t="s">
        <v>1750</v>
      </c>
      <c r="J592" s="44">
        <v>238000</v>
      </c>
      <c r="K592" s="44">
        <v>216710</v>
      </c>
      <c r="L592" s="44">
        <v>0</v>
      </c>
      <c r="M592" s="44">
        <v>216710</v>
      </c>
      <c r="N592" s="39">
        <v>3</v>
      </c>
      <c r="O592" s="47">
        <v>18668</v>
      </c>
    </row>
    <row r="593" spans="1:15" ht="25.5" outlineLevel="2" x14ac:dyDescent="0.2">
      <c r="A593" s="37">
        <v>567</v>
      </c>
      <c r="B593" s="37">
        <f t="shared" si="32"/>
        <v>29</v>
      </c>
      <c r="C593" s="37" t="s">
        <v>1668</v>
      </c>
      <c r="D593" s="37" t="s">
        <v>1751</v>
      </c>
      <c r="E593" s="37">
        <v>106979</v>
      </c>
      <c r="F593" s="38" t="s">
        <v>1670</v>
      </c>
      <c r="G593" s="38" t="s">
        <v>1671</v>
      </c>
      <c r="H593" s="38" t="s">
        <v>1752</v>
      </c>
      <c r="I593" s="38" t="s">
        <v>1753</v>
      </c>
      <c r="J593" s="44">
        <v>268940</v>
      </c>
      <c r="K593" s="44">
        <v>227290</v>
      </c>
      <c r="L593" s="44">
        <v>0</v>
      </c>
      <c r="M593" s="44">
        <v>227290</v>
      </c>
      <c r="N593" s="39">
        <v>5</v>
      </c>
      <c r="O593" s="47">
        <v>30383</v>
      </c>
    </row>
    <row r="594" spans="1:15" ht="25.5" outlineLevel="1" x14ac:dyDescent="0.2">
      <c r="A594" s="50"/>
      <c r="B594" s="50"/>
      <c r="C594" s="35" t="s">
        <v>2941</v>
      </c>
      <c r="D594" s="35"/>
      <c r="E594" s="35"/>
      <c r="F594" s="43"/>
      <c r="G594" s="43"/>
      <c r="H594" s="43"/>
      <c r="I594" s="43"/>
      <c r="J594" s="45">
        <f t="shared" ref="J594:O594" si="33">SUBTOTAL(9,J565:J593)</f>
        <v>5451840</v>
      </c>
      <c r="K594" s="45">
        <f t="shared" si="33"/>
        <v>3116693.38</v>
      </c>
      <c r="L594" s="45">
        <f t="shared" si="33"/>
        <v>0</v>
      </c>
      <c r="M594" s="45">
        <f t="shared" si="33"/>
        <v>3116693.38</v>
      </c>
      <c r="N594" s="36">
        <f t="shared" si="33"/>
        <v>116</v>
      </c>
      <c r="O594" s="48">
        <f t="shared" si="33"/>
        <v>649029</v>
      </c>
    </row>
    <row r="595" spans="1:15" ht="25.5" outlineLevel="2" x14ac:dyDescent="0.2">
      <c r="A595" s="40">
        <v>568</v>
      </c>
      <c r="B595" s="40">
        <f t="shared" si="32"/>
        <v>1</v>
      </c>
      <c r="C595" s="40" t="s">
        <v>1754</v>
      </c>
      <c r="D595" s="40" t="s">
        <v>1755</v>
      </c>
      <c r="E595" s="40">
        <v>110296</v>
      </c>
      <c r="F595" s="41" t="s">
        <v>1756</v>
      </c>
      <c r="G595" s="41" t="s">
        <v>1757</v>
      </c>
      <c r="H595" s="41" t="s">
        <v>1758</v>
      </c>
      <c r="I595" s="41" t="s">
        <v>1759</v>
      </c>
      <c r="J595" s="46">
        <v>130000</v>
      </c>
      <c r="K595" s="46">
        <v>100356</v>
      </c>
      <c r="L595" s="46">
        <v>5056</v>
      </c>
      <c r="M595" s="46">
        <v>95300</v>
      </c>
      <c r="N595" s="42">
        <v>4</v>
      </c>
      <c r="O595" s="49">
        <v>24526</v>
      </c>
    </row>
    <row r="596" spans="1:15" ht="25.5" outlineLevel="2" x14ac:dyDescent="0.2">
      <c r="A596" s="37">
        <v>569</v>
      </c>
      <c r="B596" s="37">
        <f t="shared" si="32"/>
        <v>2</v>
      </c>
      <c r="C596" s="37" t="s">
        <v>1754</v>
      </c>
      <c r="D596" s="37" t="s">
        <v>1760</v>
      </c>
      <c r="E596" s="37">
        <v>110456</v>
      </c>
      <c r="F596" s="38" t="s">
        <v>1756</v>
      </c>
      <c r="G596" s="38" t="s">
        <v>1757</v>
      </c>
      <c r="H596" s="38" t="s">
        <v>1761</v>
      </c>
      <c r="I596" s="38" t="s">
        <v>1762</v>
      </c>
      <c r="J596" s="44">
        <v>132000</v>
      </c>
      <c r="K596" s="44">
        <v>23473.51</v>
      </c>
      <c r="L596" s="44">
        <v>0</v>
      </c>
      <c r="M596" s="44">
        <v>23473.51</v>
      </c>
      <c r="N596" s="39">
        <v>3</v>
      </c>
      <c r="O596" s="47">
        <v>18668</v>
      </c>
    </row>
    <row r="597" spans="1:15" ht="38.25" outlineLevel="2" x14ac:dyDescent="0.2">
      <c r="A597" s="37">
        <v>570</v>
      </c>
      <c r="B597" s="37">
        <f t="shared" si="32"/>
        <v>3</v>
      </c>
      <c r="C597" s="37" t="s">
        <v>1754</v>
      </c>
      <c r="D597" s="37" t="s">
        <v>1763</v>
      </c>
      <c r="E597" s="37">
        <v>110740</v>
      </c>
      <c r="F597" s="38" t="s">
        <v>1756</v>
      </c>
      <c r="G597" s="38" t="s">
        <v>1757</v>
      </c>
      <c r="H597" s="38" t="s">
        <v>1764</v>
      </c>
      <c r="I597" s="38" t="s">
        <v>1765</v>
      </c>
      <c r="J597" s="44">
        <v>120000</v>
      </c>
      <c r="K597" s="44">
        <v>10769</v>
      </c>
      <c r="L597" s="44">
        <v>0</v>
      </c>
      <c r="M597" s="44">
        <v>10769</v>
      </c>
      <c r="N597" s="39">
        <v>3</v>
      </c>
      <c r="O597" s="47">
        <v>10769</v>
      </c>
    </row>
    <row r="598" spans="1:15" ht="25.5" outlineLevel="2" x14ac:dyDescent="0.2">
      <c r="A598" s="37">
        <v>571</v>
      </c>
      <c r="B598" s="37">
        <f t="shared" si="32"/>
        <v>4</v>
      </c>
      <c r="C598" s="37" t="s">
        <v>1754</v>
      </c>
      <c r="D598" s="37" t="s">
        <v>1766</v>
      </c>
      <c r="E598" s="37">
        <v>111444</v>
      </c>
      <c r="F598" s="38" t="s">
        <v>1756</v>
      </c>
      <c r="G598" s="38" t="s">
        <v>1757</v>
      </c>
      <c r="H598" s="38" t="s">
        <v>1767</v>
      </c>
      <c r="I598" s="38" t="s">
        <v>1768</v>
      </c>
      <c r="J598" s="44">
        <v>119000</v>
      </c>
      <c r="K598" s="44">
        <v>39000</v>
      </c>
      <c r="L598" s="44">
        <v>9000</v>
      </c>
      <c r="M598" s="44">
        <v>30000</v>
      </c>
      <c r="N598" s="39">
        <v>2</v>
      </c>
      <c r="O598" s="47">
        <v>12811</v>
      </c>
    </row>
    <row r="599" spans="1:15" ht="38.25" outlineLevel="2" x14ac:dyDescent="0.2">
      <c r="A599" s="37">
        <v>572</v>
      </c>
      <c r="B599" s="37">
        <f t="shared" si="32"/>
        <v>5</v>
      </c>
      <c r="C599" s="37" t="s">
        <v>1754</v>
      </c>
      <c r="D599" s="37" t="s">
        <v>1769</v>
      </c>
      <c r="E599" s="37">
        <v>111480</v>
      </c>
      <c r="F599" s="38" t="s">
        <v>1756</v>
      </c>
      <c r="G599" s="38" t="s">
        <v>1757</v>
      </c>
      <c r="H599" s="38" t="s">
        <v>1770</v>
      </c>
      <c r="I599" s="38" t="s">
        <v>1771</v>
      </c>
      <c r="J599" s="44">
        <v>154700</v>
      </c>
      <c r="K599" s="44">
        <v>80586</v>
      </c>
      <c r="L599" s="44">
        <v>0</v>
      </c>
      <c r="M599" s="44">
        <v>80586</v>
      </c>
      <c r="N599" s="39">
        <v>2</v>
      </c>
      <c r="O599" s="47">
        <v>12811</v>
      </c>
    </row>
    <row r="600" spans="1:15" ht="25.5" outlineLevel="2" x14ac:dyDescent="0.2">
      <c r="A600" s="37">
        <v>573</v>
      </c>
      <c r="B600" s="37">
        <f t="shared" si="32"/>
        <v>6</v>
      </c>
      <c r="C600" s="37" t="s">
        <v>1754</v>
      </c>
      <c r="D600" s="37" t="s">
        <v>1772</v>
      </c>
      <c r="E600" s="37">
        <v>109773</v>
      </c>
      <c r="F600" s="38" t="s">
        <v>1756</v>
      </c>
      <c r="G600" s="38" t="s">
        <v>1757</v>
      </c>
      <c r="H600" s="38" t="s">
        <v>1773</v>
      </c>
      <c r="I600" s="38" t="s">
        <v>1774</v>
      </c>
      <c r="J600" s="44">
        <v>2677295.7999999998</v>
      </c>
      <c r="K600" s="44">
        <v>2677295.7999999998</v>
      </c>
      <c r="L600" s="44">
        <v>700000</v>
      </c>
      <c r="M600" s="44">
        <v>504783.11</v>
      </c>
      <c r="N600" s="39">
        <v>5</v>
      </c>
      <c r="O600" s="47">
        <v>30383</v>
      </c>
    </row>
    <row r="601" spans="1:15" ht="38.25" outlineLevel="2" x14ac:dyDescent="0.2">
      <c r="A601" s="37">
        <v>574</v>
      </c>
      <c r="B601" s="37">
        <f t="shared" si="32"/>
        <v>7</v>
      </c>
      <c r="C601" s="37" t="s">
        <v>1754</v>
      </c>
      <c r="D601" s="37" t="s">
        <v>1775</v>
      </c>
      <c r="E601" s="37">
        <v>112904</v>
      </c>
      <c r="F601" s="38" t="s">
        <v>1756</v>
      </c>
      <c r="G601" s="38" t="s">
        <v>1757</v>
      </c>
      <c r="H601" s="38" t="s">
        <v>1776</v>
      </c>
      <c r="I601" s="38" t="s">
        <v>1777</v>
      </c>
      <c r="J601" s="44">
        <v>119000</v>
      </c>
      <c r="K601" s="44">
        <v>24909</v>
      </c>
      <c r="L601" s="44">
        <v>0</v>
      </c>
      <c r="M601" s="44">
        <v>24909</v>
      </c>
      <c r="N601" s="39">
        <v>4</v>
      </c>
      <c r="O601" s="47">
        <v>24526</v>
      </c>
    </row>
    <row r="602" spans="1:15" ht="38.25" outlineLevel="2" x14ac:dyDescent="0.2">
      <c r="A602" s="37">
        <v>575</v>
      </c>
      <c r="B602" s="37">
        <f t="shared" si="32"/>
        <v>8</v>
      </c>
      <c r="C602" s="37" t="s">
        <v>1754</v>
      </c>
      <c r="D602" s="37" t="s">
        <v>1778</v>
      </c>
      <c r="E602" s="37">
        <v>112245</v>
      </c>
      <c r="F602" s="38" t="s">
        <v>1756</v>
      </c>
      <c r="G602" s="38" t="s">
        <v>1757</v>
      </c>
      <c r="H602" s="38" t="s">
        <v>1779</v>
      </c>
      <c r="I602" s="38" t="s">
        <v>1780</v>
      </c>
      <c r="J602" s="44">
        <v>140240</v>
      </c>
      <c r="K602" s="44">
        <v>140240</v>
      </c>
      <c r="L602" s="44">
        <v>0</v>
      </c>
      <c r="M602" s="44">
        <v>140420</v>
      </c>
      <c r="N602" s="39">
        <v>3</v>
      </c>
      <c r="O602" s="47">
        <v>18668</v>
      </c>
    </row>
    <row r="603" spans="1:15" ht="38.25" outlineLevel="2" x14ac:dyDescent="0.2">
      <c r="A603" s="37">
        <v>576</v>
      </c>
      <c r="B603" s="37">
        <f t="shared" si="32"/>
        <v>9</v>
      </c>
      <c r="C603" s="37" t="s">
        <v>1754</v>
      </c>
      <c r="D603" s="37" t="s">
        <v>1781</v>
      </c>
      <c r="E603" s="37">
        <v>111783</v>
      </c>
      <c r="F603" s="38" t="s">
        <v>1756</v>
      </c>
      <c r="G603" s="38" t="s">
        <v>1757</v>
      </c>
      <c r="H603" s="38" t="s">
        <v>1782</v>
      </c>
      <c r="I603" s="38" t="s">
        <v>1783</v>
      </c>
      <c r="J603" s="44">
        <v>80000</v>
      </c>
      <c r="K603" s="44">
        <v>38044</v>
      </c>
      <c r="L603" s="44">
        <v>0</v>
      </c>
      <c r="M603" s="44">
        <v>38044</v>
      </c>
      <c r="N603" s="39">
        <v>3</v>
      </c>
      <c r="O603" s="47">
        <v>18668</v>
      </c>
    </row>
    <row r="604" spans="1:15" ht="25.5" outlineLevel="2" x14ac:dyDescent="0.2">
      <c r="A604" s="37">
        <v>577</v>
      </c>
      <c r="B604" s="37">
        <f t="shared" si="32"/>
        <v>10</v>
      </c>
      <c r="C604" s="37" t="s">
        <v>1754</v>
      </c>
      <c r="D604" s="37" t="s">
        <v>1784</v>
      </c>
      <c r="E604" s="37">
        <v>111818</v>
      </c>
      <c r="F604" s="38" t="s">
        <v>1756</v>
      </c>
      <c r="G604" s="38" t="s">
        <v>1757</v>
      </c>
      <c r="H604" s="38" t="s">
        <v>1785</v>
      </c>
      <c r="I604" s="38" t="s">
        <v>1786</v>
      </c>
      <c r="J604" s="44">
        <v>142800</v>
      </c>
      <c r="K604" s="44">
        <v>35700</v>
      </c>
      <c r="L604" s="44">
        <v>0</v>
      </c>
      <c r="M604" s="44">
        <v>35700</v>
      </c>
      <c r="N604" s="39">
        <v>3</v>
      </c>
      <c r="O604" s="47">
        <v>18668</v>
      </c>
    </row>
    <row r="605" spans="1:15" ht="25.5" outlineLevel="2" x14ac:dyDescent="0.2">
      <c r="A605" s="37">
        <v>578</v>
      </c>
      <c r="B605" s="37">
        <f t="shared" si="32"/>
        <v>11</v>
      </c>
      <c r="C605" s="37" t="s">
        <v>1754</v>
      </c>
      <c r="D605" s="37" t="s">
        <v>1787</v>
      </c>
      <c r="E605" s="37">
        <v>111863</v>
      </c>
      <c r="F605" s="38" t="s">
        <v>1756</v>
      </c>
      <c r="G605" s="38" t="s">
        <v>1757</v>
      </c>
      <c r="H605" s="38" t="s">
        <v>1788</v>
      </c>
      <c r="I605" s="38" t="s">
        <v>1789</v>
      </c>
      <c r="J605" s="44">
        <v>146370</v>
      </c>
      <c r="K605" s="44">
        <v>115222</v>
      </c>
      <c r="L605" s="44">
        <v>0</v>
      </c>
      <c r="M605" s="44">
        <v>115222</v>
      </c>
      <c r="N605" s="39">
        <v>2</v>
      </c>
      <c r="O605" s="47">
        <v>12811</v>
      </c>
    </row>
    <row r="606" spans="1:15" ht="38.25" outlineLevel="2" x14ac:dyDescent="0.2">
      <c r="A606" s="37">
        <v>579</v>
      </c>
      <c r="B606" s="37">
        <f t="shared" si="32"/>
        <v>12</v>
      </c>
      <c r="C606" s="37" t="s">
        <v>1754</v>
      </c>
      <c r="D606" s="37" t="s">
        <v>1790</v>
      </c>
      <c r="E606" s="37">
        <v>111916</v>
      </c>
      <c r="F606" s="38" t="s">
        <v>1756</v>
      </c>
      <c r="G606" s="38" t="s">
        <v>1757</v>
      </c>
      <c r="H606" s="38" t="s">
        <v>1791</v>
      </c>
      <c r="I606" s="38" t="s">
        <v>1792</v>
      </c>
      <c r="J606" s="44">
        <v>120000</v>
      </c>
      <c r="K606" s="44">
        <v>78044</v>
      </c>
      <c r="L606" s="44">
        <v>0</v>
      </c>
      <c r="M606" s="44">
        <v>78044</v>
      </c>
      <c r="N606" s="39">
        <v>3</v>
      </c>
      <c r="O606" s="47">
        <v>18668</v>
      </c>
    </row>
    <row r="607" spans="1:15" ht="51" outlineLevel="2" x14ac:dyDescent="0.2">
      <c r="A607" s="37">
        <v>580</v>
      </c>
      <c r="B607" s="37">
        <f t="shared" si="32"/>
        <v>13</v>
      </c>
      <c r="C607" s="37" t="s">
        <v>1754</v>
      </c>
      <c r="D607" s="37" t="s">
        <v>1793</v>
      </c>
      <c r="E607" s="37">
        <v>112129</v>
      </c>
      <c r="F607" s="38" t="s">
        <v>1756</v>
      </c>
      <c r="G607" s="38" t="s">
        <v>1757</v>
      </c>
      <c r="H607" s="38" t="s">
        <v>1794</v>
      </c>
      <c r="I607" s="38" t="s">
        <v>1795</v>
      </c>
      <c r="J607" s="44">
        <v>132685</v>
      </c>
      <c r="K607" s="44">
        <v>91086.399999999994</v>
      </c>
      <c r="L607" s="44">
        <v>0</v>
      </c>
      <c r="M607" s="44">
        <v>91086.399999999994</v>
      </c>
      <c r="N607" s="39">
        <v>3</v>
      </c>
      <c r="O607" s="47">
        <v>18668</v>
      </c>
    </row>
    <row r="608" spans="1:15" ht="25.5" outlineLevel="2" x14ac:dyDescent="0.2">
      <c r="A608" s="37">
        <v>581</v>
      </c>
      <c r="B608" s="37">
        <f t="shared" si="32"/>
        <v>14</v>
      </c>
      <c r="C608" s="37" t="s">
        <v>1754</v>
      </c>
      <c r="D608" s="37" t="s">
        <v>1796</v>
      </c>
      <c r="E608" s="37">
        <v>112263</v>
      </c>
      <c r="F608" s="38" t="s">
        <v>1756</v>
      </c>
      <c r="G608" s="38" t="s">
        <v>1757</v>
      </c>
      <c r="H608" s="38" t="s">
        <v>1797</v>
      </c>
      <c r="I608" s="38" t="s">
        <v>1798</v>
      </c>
      <c r="J608" s="44">
        <v>100000</v>
      </c>
      <c r="K608" s="44">
        <v>22262.34</v>
      </c>
      <c r="L608" s="44"/>
      <c r="M608" s="44">
        <v>22262.34</v>
      </c>
      <c r="N608" s="39">
        <v>3</v>
      </c>
      <c r="O608" s="47">
        <v>18668</v>
      </c>
    </row>
    <row r="609" spans="1:15" ht="25.5" outlineLevel="2" x14ac:dyDescent="0.2">
      <c r="A609" s="37">
        <v>582</v>
      </c>
      <c r="B609" s="37">
        <f t="shared" si="32"/>
        <v>15</v>
      </c>
      <c r="C609" s="37" t="s">
        <v>1754</v>
      </c>
      <c r="D609" s="37" t="s">
        <v>1799</v>
      </c>
      <c r="E609" s="37">
        <v>112334</v>
      </c>
      <c r="F609" s="38" t="s">
        <v>1756</v>
      </c>
      <c r="G609" s="38" t="s">
        <v>1757</v>
      </c>
      <c r="H609" s="38"/>
      <c r="I609" s="38" t="s">
        <v>1800</v>
      </c>
      <c r="J609" s="44">
        <v>101150</v>
      </c>
      <c r="K609" s="44">
        <v>7778.4</v>
      </c>
      <c r="L609" s="44">
        <v>0</v>
      </c>
      <c r="M609" s="44">
        <v>7778.4</v>
      </c>
      <c r="N609" s="39">
        <v>3</v>
      </c>
      <c r="O609" s="47">
        <v>7778</v>
      </c>
    </row>
    <row r="610" spans="1:15" ht="38.25" outlineLevel="2" x14ac:dyDescent="0.2">
      <c r="A610" s="37">
        <v>583</v>
      </c>
      <c r="B610" s="37">
        <f t="shared" si="32"/>
        <v>16</v>
      </c>
      <c r="C610" s="37" t="s">
        <v>1754</v>
      </c>
      <c r="D610" s="37" t="s">
        <v>1801</v>
      </c>
      <c r="E610" s="37">
        <v>112548</v>
      </c>
      <c r="F610" s="38" t="s">
        <v>1756</v>
      </c>
      <c r="G610" s="38" t="s">
        <v>1757</v>
      </c>
      <c r="H610" s="38" t="s">
        <v>1802</v>
      </c>
      <c r="I610" s="38" t="s">
        <v>1803</v>
      </c>
      <c r="J610" s="44">
        <v>116025</v>
      </c>
      <c r="K610" s="44">
        <v>34877</v>
      </c>
      <c r="L610" s="44">
        <v>0</v>
      </c>
      <c r="M610" s="44">
        <v>34877</v>
      </c>
      <c r="N610" s="39">
        <v>2</v>
      </c>
      <c r="O610" s="47">
        <v>12811</v>
      </c>
    </row>
    <row r="611" spans="1:15" ht="25.5" outlineLevel="2" x14ac:dyDescent="0.2">
      <c r="A611" s="37">
        <v>584</v>
      </c>
      <c r="B611" s="37">
        <f t="shared" si="32"/>
        <v>17</v>
      </c>
      <c r="C611" s="37" t="s">
        <v>1754</v>
      </c>
      <c r="D611" s="37" t="s">
        <v>50</v>
      </c>
      <c r="E611" s="37">
        <v>112600</v>
      </c>
      <c r="F611" s="38" t="s">
        <v>1756</v>
      </c>
      <c r="G611" s="38" t="s">
        <v>1757</v>
      </c>
      <c r="H611" s="38" t="s">
        <v>1804</v>
      </c>
      <c r="I611" s="38" t="s">
        <v>1805</v>
      </c>
      <c r="J611" s="44">
        <v>148750</v>
      </c>
      <c r="K611" s="44">
        <v>124428</v>
      </c>
      <c r="L611" s="44">
        <v>0</v>
      </c>
      <c r="M611" s="44">
        <v>70000</v>
      </c>
      <c r="N611" s="39">
        <v>3</v>
      </c>
      <c r="O611" s="47">
        <v>18668</v>
      </c>
    </row>
    <row r="612" spans="1:15" ht="38.25" outlineLevel="2" x14ac:dyDescent="0.2">
      <c r="A612" s="37">
        <v>585</v>
      </c>
      <c r="B612" s="37">
        <f t="shared" si="32"/>
        <v>18</v>
      </c>
      <c r="C612" s="37" t="s">
        <v>1754</v>
      </c>
      <c r="D612" s="37" t="s">
        <v>1806</v>
      </c>
      <c r="E612" s="37">
        <v>112664</v>
      </c>
      <c r="F612" s="38" t="s">
        <v>1756</v>
      </c>
      <c r="G612" s="38" t="s">
        <v>1757</v>
      </c>
      <c r="H612" s="38" t="s">
        <v>1807</v>
      </c>
      <c r="I612" s="38" t="s">
        <v>1808</v>
      </c>
      <c r="J612" s="44">
        <v>159222</v>
      </c>
      <c r="K612" s="44">
        <v>159222</v>
      </c>
      <c r="L612" s="44">
        <v>25000</v>
      </c>
      <c r="M612" s="44">
        <v>50000</v>
      </c>
      <c r="N612" s="39">
        <v>3</v>
      </c>
      <c r="O612" s="47">
        <v>18668</v>
      </c>
    </row>
    <row r="613" spans="1:15" ht="38.25" outlineLevel="2" x14ac:dyDescent="0.2">
      <c r="A613" s="37">
        <v>586</v>
      </c>
      <c r="B613" s="37">
        <f t="shared" si="32"/>
        <v>19</v>
      </c>
      <c r="C613" s="37" t="s">
        <v>1754</v>
      </c>
      <c r="D613" s="37" t="s">
        <v>1809</v>
      </c>
      <c r="E613" s="37">
        <v>112744</v>
      </c>
      <c r="F613" s="38" t="s">
        <v>1756</v>
      </c>
      <c r="G613" s="38" t="s">
        <v>1757</v>
      </c>
      <c r="H613" s="38" t="s">
        <v>1810</v>
      </c>
      <c r="I613" s="38" t="s">
        <v>1811</v>
      </c>
      <c r="J613" s="44">
        <v>100000</v>
      </c>
      <c r="K613" s="44">
        <v>70000</v>
      </c>
      <c r="L613" s="44">
        <v>0</v>
      </c>
      <c r="M613" s="44">
        <v>70000</v>
      </c>
      <c r="N613" s="39">
        <v>2</v>
      </c>
      <c r="O613" s="47">
        <v>12811</v>
      </c>
    </row>
    <row r="614" spans="1:15" ht="51" outlineLevel="2" x14ac:dyDescent="0.2">
      <c r="A614" s="37">
        <v>587</v>
      </c>
      <c r="B614" s="37">
        <f t="shared" si="32"/>
        <v>20</v>
      </c>
      <c r="C614" s="37" t="s">
        <v>1754</v>
      </c>
      <c r="D614" s="37" t="s">
        <v>1812</v>
      </c>
      <c r="E614" s="37">
        <v>112806</v>
      </c>
      <c r="F614" s="38" t="s">
        <v>1756</v>
      </c>
      <c r="G614" s="38" t="s">
        <v>1757</v>
      </c>
      <c r="H614" s="38" t="s">
        <v>1813</v>
      </c>
      <c r="I614" s="38" t="s">
        <v>1814</v>
      </c>
      <c r="J614" s="44">
        <v>90000</v>
      </c>
      <c r="K614" s="44">
        <v>56401</v>
      </c>
      <c r="L614" s="44">
        <v>0</v>
      </c>
      <c r="M614" s="44">
        <v>56401</v>
      </c>
      <c r="N614" s="39">
        <v>3</v>
      </c>
      <c r="O614" s="47">
        <v>18668</v>
      </c>
    </row>
    <row r="615" spans="1:15" ht="38.25" outlineLevel="2" x14ac:dyDescent="0.2">
      <c r="A615" s="37">
        <v>588</v>
      </c>
      <c r="B615" s="37">
        <f t="shared" si="32"/>
        <v>21</v>
      </c>
      <c r="C615" s="37" t="s">
        <v>1754</v>
      </c>
      <c r="D615" s="37" t="s">
        <v>1815</v>
      </c>
      <c r="E615" s="37">
        <v>112879</v>
      </c>
      <c r="F615" s="38" t="s">
        <v>1756</v>
      </c>
      <c r="G615" s="38" t="s">
        <v>1757</v>
      </c>
      <c r="H615" s="38" t="s">
        <v>1816</v>
      </c>
      <c r="I615" s="38" t="s">
        <v>1817</v>
      </c>
      <c r="J615" s="44">
        <v>67000</v>
      </c>
      <c r="K615" s="44">
        <v>0</v>
      </c>
      <c r="L615" s="44">
        <v>0</v>
      </c>
      <c r="M615" s="44">
        <v>10000</v>
      </c>
      <c r="N615" s="39">
        <v>3</v>
      </c>
      <c r="O615" s="47">
        <v>10000</v>
      </c>
    </row>
    <row r="616" spans="1:15" ht="25.5" outlineLevel="2" x14ac:dyDescent="0.2">
      <c r="A616" s="37">
        <v>589</v>
      </c>
      <c r="B616" s="37">
        <f t="shared" si="32"/>
        <v>22</v>
      </c>
      <c r="C616" s="37" t="s">
        <v>1754</v>
      </c>
      <c r="D616" s="37" t="s">
        <v>1818</v>
      </c>
      <c r="E616" s="37">
        <v>112959</v>
      </c>
      <c r="F616" s="38" t="s">
        <v>1756</v>
      </c>
      <c r="G616" s="38" t="s">
        <v>1757</v>
      </c>
      <c r="H616" s="38" t="s">
        <v>1819</v>
      </c>
      <c r="I616" s="38" t="s">
        <v>1820</v>
      </c>
      <c r="J616" s="44">
        <v>142800</v>
      </c>
      <c r="K616" s="44">
        <v>82870.399999999994</v>
      </c>
      <c r="L616" s="44">
        <v>0</v>
      </c>
      <c r="M616" s="44">
        <v>50000</v>
      </c>
      <c r="N616" s="39">
        <v>3</v>
      </c>
      <c r="O616" s="47">
        <v>18668</v>
      </c>
    </row>
    <row r="617" spans="1:15" ht="38.25" outlineLevel="2" x14ac:dyDescent="0.2">
      <c r="A617" s="37">
        <v>590</v>
      </c>
      <c r="B617" s="37">
        <f t="shared" si="32"/>
        <v>23</v>
      </c>
      <c r="C617" s="37" t="s">
        <v>1754</v>
      </c>
      <c r="D617" s="37" t="s">
        <v>1821</v>
      </c>
      <c r="E617" s="37">
        <v>112995</v>
      </c>
      <c r="F617" s="38" t="s">
        <v>1756</v>
      </c>
      <c r="G617" s="38" t="s">
        <v>1757</v>
      </c>
      <c r="H617" s="38" t="s">
        <v>1822</v>
      </c>
      <c r="I617" s="38" t="s">
        <v>1823</v>
      </c>
      <c r="J617" s="44">
        <v>107600</v>
      </c>
      <c r="K617" s="44">
        <v>21712</v>
      </c>
      <c r="L617" s="44">
        <v>0</v>
      </c>
      <c r="M617" s="44">
        <v>21712</v>
      </c>
      <c r="N617" s="39">
        <v>4</v>
      </c>
      <c r="O617" s="47">
        <v>21712</v>
      </c>
    </row>
    <row r="618" spans="1:15" ht="25.5" outlineLevel="2" x14ac:dyDescent="0.2">
      <c r="A618" s="37">
        <v>591</v>
      </c>
      <c r="B618" s="37">
        <f t="shared" si="32"/>
        <v>24</v>
      </c>
      <c r="C618" s="37" t="s">
        <v>1754</v>
      </c>
      <c r="D618" s="37" t="s">
        <v>1824</v>
      </c>
      <c r="E618" s="37">
        <v>113233</v>
      </c>
      <c r="F618" s="38" t="s">
        <v>1756</v>
      </c>
      <c r="G618" s="38" t="s">
        <v>1757</v>
      </c>
      <c r="H618" s="38" t="s">
        <v>1825</v>
      </c>
      <c r="I618" s="38" t="s">
        <v>1826</v>
      </c>
      <c r="J618" s="44">
        <v>120000</v>
      </c>
      <c r="K618" s="44">
        <v>70675</v>
      </c>
      <c r="L618" s="44">
        <v>0</v>
      </c>
      <c r="M618" s="44">
        <v>40000</v>
      </c>
      <c r="N618" s="39">
        <v>3</v>
      </c>
      <c r="O618" s="47">
        <v>18668</v>
      </c>
    </row>
    <row r="619" spans="1:15" ht="38.25" outlineLevel="2" x14ac:dyDescent="0.2">
      <c r="A619" s="37">
        <v>592</v>
      </c>
      <c r="B619" s="37">
        <f t="shared" si="32"/>
        <v>25</v>
      </c>
      <c r="C619" s="37" t="s">
        <v>1754</v>
      </c>
      <c r="D619" s="37" t="s">
        <v>1827</v>
      </c>
      <c r="E619" s="37">
        <v>113493</v>
      </c>
      <c r="F619" s="38" t="s">
        <v>1756</v>
      </c>
      <c r="G619" s="38" t="s">
        <v>1757</v>
      </c>
      <c r="H619" s="38" t="s">
        <v>1828</v>
      </c>
      <c r="I619" s="38" t="s">
        <v>1829</v>
      </c>
      <c r="J619" s="44">
        <v>60000</v>
      </c>
      <c r="K619" s="44">
        <v>17033.93</v>
      </c>
      <c r="L619" s="44">
        <v>0</v>
      </c>
      <c r="M619" s="44">
        <v>17033.93</v>
      </c>
      <c r="N619" s="39">
        <v>2</v>
      </c>
      <c r="O619" s="47">
        <v>12811</v>
      </c>
    </row>
    <row r="620" spans="1:15" ht="51" outlineLevel="2" x14ac:dyDescent="0.2">
      <c r="A620" s="37">
        <v>593</v>
      </c>
      <c r="B620" s="37">
        <f t="shared" si="32"/>
        <v>26</v>
      </c>
      <c r="C620" s="37" t="s">
        <v>1754</v>
      </c>
      <c r="D620" s="37" t="s">
        <v>1830</v>
      </c>
      <c r="E620" s="37">
        <v>113625</v>
      </c>
      <c r="F620" s="38" t="s">
        <v>1756</v>
      </c>
      <c r="G620" s="38" t="s">
        <v>1757</v>
      </c>
      <c r="H620" s="38" t="s">
        <v>1831</v>
      </c>
      <c r="I620" s="38" t="s">
        <v>1832</v>
      </c>
      <c r="J620" s="44">
        <v>160650</v>
      </c>
      <c r="K620" s="44">
        <v>103687.4</v>
      </c>
      <c r="L620" s="44">
        <v>0</v>
      </c>
      <c r="M620" s="44">
        <v>60000</v>
      </c>
      <c r="N620" s="39">
        <v>3</v>
      </c>
      <c r="O620" s="47">
        <v>18668</v>
      </c>
    </row>
    <row r="621" spans="1:15" ht="38.25" outlineLevel="2" x14ac:dyDescent="0.2">
      <c r="A621" s="37">
        <v>594</v>
      </c>
      <c r="B621" s="37">
        <f t="shared" si="32"/>
        <v>27</v>
      </c>
      <c r="C621" s="37" t="s">
        <v>1754</v>
      </c>
      <c r="D621" s="37" t="s">
        <v>1833</v>
      </c>
      <c r="E621" s="37">
        <v>113974</v>
      </c>
      <c r="F621" s="38" t="s">
        <v>1756</v>
      </c>
      <c r="G621" s="38" t="s">
        <v>1757</v>
      </c>
      <c r="H621" s="38" t="s">
        <v>1834</v>
      </c>
      <c r="I621" s="38" t="s">
        <v>1835</v>
      </c>
      <c r="J621" s="44">
        <v>100000</v>
      </c>
      <c r="K621" s="44">
        <v>66401</v>
      </c>
      <c r="L621" s="44">
        <v>0</v>
      </c>
      <c r="M621" s="44">
        <v>66401</v>
      </c>
      <c r="N621" s="39">
        <v>3</v>
      </c>
      <c r="O621" s="47">
        <v>18668</v>
      </c>
    </row>
    <row r="622" spans="1:15" ht="38.25" outlineLevel="2" x14ac:dyDescent="0.2">
      <c r="A622" s="37">
        <v>595</v>
      </c>
      <c r="B622" s="37">
        <f t="shared" si="32"/>
        <v>28</v>
      </c>
      <c r="C622" s="37" t="s">
        <v>1754</v>
      </c>
      <c r="D622" s="37" t="s">
        <v>1836</v>
      </c>
      <c r="E622" s="37">
        <v>114079</v>
      </c>
      <c r="F622" s="38" t="s">
        <v>1756</v>
      </c>
      <c r="G622" s="38" t="s">
        <v>1757</v>
      </c>
      <c r="H622" s="38" t="s">
        <v>1837</v>
      </c>
      <c r="I622" s="38" t="s">
        <v>1838</v>
      </c>
      <c r="J622" s="44">
        <v>114240</v>
      </c>
      <c r="K622" s="44">
        <v>114240</v>
      </c>
      <c r="L622" s="44">
        <v>0</v>
      </c>
      <c r="M622" s="44">
        <v>40000</v>
      </c>
      <c r="N622" s="39">
        <v>2</v>
      </c>
      <c r="O622" s="47">
        <v>12811</v>
      </c>
    </row>
    <row r="623" spans="1:15" ht="25.5" outlineLevel="1" x14ac:dyDescent="0.2">
      <c r="A623" s="50"/>
      <c r="B623" s="50"/>
      <c r="C623" s="35" t="s">
        <v>2942</v>
      </c>
      <c r="D623" s="35"/>
      <c r="E623" s="35"/>
      <c r="F623" s="43"/>
      <c r="G623" s="43"/>
      <c r="H623" s="43"/>
      <c r="I623" s="43"/>
      <c r="J623" s="45">
        <f t="shared" ref="J623:O623" si="34">SUBTOTAL(9,J595:J622)</f>
        <v>5901527.7999999998</v>
      </c>
      <c r="K623" s="45">
        <f t="shared" si="34"/>
        <v>4406314.18</v>
      </c>
      <c r="L623" s="45">
        <f t="shared" si="34"/>
        <v>739056</v>
      </c>
      <c r="M623" s="45">
        <f t="shared" si="34"/>
        <v>1884802.69</v>
      </c>
      <c r="N623" s="36">
        <f t="shared" si="34"/>
        <v>82</v>
      </c>
      <c r="O623" s="48">
        <f t="shared" si="34"/>
        <v>480723</v>
      </c>
    </row>
    <row r="624" spans="1:15" ht="30" customHeight="1" outlineLevel="2" x14ac:dyDescent="0.2">
      <c r="A624" s="40">
        <v>596</v>
      </c>
      <c r="B624" s="40">
        <f t="shared" si="32"/>
        <v>1</v>
      </c>
      <c r="C624" s="40" t="s">
        <v>1839</v>
      </c>
      <c r="D624" s="40" t="s">
        <v>1840</v>
      </c>
      <c r="E624" s="40">
        <v>114970</v>
      </c>
      <c r="F624" s="41" t="s">
        <v>1841</v>
      </c>
      <c r="G624" s="41" t="s">
        <v>1842</v>
      </c>
      <c r="H624" s="41" t="s">
        <v>1843</v>
      </c>
      <c r="I624" s="41" t="s">
        <v>1844</v>
      </c>
      <c r="J624" s="46">
        <v>154700</v>
      </c>
      <c r="K624" s="46">
        <v>113258</v>
      </c>
      <c r="L624" s="46">
        <v>20000</v>
      </c>
      <c r="M624" s="46">
        <v>93258</v>
      </c>
      <c r="N624" s="42">
        <v>2</v>
      </c>
      <c r="O624" s="49">
        <v>12811</v>
      </c>
    </row>
    <row r="625" spans="1:15" ht="30" customHeight="1" outlineLevel="2" x14ac:dyDescent="0.2">
      <c r="A625" s="37">
        <v>597</v>
      </c>
      <c r="B625" s="37">
        <f t="shared" si="32"/>
        <v>2</v>
      </c>
      <c r="C625" s="37" t="s">
        <v>1839</v>
      </c>
      <c r="D625" s="37" t="s">
        <v>1845</v>
      </c>
      <c r="E625" s="37">
        <v>115236</v>
      </c>
      <c r="F625" s="38" t="s">
        <v>1841</v>
      </c>
      <c r="G625" s="38" t="s">
        <v>1842</v>
      </c>
      <c r="H625" s="38" t="s">
        <v>1846</v>
      </c>
      <c r="I625" s="38" t="s">
        <v>1847</v>
      </c>
      <c r="J625" s="44">
        <v>109242</v>
      </c>
      <c r="K625" s="44">
        <v>75867</v>
      </c>
      <c r="L625" s="44">
        <v>13284</v>
      </c>
      <c r="M625" s="44">
        <v>62583</v>
      </c>
      <c r="N625" s="39">
        <v>4</v>
      </c>
      <c r="O625" s="47">
        <v>24526</v>
      </c>
    </row>
    <row r="626" spans="1:15" ht="30" customHeight="1" outlineLevel="2" x14ac:dyDescent="0.2">
      <c r="A626" s="37">
        <v>598</v>
      </c>
      <c r="B626" s="37">
        <f t="shared" si="32"/>
        <v>3</v>
      </c>
      <c r="C626" s="37" t="s">
        <v>1839</v>
      </c>
      <c r="D626" s="37" t="s">
        <v>1848</v>
      </c>
      <c r="E626" s="37">
        <v>115520</v>
      </c>
      <c r="F626" s="38" t="s">
        <v>1841</v>
      </c>
      <c r="G626" s="38" t="s">
        <v>1842</v>
      </c>
      <c r="H626" s="38" t="s">
        <v>1849</v>
      </c>
      <c r="I626" s="38" t="s">
        <v>1850</v>
      </c>
      <c r="J626" s="44">
        <v>126800</v>
      </c>
      <c r="K626" s="44">
        <v>29194</v>
      </c>
      <c r="L626" s="44">
        <v>4194</v>
      </c>
      <c r="M626" s="44">
        <v>15000</v>
      </c>
      <c r="N626" s="39">
        <v>4</v>
      </c>
      <c r="O626" s="47">
        <v>15000</v>
      </c>
    </row>
    <row r="627" spans="1:15" ht="30" customHeight="1" outlineLevel="2" x14ac:dyDescent="0.2">
      <c r="A627" s="37">
        <v>599</v>
      </c>
      <c r="B627" s="37">
        <f t="shared" si="32"/>
        <v>4</v>
      </c>
      <c r="C627" s="37" t="s">
        <v>1839</v>
      </c>
      <c r="D627" s="37" t="s">
        <v>1851</v>
      </c>
      <c r="E627" s="37">
        <v>115708</v>
      </c>
      <c r="F627" s="38" t="s">
        <v>1841</v>
      </c>
      <c r="G627" s="38" t="s">
        <v>1842</v>
      </c>
      <c r="H627" s="38" t="s">
        <v>1852</v>
      </c>
      <c r="I627" s="38" t="s">
        <v>1853</v>
      </c>
      <c r="J627" s="44">
        <v>95480</v>
      </c>
      <c r="K627" s="44">
        <v>15550</v>
      </c>
      <c r="L627" s="44">
        <v>0</v>
      </c>
      <c r="M627" s="44">
        <v>15550</v>
      </c>
      <c r="N627" s="39">
        <v>4</v>
      </c>
      <c r="O627" s="47">
        <v>15550</v>
      </c>
    </row>
    <row r="628" spans="1:15" ht="30" customHeight="1" outlineLevel="2" x14ac:dyDescent="0.2">
      <c r="A628" s="37">
        <v>600</v>
      </c>
      <c r="B628" s="37">
        <f t="shared" si="32"/>
        <v>5</v>
      </c>
      <c r="C628" s="37" t="s">
        <v>1839</v>
      </c>
      <c r="D628" s="37" t="s">
        <v>1854</v>
      </c>
      <c r="E628" s="37">
        <v>120511</v>
      </c>
      <c r="F628" s="38" t="s">
        <v>1841</v>
      </c>
      <c r="G628" s="38" t="s">
        <v>1842</v>
      </c>
      <c r="H628" s="38" t="s">
        <v>1855</v>
      </c>
      <c r="I628" s="38" t="s">
        <v>1856</v>
      </c>
      <c r="J628" s="44">
        <v>112455</v>
      </c>
      <c r="K628" s="44">
        <v>37701</v>
      </c>
      <c r="L628" s="44">
        <v>0</v>
      </c>
      <c r="M628" s="44">
        <v>37701</v>
      </c>
      <c r="N628" s="39">
        <v>3</v>
      </c>
      <c r="O628" s="47">
        <v>18668</v>
      </c>
    </row>
    <row r="629" spans="1:15" ht="30" customHeight="1" outlineLevel="2" x14ac:dyDescent="0.2">
      <c r="A629" s="37">
        <v>601</v>
      </c>
      <c r="B629" s="37">
        <f t="shared" si="32"/>
        <v>6</v>
      </c>
      <c r="C629" s="37" t="s">
        <v>1839</v>
      </c>
      <c r="D629" s="37" t="s">
        <v>1857</v>
      </c>
      <c r="E629" s="37">
        <v>115824</v>
      </c>
      <c r="F629" s="38" t="s">
        <v>1841</v>
      </c>
      <c r="G629" s="38" t="s">
        <v>1842</v>
      </c>
      <c r="H629" s="38" t="s">
        <v>1858</v>
      </c>
      <c r="I629" s="38" t="s">
        <v>1859</v>
      </c>
      <c r="J629" s="44">
        <v>59500</v>
      </c>
      <c r="K629" s="44">
        <v>59500</v>
      </c>
      <c r="L629" s="44">
        <v>9500</v>
      </c>
      <c r="M629" s="44">
        <v>50000</v>
      </c>
      <c r="N629" s="39">
        <v>2</v>
      </c>
      <c r="O629" s="47">
        <v>12811</v>
      </c>
    </row>
    <row r="630" spans="1:15" ht="30" customHeight="1" outlineLevel="2" x14ac:dyDescent="0.2">
      <c r="A630" s="37">
        <v>602</v>
      </c>
      <c r="B630" s="37">
        <f t="shared" si="32"/>
        <v>7</v>
      </c>
      <c r="C630" s="37" t="s">
        <v>1839</v>
      </c>
      <c r="D630" s="37" t="s">
        <v>1860</v>
      </c>
      <c r="E630" s="37">
        <v>115897</v>
      </c>
      <c r="F630" s="38" t="s">
        <v>1841</v>
      </c>
      <c r="G630" s="38" t="s">
        <v>1842</v>
      </c>
      <c r="H630" s="38" t="s">
        <v>1861</v>
      </c>
      <c r="I630" s="38" t="s">
        <v>1862</v>
      </c>
      <c r="J630" s="44">
        <v>115500</v>
      </c>
      <c r="K630" s="44">
        <v>14000</v>
      </c>
      <c r="L630" s="44">
        <v>4000</v>
      </c>
      <c r="M630" s="44">
        <v>10000</v>
      </c>
      <c r="N630" s="39">
        <v>4</v>
      </c>
      <c r="O630" s="47">
        <v>10000</v>
      </c>
    </row>
    <row r="631" spans="1:15" ht="30" customHeight="1" outlineLevel="2" x14ac:dyDescent="0.2">
      <c r="A631" s="37">
        <v>603</v>
      </c>
      <c r="B631" s="37">
        <f t="shared" si="32"/>
        <v>8</v>
      </c>
      <c r="C631" s="37" t="s">
        <v>1839</v>
      </c>
      <c r="D631" s="37" t="s">
        <v>731</v>
      </c>
      <c r="E631" s="37">
        <v>115851</v>
      </c>
      <c r="F631" s="38" t="s">
        <v>1841</v>
      </c>
      <c r="G631" s="38" t="s">
        <v>1842</v>
      </c>
      <c r="H631" s="38" t="s">
        <v>1863</v>
      </c>
      <c r="I631" s="38" t="s">
        <v>1864</v>
      </c>
      <c r="J631" s="44">
        <v>141134</v>
      </c>
      <c r="K631" s="44">
        <v>95657</v>
      </c>
      <c r="L631" s="44">
        <v>0</v>
      </c>
      <c r="M631" s="44">
        <v>95657</v>
      </c>
      <c r="N631" s="39">
        <v>3</v>
      </c>
      <c r="O631" s="47">
        <v>18668</v>
      </c>
    </row>
    <row r="632" spans="1:15" ht="30" customHeight="1" outlineLevel="2" x14ac:dyDescent="0.2">
      <c r="A632" s="37">
        <v>604</v>
      </c>
      <c r="B632" s="37">
        <f t="shared" si="32"/>
        <v>9</v>
      </c>
      <c r="C632" s="37" t="s">
        <v>1839</v>
      </c>
      <c r="D632" s="37" t="s">
        <v>1865</v>
      </c>
      <c r="E632" s="37">
        <v>115959</v>
      </c>
      <c r="F632" s="38" t="s">
        <v>1841</v>
      </c>
      <c r="G632" s="38" t="s">
        <v>1842</v>
      </c>
      <c r="H632" s="38" t="s">
        <v>1866</v>
      </c>
      <c r="I632" s="38" t="s">
        <v>1867</v>
      </c>
      <c r="J632" s="44">
        <v>185748</v>
      </c>
      <c r="K632" s="44">
        <v>103090</v>
      </c>
      <c r="L632" s="44">
        <v>0</v>
      </c>
      <c r="M632" s="44">
        <v>103090</v>
      </c>
      <c r="N632" s="39">
        <v>4</v>
      </c>
      <c r="O632" s="47">
        <v>24526</v>
      </c>
    </row>
    <row r="633" spans="1:15" ht="30" customHeight="1" outlineLevel="2" x14ac:dyDescent="0.2">
      <c r="A633" s="37">
        <v>605</v>
      </c>
      <c r="B633" s="37">
        <f t="shared" si="32"/>
        <v>10</v>
      </c>
      <c r="C633" s="37" t="s">
        <v>1839</v>
      </c>
      <c r="D633" s="37" t="s">
        <v>1868</v>
      </c>
      <c r="E633" s="37">
        <v>116046</v>
      </c>
      <c r="F633" s="38" t="s">
        <v>1841</v>
      </c>
      <c r="G633" s="38" t="s">
        <v>1842</v>
      </c>
      <c r="H633" s="38" t="s">
        <v>1869</v>
      </c>
      <c r="I633" s="38" t="s">
        <v>1870</v>
      </c>
      <c r="J633" s="44">
        <v>28560</v>
      </c>
      <c r="K633" s="44">
        <v>28560</v>
      </c>
      <c r="L633" s="44">
        <v>5000</v>
      </c>
      <c r="M633" s="44">
        <v>23560</v>
      </c>
      <c r="N633" s="39">
        <v>2</v>
      </c>
      <c r="O633" s="47">
        <v>12811</v>
      </c>
    </row>
    <row r="634" spans="1:15" ht="30" customHeight="1" outlineLevel="2" x14ac:dyDescent="0.2">
      <c r="A634" s="37">
        <v>606</v>
      </c>
      <c r="B634" s="37">
        <f t="shared" si="32"/>
        <v>11</v>
      </c>
      <c r="C634" s="37" t="s">
        <v>1839</v>
      </c>
      <c r="D634" s="37" t="s">
        <v>1871</v>
      </c>
      <c r="E634" s="37">
        <v>120487</v>
      </c>
      <c r="F634" s="38" t="s">
        <v>1841</v>
      </c>
      <c r="G634" s="38" t="s">
        <v>1842</v>
      </c>
      <c r="H634" s="38" t="s">
        <v>1872</v>
      </c>
      <c r="I634" s="38" t="s">
        <v>1873</v>
      </c>
      <c r="J634" s="44">
        <v>416500</v>
      </c>
      <c r="K634" s="44">
        <v>391023</v>
      </c>
      <c r="L634" s="44">
        <v>0</v>
      </c>
      <c r="M634" s="44">
        <v>259528</v>
      </c>
      <c r="N634" s="39">
        <v>3</v>
      </c>
      <c r="O634" s="47">
        <v>18668</v>
      </c>
    </row>
    <row r="635" spans="1:15" ht="30" customHeight="1" outlineLevel="2" x14ac:dyDescent="0.2">
      <c r="A635" s="37">
        <v>607</v>
      </c>
      <c r="B635" s="37">
        <f t="shared" si="32"/>
        <v>12</v>
      </c>
      <c r="C635" s="37" t="s">
        <v>1839</v>
      </c>
      <c r="D635" s="37" t="s">
        <v>1874</v>
      </c>
      <c r="E635" s="37">
        <v>114355</v>
      </c>
      <c r="F635" s="38" t="s">
        <v>1841</v>
      </c>
      <c r="G635" s="38" t="s">
        <v>1842</v>
      </c>
      <c r="H635" s="38" t="s">
        <v>1875</v>
      </c>
      <c r="I635" s="38" t="s">
        <v>1876</v>
      </c>
      <c r="J635" s="44">
        <v>79546</v>
      </c>
      <c r="K635" s="44">
        <v>30000</v>
      </c>
      <c r="L635" s="44">
        <v>0</v>
      </c>
      <c r="M635" s="44">
        <v>30000</v>
      </c>
      <c r="N635" s="39">
        <v>3</v>
      </c>
      <c r="O635" s="47">
        <v>18668</v>
      </c>
    </row>
    <row r="636" spans="1:15" ht="30" customHeight="1" outlineLevel="2" x14ac:dyDescent="0.2">
      <c r="A636" s="37">
        <v>608</v>
      </c>
      <c r="B636" s="37">
        <f t="shared" si="32"/>
        <v>13</v>
      </c>
      <c r="C636" s="37" t="s">
        <v>1839</v>
      </c>
      <c r="D636" s="37" t="s">
        <v>1877</v>
      </c>
      <c r="E636" s="37">
        <v>116493</v>
      </c>
      <c r="F636" s="38" t="s">
        <v>1841</v>
      </c>
      <c r="G636" s="38" t="s">
        <v>1842</v>
      </c>
      <c r="H636" s="38" t="s">
        <v>1878</v>
      </c>
      <c r="I636" s="38" t="s">
        <v>1879</v>
      </c>
      <c r="J636" s="44">
        <v>76718</v>
      </c>
      <c r="K636" s="44">
        <v>37635</v>
      </c>
      <c r="L636" s="44">
        <v>0</v>
      </c>
      <c r="M636" s="44">
        <v>37635</v>
      </c>
      <c r="N636" s="39">
        <v>4</v>
      </c>
      <c r="O636" s="47">
        <v>24526</v>
      </c>
    </row>
    <row r="637" spans="1:15" ht="30" customHeight="1" outlineLevel="2" x14ac:dyDescent="0.2">
      <c r="A637" s="37">
        <v>609</v>
      </c>
      <c r="B637" s="37">
        <f t="shared" si="32"/>
        <v>14</v>
      </c>
      <c r="C637" s="37" t="s">
        <v>1839</v>
      </c>
      <c r="D637" s="37" t="s">
        <v>1880</v>
      </c>
      <c r="E637" s="37">
        <v>116983</v>
      </c>
      <c r="F637" s="38" t="s">
        <v>1841</v>
      </c>
      <c r="G637" s="38" t="s">
        <v>1842</v>
      </c>
      <c r="H637" s="38" t="s">
        <v>1881</v>
      </c>
      <c r="I637" s="38" t="s">
        <v>1882</v>
      </c>
      <c r="J637" s="44">
        <v>100000</v>
      </c>
      <c r="K637" s="44">
        <v>15000</v>
      </c>
      <c r="L637" s="44">
        <v>0</v>
      </c>
      <c r="M637" s="44">
        <v>15000</v>
      </c>
      <c r="N637" s="39">
        <v>3</v>
      </c>
      <c r="O637" s="47">
        <v>15000</v>
      </c>
    </row>
    <row r="638" spans="1:15" ht="30" customHeight="1" outlineLevel="2" x14ac:dyDescent="0.2">
      <c r="A638" s="37">
        <v>610</v>
      </c>
      <c r="B638" s="37">
        <f t="shared" si="32"/>
        <v>15</v>
      </c>
      <c r="C638" s="37" t="s">
        <v>1839</v>
      </c>
      <c r="D638" s="37" t="s">
        <v>1883</v>
      </c>
      <c r="E638" s="37">
        <v>117319</v>
      </c>
      <c r="F638" s="38" t="s">
        <v>1841</v>
      </c>
      <c r="G638" s="38" t="s">
        <v>1842</v>
      </c>
      <c r="H638" s="38" t="s">
        <v>1884</v>
      </c>
      <c r="I638" s="38" t="s">
        <v>1885</v>
      </c>
      <c r="J638" s="44">
        <v>70115</v>
      </c>
      <c r="K638" s="44">
        <v>70115</v>
      </c>
      <c r="L638" s="44">
        <v>0</v>
      </c>
      <c r="M638" s="44">
        <v>70115</v>
      </c>
      <c r="N638" s="39">
        <v>2</v>
      </c>
      <c r="O638" s="47">
        <v>12811</v>
      </c>
    </row>
    <row r="639" spans="1:15" ht="30" customHeight="1" outlineLevel="2" x14ac:dyDescent="0.2">
      <c r="A639" s="37">
        <v>611</v>
      </c>
      <c r="B639" s="37">
        <f t="shared" si="32"/>
        <v>16</v>
      </c>
      <c r="C639" s="37" t="s">
        <v>1839</v>
      </c>
      <c r="D639" s="37" t="s">
        <v>1886</v>
      </c>
      <c r="E639" s="37">
        <v>117426</v>
      </c>
      <c r="F639" s="38" t="s">
        <v>1841</v>
      </c>
      <c r="G639" s="38" t="s">
        <v>1842</v>
      </c>
      <c r="H639" s="38" t="s">
        <v>1887</v>
      </c>
      <c r="I639" s="38" t="s">
        <v>1888</v>
      </c>
      <c r="J639" s="44">
        <v>256150</v>
      </c>
      <c r="K639" s="44">
        <v>75000</v>
      </c>
      <c r="L639" s="44">
        <v>20500</v>
      </c>
      <c r="M639" s="44">
        <v>54500</v>
      </c>
      <c r="N639" s="39">
        <v>2</v>
      </c>
      <c r="O639" s="47">
        <v>12811</v>
      </c>
    </row>
    <row r="640" spans="1:15" ht="30" customHeight="1" outlineLevel="2" x14ac:dyDescent="0.2">
      <c r="A640" s="37">
        <v>612</v>
      </c>
      <c r="B640" s="37">
        <f t="shared" si="32"/>
        <v>17</v>
      </c>
      <c r="C640" s="37" t="s">
        <v>1839</v>
      </c>
      <c r="D640" s="37" t="s">
        <v>1889</v>
      </c>
      <c r="E640" s="37">
        <v>117505</v>
      </c>
      <c r="F640" s="38" t="s">
        <v>1841</v>
      </c>
      <c r="G640" s="38" t="s">
        <v>1842</v>
      </c>
      <c r="H640" s="38" t="s">
        <v>1890</v>
      </c>
      <c r="I640" s="38" t="s">
        <v>1891</v>
      </c>
      <c r="J640" s="44">
        <v>116620</v>
      </c>
      <c r="K640" s="44">
        <v>58310</v>
      </c>
      <c r="L640" s="44">
        <v>0</v>
      </c>
      <c r="M640" s="44">
        <v>58310</v>
      </c>
      <c r="N640" s="39">
        <v>5</v>
      </c>
      <c r="O640" s="47">
        <v>30383</v>
      </c>
    </row>
    <row r="641" spans="1:15" ht="30" customHeight="1" outlineLevel="2" x14ac:dyDescent="0.2">
      <c r="A641" s="37">
        <v>613</v>
      </c>
      <c r="B641" s="37">
        <f t="shared" si="32"/>
        <v>18</v>
      </c>
      <c r="C641" s="37" t="s">
        <v>1839</v>
      </c>
      <c r="D641" s="37" t="s">
        <v>1892</v>
      </c>
      <c r="E641" s="37">
        <v>117667</v>
      </c>
      <c r="F641" s="38" t="s">
        <v>1841</v>
      </c>
      <c r="G641" s="38" t="s">
        <v>1842</v>
      </c>
      <c r="H641" s="38" t="s">
        <v>1893</v>
      </c>
      <c r="I641" s="38" t="s">
        <v>1894</v>
      </c>
      <c r="J641" s="44">
        <v>108000</v>
      </c>
      <c r="K641" s="44">
        <v>59750</v>
      </c>
      <c r="L641" s="44">
        <v>3000</v>
      </c>
      <c r="M641" s="44">
        <v>29750</v>
      </c>
      <c r="N641" s="39">
        <v>2</v>
      </c>
      <c r="O641" s="47">
        <v>12811</v>
      </c>
    </row>
    <row r="642" spans="1:15" ht="30" customHeight="1" outlineLevel="2" x14ac:dyDescent="0.2">
      <c r="A642" s="37">
        <v>614</v>
      </c>
      <c r="B642" s="37">
        <f t="shared" si="32"/>
        <v>19</v>
      </c>
      <c r="C642" s="37" t="s">
        <v>1839</v>
      </c>
      <c r="D642" s="37" t="s">
        <v>1895</v>
      </c>
      <c r="E642" s="37">
        <v>114710</v>
      </c>
      <c r="F642" s="38" t="s">
        <v>1841</v>
      </c>
      <c r="G642" s="38" t="s">
        <v>1842</v>
      </c>
      <c r="H642" s="38" t="s">
        <v>1896</v>
      </c>
      <c r="I642" s="38" t="s">
        <v>1897</v>
      </c>
      <c r="J642" s="44">
        <v>186000</v>
      </c>
      <c r="K642" s="44">
        <v>9000</v>
      </c>
      <c r="L642" s="44">
        <v>3000</v>
      </c>
      <c r="M642" s="44">
        <v>6000</v>
      </c>
      <c r="N642" s="39">
        <v>4</v>
      </c>
      <c r="O642" s="47">
        <v>6000</v>
      </c>
    </row>
    <row r="643" spans="1:15" ht="30" customHeight="1" outlineLevel="2" x14ac:dyDescent="0.2">
      <c r="A643" s="37">
        <v>615</v>
      </c>
      <c r="B643" s="37">
        <f t="shared" si="32"/>
        <v>20</v>
      </c>
      <c r="C643" s="37" t="s">
        <v>1839</v>
      </c>
      <c r="D643" s="37" t="s">
        <v>1898</v>
      </c>
      <c r="E643" s="37">
        <v>118058</v>
      </c>
      <c r="F643" s="38" t="s">
        <v>1841</v>
      </c>
      <c r="G643" s="38" t="s">
        <v>1842</v>
      </c>
      <c r="H643" s="38" t="s">
        <v>1899</v>
      </c>
      <c r="I643" s="38" t="s">
        <v>1900</v>
      </c>
      <c r="J643" s="44">
        <v>132090</v>
      </c>
      <c r="K643" s="44">
        <v>77955</v>
      </c>
      <c r="L643" s="44">
        <v>0</v>
      </c>
      <c r="M643" s="44">
        <v>77955</v>
      </c>
      <c r="N643" s="39">
        <v>3</v>
      </c>
      <c r="O643" s="47">
        <v>18668</v>
      </c>
    </row>
    <row r="644" spans="1:15" ht="30" customHeight="1" outlineLevel="2" x14ac:dyDescent="0.2">
      <c r="A644" s="37">
        <v>616</v>
      </c>
      <c r="B644" s="37">
        <f t="shared" si="32"/>
        <v>21</v>
      </c>
      <c r="C644" s="37" t="s">
        <v>1839</v>
      </c>
      <c r="D644" s="37" t="s">
        <v>1901</v>
      </c>
      <c r="E644" s="37">
        <v>118094</v>
      </c>
      <c r="F644" s="38" t="s">
        <v>1841</v>
      </c>
      <c r="G644" s="38" t="s">
        <v>1842</v>
      </c>
      <c r="H644" s="38" t="s">
        <v>1902</v>
      </c>
      <c r="I644" s="38" t="s">
        <v>1903</v>
      </c>
      <c r="J644" s="44">
        <v>71500</v>
      </c>
      <c r="K644" s="44">
        <v>15000</v>
      </c>
      <c r="L644" s="44">
        <v>0</v>
      </c>
      <c r="M644" s="44">
        <v>15000</v>
      </c>
      <c r="N644" s="39">
        <v>3</v>
      </c>
      <c r="O644" s="47">
        <v>15000</v>
      </c>
    </row>
    <row r="645" spans="1:15" ht="30" customHeight="1" outlineLevel="2" x14ac:dyDescent="0.2">
      <c r="A645" s="37">
        <v>617</v>
      </c>
      <c r="B645" s="37">
        <f t="shared" si="32"/>
        <v>22</v>
      </c>
      <c r="C645" s="37" t="s">
        <v>1839</v>
      </c>
      <c r="D645" s="37" t="s">
        <v>991</v>
      </c>
      <c r="E645" s="37">
        <v>118209</v>
      </c>
      <c r="F645" s="38" t="s">
        <v>1841</v>
      </c>
      <c r="G645" s="38" t="s">
        <v>1842</v>
      </c>
      <c r="H645" s="38" t="s">
        <v>1904</v>
      </c>
      <c r="I645" s="38" t="s">
        <v>1905</v>
      </c>
      <c r="J645" s="44">
        <v>126400</v>
      </c>
      <c r="K645" s="44">
        <v>53280</v>
      </c>
      <c r="L645" s="44">
        <v>0</v>
      </c>
      <c r="M645" s="44">
        <v>53280</v>
      </c>
      <c r="N645" s="39">
        <v>4</v>
      </c>
      <c r="O645" s="47">
        <v>24526</v>
      </c>
    </row>
    <row r="646" spans="1:15" ht="30" customHeight="1" outlineLevel="2" x14ac:dyDescent="0.2">
      <c r="A646" s="37">
        <v>618</v>
      </c>
      <c r="B646" s="37">
        <f t="shared" ref="B646:B709" si="35">B645+1</f>
        <v>23</v>
      </c>
      <c r="C646" s="37" t="s">
        <v>1839</v>
      </c>
      <c r="D646" s="37" t="s">
        <v>1906</v>
      </c>
      <c r="E646" s="37">
        <v>118370</v>
      </c>
      <c r="F646" s="38" t="s">
        <v>1841</v>
      </c>
      <c r="G646" s="38" t="s">
        <v>1842</v>
      </c>
      <c r="H646" s="38" t="s">
        <v>1907</v>
      </c>
      <c r="I646" s="38" t="s">
        <v>1908</v>
      </c>
      <c r="J646" s="44">
        <v>23800</v>
      </c>
      <c r="K646" s="44">
        <v>23800</v>
      </c>
      <c r="L646" s="44">
        <v>3800</v>
      </c>
      <c r="M646" s="44">
        <v>20000</v>
      </c>
      <c r="N646" s="39">
        <v>2</v>
      </c>
      <c r="O646" s="47">
        <v>12811</v>
      </c>
    </row>
    <row r="647" spans="1:15" ht="30" customHeight="1" outlineLevel="2" x14ac:dyDescent="0.2">
      <c r="A647" s="37">
        <v>619</v>
      </c>
      <c r="B647" s="37">
        <f t="shared" si="35"/>
        <v>24</v>
      </c>
      <c r="C647" s="37" t="s">
        <v>1839</v>
      </c>
      <c r="D647" s="37" t="s">
        <v>1909</v>
      </c>
      <c r="E647" s="37">
        <v>118575</v>
      </c>
      <c r="F647" s="38" t="s">
        <v>1841</v>
      </c>
      <c r="G647" s="38" t="s">
        <v>1842</v>
      </c>
      <c r="H647" s="38" t="s">
        <v>1910</v>
      </c>
      <c r="I647" s="38" t="s">
        <v>1911</v>
      </c>
      <c r="J647" s="44">
        <v>116000</v>
      </c>
      <c r="K647" s="44">
        <v>116000</v>
      </c>
      <c r="L647" s="44">
        <v>25000</v>
      </c>
      <c r="M647" s="44">
        <v>88000</v>
      </c>
      <c r="N647" s="39">
        <v>2</v>
      </c>
      <c r="O647" s="47">
        <v>12811</v>
      </c>
    </row>
    <row r="648" spans="1:15" ht="30" customHeight="1" outlineLevel="2" x14ac:dyDescent="0.2">
      <c r="A648" s="37">
        <v>620</v>
      </c>
      <c r="B648" s="37">
        <f t="shared" si="35"/>
        <v>25</v>
      </c>
      <c r="C648" s="37" t="s">
        <v>1839</v>
      </c>
      <c r="D648" s="37" t="s">
        <v>1912</v>
      </c>
      <c r="E648" s="37">
        <v>118691</v>
      </c>
      <c r="F648" s="38" t="s">
        <v>1841</v>
      </c>
      <c r="G648" s="38" t="s">
        <v>1842</v>
      </c>
      <c r="H648" s="38" t="s">
        <v>1913</v>
      </c>
      <c r="I648" s="38" t="s">
        <v>1914</v>
      </c>
      <c r="J648" s="44">
        <v>137573</v>
      </c>
      <c r="K648" s="44">
        <v>103108</v>
      </c>
      <c r="L648" s="44">
        <v>50000</v>
      </c>
      <c r="M648" s="44">
        <v>53108</v>
      </c>
      <c r="N648" s="39">
        <v>2</v>
      </c>
      <c r="O648" s="47">
        <v>12811</v>
      </c>
    </row>
    <row r="649" spans="1:15" ht="30" customHeight="1" outlineLevel="2" x14ac:dyDescent="0.2">
      <c r="A649" s="37">
        <v>621</v>
      </c>
      <c r="B649" s="37">
        <f t="shared" si="35"/>
        <v>26</v>
      </c>
      <c r="C649" s="37" t="s">
        <v>1839</v>
      </c>
      <c r="D649" s="37" t="s">
        <v>1915</v>
      </c>
      <c r="E649" s="37">
        <v>118799</v>
      </c>
      <c r="F649" s="38" t="s">
        <v>1841</v>
      </c>
      <c r="G649" s="38" t="s">
        <v>1842</v>
      </c>
      <c r="H649" s="38" t="s">
        <v>1916</v>
      </c>
      <c r="I649" s="38" t="s">
        <v>1917</v>
      </c>
      <c r="J649" s="44">
        <v>95200</v>
      </c>
      <c r="K649" s="44">
        <v>23800</v>
      </c>
      <c r="L649" s="44">
        <v>0</v>
      </c>
      <c r="M649" s="44">
        <v>23800</v>
      </c>
      <c r="N649" s="39">
        <v>4</v>
      </c>
      <c r="O649" s="47">
        <v>23441</v>
      </c>
    </row>
    <row r="650" spans="1:15" ht="30" customHeight="1" outlineLevel="2" x14ac:dyDescent="0.2">
      <c r="A650" s="37">
        <v>622</v>
      </c>
      <c r="B650" s="37">
        <f t="shared" si="35"/>
        <v>27</v>
      </c>
      <c r="C650" s="37" t="s">
        <v>1839</v>
      </c>
      <c r="D650" s="37" t="s">
        <v>1918</v>
      </c>
      <c r="E650" s="37">
        <v>118824</v>
      </c>
      <c r="F650" s="38" t="s">
        <v>1841</v>
      </c>
      <c r="G650" s="38" t="s">
        <v>1842</v>
      </c>
      <c r="H650" s="38" t="s">
        <v>1919</v>
      </c>
      <c r="I650" s="38" t="s">
        <v>1920</v>
      </c>
      <c r="J650" s="44">
        <v>28560</v>
      </c>
      <c r="K650" s="44">
        <v>22190</v>
      </c>
      <c r="L650" s="44">
        <v>2000</v>
      </c>
      <c r="M650" s="44">
        <v>20190</v>
      </c>
      <c r="N650" s="39">
        <v>2</v>
      </c>
      <c r="O650" s="47">
        <v>12811</v>
      </c>
    </row>
    <row r="651" spans="1:15" ht="30" customHeight="1" outlineLevel="2" x14ac:dyDescent="0.2">
      <c r="A651" s="37">
        <v>623</v>
      </c>
      <c r="B651" s="37">
        <f t="shared" si="35"/>
        <v>28</v>
      </c>
      <c r="C651" s="37" t="s">
        <v>1839</v>
      </c>
      <c r="D651" s="37" t="s">
        <v>1933</v>
      </c>
      <c r="E651" s="37">
        <v>119242</v>
      </c>
      <c r="F651" s="38" t="s">
        <v>1841</v>
      </c>
      <c r="G651" s="38" t="s">
        <v>1842</v>
      </c>
      <c r="H651" s="38" t="s">
        <v>1934</v>
      </c>
      <c r="I651" s="38" t="s">
        <v>1935</v>
      </c>
      <c r="J651" s="44">
        <v>78540</v>
      </c>
      <c r="K651" s="44">
        <v>26180</v>
      </c>
      <c r="L651" s="44">
        <v>4893</v>
      </c>
      <c r="M651" s="44">
        <v>21287</v>
      </c>
      <c r="N651" s="39">
        <v>3</v>
      </c>
      <c r="O651" s="47">
        <v>18668</v>
      </c>
    </row>
    <row r="652" spans="1:15" ht="30" customHeight="1" outlineLevel="2" x14ac:dyDescent="0.2">
      <c r="A652" s="37">
        <v>624</v>
      </c>
      <c r="B652" s="37">
        <f t="shared" si="35"/>
        <v>29</v>
      </c>
      <c r="C652" s="37" t="s">
        <v>1839</v>
      </c>
      <c r="D652" s="37" t="s">
        <v>1930</v>
      </c>
      <c r="E652" s="37">
        <v>120496</v>
      </c>
      <c r="F652" s="38" t="s">
        <v>1841</v>
      </c>
      <c r="G652" s="38" t="s">
        <v>1842</v>
      </c>
      <c r="H652" s="38" t="s">
        <v>1931</v>
      </c>
      <c r="I652" s="38" t="s">
        <v>1932</v>
      </c>
      <c r="J652" s="44">
        <v>121380</v>
      </c>
      <c r="K652" s="44">
        <v>91035</v>
      </c>
      <c r="L652" s="44">
        <v>0</v>
      </c>
      <c r="M652" s="44">
        <v>91035</v>
      </c>
      <c r="N652" s="39">
        <v>5</v>
      </c>
      <c r="O652" s="47">
        <v>30383</v>
      </c>
    </row>
    <row r="653" spans="1:15" ht="30" customHeight="1" outlineLevel="2" x14ac:dyDescent="0.2">
      <c r="A653" s="37">
        <v>625</v>
      </c>
      <c r="B653" s="37">
        <f t="shared" si="35"/>
        <v>30</v>
      </c>
      <c r="C653" s="37" t="s">
        <v>1839</v>
      </c>
      <c r="D653" s="37" t="s">
        <v>1921</v>
      </c>
      <c r="E653" s="37">
        <v>114417</v>
      </c>
      <c r="F653" s="38" t="s">
        <v>1841</v>
      </c>
      <c r="G653" s="38" t="s">
        <v>1842</v>
      </c>
      <c r="H653" s="38" t="s">
        <v>1922</v>
      </c>
      <c r="I653" s="38" t="s">
        <v>1923</v>
      </c>
      <c r="J653" s="44">
        <v>225000</v>
      </c>
      <c r="K653" s="44">
        <v>108000</v>
      </c>
      <c r="L653" s="44">
        <v>0</v>
      </c>
      <c r="M653" s="44">
        <v>35368</v>
      </c>
      <c r="N653" s="39">
        <v>4</v>
      </c>
      <c r="O653" s="47">
        <v>24526</v>
      </c>
    </row>
    <row r="654" spans="1:15" ht="30" customHeight="1" outlineLevel="2" x14ac:dyDescent="0.2">
      <c r="A654" s="37">
        <v>626</v>
      </c>
      <c r="B654" s="37">
        <f t="shared" si="35"/>
        <v>31</v>
      </c>
      <c r="C654" s="37" t="s">
        <v>1839</v>
      </c>
      <c r="D654" s="37" t="s">
        <v>1924</v>
      </c>
      <c r="E654" s="37">
        <v>119331</v>
      </c>
      <c r="F654" s="38" t="s">
        <v>1841</v>
      </c>
      <c r="G654" s="38" t="s">
        <v>1842</v>
      </c>
      <c r="H654" s="38" t="s">
        <v>1925</v>
      </c>
      <c r="I654" s="38" t="s">
        <v>1926</v>
      </c>
      <c r="J654" s="44">
        <v>28560</v>
      </c>
      <c r="K654" s="44">
        <v>28560</v>
      </c>
      <c r="L654" s="44">
        <v>5950</v>
      </c>
      <c r="M654" s="44">
        <v>16660</v>
      </c>
      <c r="N654" s="39">
        <v>5</v>
      </c>
      <c r="O654" s="47">
        <v>16660</v>
      </c>
    </row>
    <row r="655" spans="1:15" ht="30" customHeight="1" outlineLevel="2" x14ac:dyDescent="0.2">
      <c r="A655" s="37">
        <v>627</v>
      </c>
      <c r="B655" s="37">
        <f t="shared" si="35"/>
        <v>32</v>
      </c>
      <c r="C655" s="37" t="s">
        <v>1839</v>
      </c>
      <c r="D655" s="37" t="s">
        <v>1927</v>
      </c>
      <c r="E655" s="37">
        <v>119527</v>
      </c>
      <c r="F655" s="38" t="s">
        <v>1841</v>
      </c>
      <c r="G655" s="38" t="s">
        <v>1842</v>
      </c>
      <c r="H655" s="38" t="s">
        <v>1928</v>
      </c>
      <c r="I655" s="38" t="s">
        <v>1929</v>
      </c>
      <c r="J655" s="44">
        <v>161120</v>
      </c>
      <c r="K655" s="44">
        <v>119000</v>
      </c>
      <c r="L655" s="44">
        <v>0</v>
      </c>
      <c r="M655" s="44">
        <v>119000</v>
      </c>
      <c r="N655" s="39">
        <v>3</v>
      </c>
      <c r="O655" s="47">
        <v>18668</v>
      </c>
    </row>
    <row r="656" spans="1:15" ht="30" customHeight="1" outlineLevel="2" x14ac:dyDescent="0.2">
      <c r="A656" s="37">
        <v>628</v>
      </c>
      <c r="B656" s="37">
        <f t="shared" si="35"/>
        <v>33</v>
      </c>
      <c r="C656" s="37" t="s">
        <v>1839</v>
      </c>
      <c r="D656" s="37" t="s">
        <v>1939</v>
      </c>
      <c r="E656" s="37">
        <v>114514</v>
      </c>
      <c r="F656" s="38" t="s">
        <v>1841</v>
      </c>
      <c r="G656" s="38" t="s">
        <v>1842</v>
      </c>
      <c r="H656" s="38" t="s">
        <v>1940</v>
      </c>
      <c r="I656" s="38" t="s">
        <v>1941</v>
      </c>
      <c r="J656" s="44">
        <v>1111460</v>
      </c>
      <c r="K656" s="44">
        <v>617110</v>
      </c>
      <c r="L656" s="44">
        <v>0</v>
      </c>
      <c r="M656" s="44">
        <v>464600</v>
      </c>
      <c r="N656" s="39">
        <v>6</v>
      </c>
      <c r="O656" s="47">
        <v>36240</v>
      </c>
    </row>
    <row r="657" spans="1:15" ht="30" customHeight="1" outlineLevel="2" x14ac:dyDescent="0.2">
      <c r="A657" s="37">
        <v>629</v>
      </c>
      <c r="B657" s="37">
        <f t="shared" si="35"/>
        <v>34</v>
      </c>
      <c r="C657" s="37" t="s">
        <v>1839</v>
      </c>
      <c r="D657" s="37" t="s">
        <v>1942</v>
      </c>
      <c r="E657" s="37">
        <v>119661</v>
      </c>
      <c r="F657" s="38" t="s">
        <v>1841</v>
      </c>
      <c r="G657" s="38" t="s">
        <v>1842</v>
      </c>
      <c r="H657" s="38" t="s">
        <v>1943</v>
      </c>
      <c r="I657" s="38" t="s">
        <v>1944</v>
      </c>
      <c r="J657" s="44">
        <v>93600</v>
      </c>
      <c r="K657" s="44">
        <v>32315</v>
      </c>
      <c r="L657" s="44">
        <v>0</v>
      </c>
      <c r="M657" s="44">
        <v>32315</v>
      </c>
      <c r="N657" s="39">
        <v>3</v>
      </c>
      <c r="O657" s="47">
        <v>18668</v>
      </c>
    </row>
    <row r="658" spans="1:15" ht="30" customHeight="1" outlineLevel="2" x14ac:dyDescent="0.2">
      <c r="A658" s="37">
        <v>630</v>
      </c>
      <c r="B658" s="37">
        <f t="shared" si="35"/>
        <v>35</v>
      </c>
      <c r="C658" s="37" t="s">
        <v>1839</v>
      </c>
      <c r="D658" s="37" t="s">
        <v>1936</v>
      </c>
      <c r="E658" s="37">
        <v>119750</v>
      </c>
      <c r="F658" s="38" t="s">
        <v>1841</v>
      </c>
      <c r="G658" s="38" t="s">
        <v>1842</v>
      </c>
      <c r="H658" s="38" t="s">
        <v>1937</v>
      </c>
      <c r="I658" s="38" t="s">
        <v>1938</v>
      </c>
      <c r="J658" s="44">
        <v>89280</v>
      </c>
      <c r="K658" s="44">
        <v>21420</v>
      </c>
      <c r="L658" s="44">
        <v>0</v>
      </c>
      <c r="M658" s="44">
        <v>21420</v>
      </c>
      <c r="N658" s="39">
        <v>2</v>
      </c>
      <c r="O658" s="47">
        <v>12811</v>
      </c>
    </row>
    <row r="659" spans="1:15" ht="30" customHeight="1" outlineLevel="2" x14ac:dyDescent="0.2">
      <c r="A659" s="37">
        <v>631</v>
      </c>
      <c r="B659" s="37">
        <f t="shared" si="35"/>
        <v>36</v>
      </c>
      <c r="C659" s="37" t="s">
        <v>1839</v>
      </c>
      <c r="D659" s="37" t="s">
        <v>1945</v>
      </c>
      <c r="E659" s="37">
        <v>119974</v>
      </c>
      <c r="F659" s="38" t="s">
        <v>1841</v>
      </c>
      <c r="G659" s="38" t="s">
        <v>1842</v>
      </c>
      <c r="H659" s="38" t="s">
        <v>1946</v>
      </c>
      <c r="I659" s="38" t="s">
        <v>1947</v>
      </c>
      <c r="J659" s="44">
        <v>74970</v>
      </c>
      <c r="K659" s="44">
        <v>55791</v>
      </c>
      <c r="L659" s="44">
        <v>0</v>
      </c>
      <c r="M659" s="44">
        <v>55791</v>
      </c>
      <c r="N659" s="39">
        <v>2</v>
      </c>
      <c r="O659" s="47">
        <v>12811</v>
      </c>
    </row>
    <row r="660" spans="1:15" ht="30" customHeight="1" outlineLevel="2" x14ac:dyDescent="0.2">
      <c r="A660" s="37">
        <v>632</v>
      </c>
      <c r="B660" s="37">
        <f t="shared" si="35"/>
        <v>37</v>
      </c>
      <c r="C660" s="37" t="s">
        <v>1839</v>
      </c>
      <c r="D660" s="37" t="s">
        <v>1948</v>
      </c>
      <c r="E660" s="37">
        <v>120076</v>
      </c>
      <c r="F660" s="38" t="s">
        <v>1841</v>
      </c>
      <c r="G660" s="38" t="s">
        <v>1842</v>
      </c>
      <c r="H660" s="38" t="s">
        <v>1949</v>
      </c>
      <c r="I660" s="38" t="s">
        <v>1950</v>
      </c>
      <c r="J660" s="44">
        <v>142800</v>
      </c>
      <c r="K660" s="44">
        <v>94905</v>
      </c>
      <c r="L660" s="44">
        <v>0</v>
      </c>
      <c r="M660" s="44">
        <v>94505</v>
      </c>
      <c r="N660" s="39">
        <v>4</v>
      </c>
      <c r="O660" s="47">
        <v>24526</v>
      </c>
    </row>
    <row r="661" spans="1:15" ht="30" customHeight="1" outlineLevel="2" x14ac:dyDescent="0.2">
      <c r="A661" s="37">
        <v>633</v>
      </c>
      <c r="B661" s="37">
        <f t="shared" si="35"/>
        <v>38</v>
      </c>
      <c r="C661" s="37" t="s">
        <v>1839</v>
      </c>
      <c r="D661" s="37" t="s">
        <v>1951</v>
      </c>
      <c r="E661" s="37">
        <v>120343</v>
      </c>
      <c r="F661" s="38" t="s">
        <v>1841</v>
      </c>
      <c r="G661" s="38" t="s">
        <v>1842</v>
      </c>
      <c r="H661" s="38" t="s">
        <v>1952</v>
      </c>
      <c r="I661" s="38" t="s">
        <v>1953</v>
      </c>
      <c r="J661" s="44">
        <v>23800</v>
      </c>
      <c r="K661" s="44">
        <v>3000</v>
      </c>
      <c r="L661" s="44">
        <v>1000</v>
      </c>
      <c r="M661" s="44">
        <v>2000</v>
      </c>
      <c r="N661" s="39">
        <v>3</v>
      </c>
      <c r="O661" s="47">
        <v>2000</v>
      </c>
    </row>
    <row r="662" spans="1:15" ht="27.6" customHeight="1" outlineLevel="1" x14ac:dyDescent="0.2">
      <c r="A662" s="50"/>
      <c r="B662" s="50"/>
      <c r="C662" s="35" t="s">
        <v>2943</v>
      </c>
      <c r="D662" s="35"/>
      <c r="E662" s="35"/>
      <c r="F662" s="43"/>
      <c r="G662" s="43"/>
      <c r="H662" s="43"/>
      <c r="I662" s="43"/>
      <c r="J662" s="45">
        <f t="shared" ref="J662:O662" si="36">SUBTOTAL(9,J624:J661)</f>
        <v>5420401</v>
      </c>
      <c r="K662" s="45">
        <f t="shared" si="36"/>
        <v>2950659</v>
      </c>
      <c r="L662" s="45">
        <f t="shared" si="36"/>
        <v>175121</v>
      </c>
      <c r="M662" s="45">
        <f t="shared" si="36"/>
        <v>2372551</v>
      </c>
      <c r="N662" s="36">
        <f t="shared" si="36"/>
        <v>122</v>
      </c>
      <c r="O662" s="48">
        <f t="shared" si="36"/>
        <v>665889</v>
      </c>
    </row>
    <row r="663" spans="1:15" ht="51" outlineLevel="2" x14ac:dyDescent="0.2">
      <c r="A663" s="40">
        <v>634</v>
      </c>
      <c r="B663" s="40">
        <f t="shared" si="35"/>
        <v>1</v>
      </c>
      <c r="C663" s="40" t="s">
        <v>1954</v>
      </c>
      <c r="D663" s="40" t="s">
        <v>1955</v>
      </c>
      <c r="E663" s="40">
        <v>124938</v>
      </c>
      <c r="F663" s="41" t="s">
        <v>1956</v>
      </c>
      <c r="G663" s="41" t="s">
        <v>1957</v>
      </c>
      <c r="H663" s="41" t="s">
        <v>1958</v>
      </c>
      <c r="I663" s="41" t="s">
        <v>1959</v>
      </c>
      <c r="J663" s="46">
        <v>152320</v>
      </c>
      <c r="K663" s="46">
        <v>79951</v>
      </c>
      <c r="L663" s="46">
        <v>0</v>
      </c>
      <c r="M663" s="46">
        <v>79951</v>
      </c>
      <c r="N663" s="42">
        <v>5</v>
      </c>
      <c r="O663" s="49">
        <v>30383</v>
      </c>
    </row>
    <row r="664" spans="1:15" ht="38.25" outlineLevel="2" x14ac:dyDescent="0.2">
      <c r="A664" s="37">
        <v>635</v>
      </c>
      <c r="B664" s="37">
        <f t="shared" si="35"/>
        <v>2</v>
      </c>
      <c r="C664" s="37" t="s">
        <v>1954</v>
      </c>
      <c r="D664" s="37" t="s">
        <v>1960</v>
      </c>
      <c r="E664" s="37">
        <v>121153</v>
      </c>
      <c r="F664" s="38" t="s">
        <v>1956</v>
      </c>
      <c r="G664" s="38" t="s">
        <v>1957</v>
      </c>
      <c r="H664" s="38" t="s">
        <v>1961</v>
      </c>
      <c r="I664" s="38" t="s">
        <v>1962</v>
      </c>
      <c r="J664" s="44">
        <v>121055.48</v>
      </c>
      <c r="K664" s="44">
        <v>11055.48</v>
      </c>
      <c r="L664" s="44">
        <v>0</v>
      </c>
      <c r="M664" s="44">
        <v>11055.48</v>
      </c>
      <c r="N664" s="39">
        <v>4</v>
      </c>
      <c r="O664" s="47">
        <v>11055</v>
      </c>
    </row>
    <row r="665" spans="1:15" ht="51" outlineLevel="2" x14ac:dyDescent="0.2">
      <c r="A665" s="37">
        <v>636</v>
      </c>
      <c r="B665" s="37">
        <f t="shared" si="35"/>
        <v>3</v>
      </c>
      <c r="C665" s="37" t="s">
        <v>1954</v>
      </c>
      <c r="D665" s="37" t="s">
        <v>1963</v>
      </c>
      <c r="E665" s="37">
        <v>121466</v>
      </c>
      <c r="F665" s="38" t="s">
        <v>1956</v>
      </c>
      <c r="G665" s="38" t="s">
        <v>1957</v>
      </c>
      <c r="H665" s="38" t="s">
        <v>1964</v>
      </c>
      <c r="I665" s="38" t="s">
        <v>1965</v>
      </c>
      <c r="J665" s="44">
        <v>119999.6</v>
      </c>
      <c r="K665" s="44">
        <v>33670.6</v>
      </c>
      <c r="L665" s="44">
        <v>0</v>
      </c>
      <c r="M665" s="44">
        <v>33670.6</v>
      </c>
      <c r="N665" s="39">
        <v>5</v>
      </c>
      <c r="O665" s="47">
        <v>30383</v>
      </c>
    </row>
    <row r="666" spans="1:15" ht="38.25" outlineLevel="2" x14ac:dyDescent="0.2">
      <c r="A666" s="37">
        <v>637</v>
      </c>
      <c r="B666" s="37">
        <f t="shared" si="35"/>
        <v>4</v>
      </c>
      <c r="C666" s="37" t="s">
        <v>1954</v>
      </c>
      <c r="D666" s="37" t="s">
        <v>1966</v>
      </c>
      <c r="E666" s="37">
        <v>122025</v>
      </c>
      <c r="F666" s="38" t="s">
        <v>1956</v>
      </c>
      <c r="G666" s="38" t="s">
        <v>1957</v>
      </c>
      <c r="H666" s="38" t="s">
        <v>1967</v>
      </c>
      <c r="I666" s="38" t="s">
        <v>1968</v>
      </c>
      <c r="J666" s="44">
        <v>152320</v>
      </c>
      <c r="K666" s="44">
        <v>152320</v>
      </c>
      <c r="L666" s="44">
        <v>0</v>
      </c>
      <c r="M666" s="44">
        <v>152320</v>
      </c>
      <c r="N666" s="39">
        <v>5</v>
      </c>
      <c r="O666" s="47">
        <v>30383</v>
      </c>
    </row>
    <row r="667" spans="1:15" ht="25.5" outlineLevel="2" x14ac:dyDescent="0.2">
      <c r="A667" s="37">
        <v>638</v>
      </c>
      <c r="B667" s="37">
        <f t="shared" si="35"/>
        <v>5</v>
      </c>
      <c r="C667" s="37" t="s">
        <v>1954</v>
      </c>
      <c r="D667" s="37" t="s">
        <v>1969</v>
      </c>
      <c r="E667" s="37">
        <v>122187</v>
      </c>
      <c r="F667" s="38" t="s">
        <v>1956</v>
      </c>
      <c r="G667" s="38" t="s">
        <v>1957</v>
      </c>
      <c r="H667" s="38" t="s">
        <v>1970</v>
      </c>
      <c r="I667" s="38" t="s">
        <v>1971</v>
      </c>
      <c r="J667" s="44">
        <v>125000</v>
      </c>
      <c r="K667" s="44">
        <v>95000</v>
      </c>
      <c r="L667" s="44">
        <v>0</v>
      </c>
      <c r="M667" s="44">
        <v>95000</v>
      </c>
      <c r="N667" s="39">
        <v>4</v>
      </c>
      <c r="O667" s="47">
        <v>24526</v>
      </c>
    </row>
    <row r="668" spans="1:15" ht="38.25" outlineLevel="2" x14ac:dyDescent="0.2">
      <c r="A668" s="37">
        <v>639</v>
      </c>
      <c r="B668" s="37">
        <f t="shared" si="35"/>
        <v>6</v>
      </c>
      <c r="C668" s="37" t="s">
        <v>1954</v>
      </c>
      <c r="D668" s="37" t="s">
        <v>1972</v>
      </c>
      <c r="E668" s="37">
        <v>125132</v>
      </c>
      <c r="F668" s="38" t="s">
        <v>1956</v>
      </c>
      <c r="G668" s="38" t="s">
        <v>1957</v>
      </c>
      <c r="H668" s="38" t="s">
        <v>1973</v>
      </c>
      <c r="I668" s="38" t="s">
        <v>1974</v>
      </c>
      <c r="J668" s="44">
        <v>119000</v>
      </c>
      <c r="K668" s="44">
        <v>8493.92</v>
      </c>
      <c r="L668" s="44">
        <v>0</v>
      </c>
      <c r="M668" s="44">
        <v>8493.92</v>
      </c>
      <c r="N668" s="39">
        <v>3</v>
      </c>
      <c r="O668" s="47">
        <v>8493</v>
      </c>
    </row>
    <row r="669" spans="1:15" ht="25.5" outlineLevel="2" x14ac:dyDescent="0.2">
      <c r="A669" s="37">
        <v>640</v>
      </c>
      <c r="B669" s="37">
        <f t="shared" si="35"/>
        <v>7</v>
      </c>
      <c r="C669" s="37" t="s">
        <v>1954</v>
      </c>
      <c r="D669" s="37" t="s">
        <v>1975</v>
      </c>
      <c r="E669" s="37">
        <v>120771</v>
      </c>
      <c r="F669" s="38" t="s">
        <v>1956</v>
      </c>
      <c r="G669" s="38" t="s">
        <v>1957</v>
      </c>
      <c r="H669" s="38" t="s">
        <v>1976</v>
      </c>
      <c r="I669" s="38" t="s">
        <v>1977</v>
      </c>
      <c r="J669" s="44">
        <v>129710</v>
      </c>
      <c r="K669" s="44">
        <v>48867</v>
      </c>
      <c r="L669" s="44">
        <v>0</v>
      </c>
      <c r="M669" s="44">
        <v>48867</v>
      </c>
      <c r="N669" s="39">
        <v>4</v>
      </c>
      <c r="O669" s="47">
        <v>24526</v>
      </c>
    </row>
    <row r="670" spans="1:15" ht="51" outlineLevel="2" x14ac:dyDescent="0.2">
      <c r="A670" s="37">
        <v>641</v>
      </c>
      <c r="B670" s="37">
        <f t="shared" si="35"/>
        <v>8</v>
      </c>
      <c r="C670" s="37" t="s">
        <v>1954</v>
      </c>
      <c r="D670" s="37" t="s">
        <v>1978</v>
      </c>
      <c r="E670" s="37">
        <v>125150</v>
      </c>
      <c r="F670" s="38" t="s">
        <v>1956</v>
      </c>
      <c r="G670" s="38" t="s">
        <v>1957</v>
      </c>
      <c r="H670" s="38" t="s">
        <v>1979</v>
      </c>
      <c r="I670" s="38" t="s">
        <v>1980</v>
      </c>
      <c r="J670" s="44">
        <v>142800</v>
      </c>
      <c r="K670" s="44">
        <v>97000</v>
      </c>
      <c r="L670" s="44">
        <v>0</v>
      </c>
      <c r="M670" s="44">
        <v>97000</v>
      </c>
      <c r="N670" s="39">
        <v>2</v>
      </c>
      <c r="O670" s="47">
        <v>12811</v>
      </c>
    </row>
    <row r="671" spans="1:15" ht="25.5" outlineLevel="2" x14ac:dyDescent="0.2">
      <c r="A671" s="37">
        <v>642</v>
      </c>
      <c r="B671" s="37">
        <f t="shared" si="35"/>
        <v>9</v>
      </c>
      <c r="C671" s="37" t="s">
        <v>1954</v>
      </c>
      <c r="D671" s="37" t="s">
        <v>1981</v>
      </c>
      <c r="E671" s="37">
        <v>122828</v>
      </c>
      <c r="F671" s="38" t="s">
        <v>1956</v>
      </c>
      <c r="G671" s="38" t="s">
        <v>1957</v>
      </c>
      <c r="H671" s="38" t="s">
        <v>1982</v>
      </c>
      <c r="I671" s="38" t="s">
        <v>1983</v>
      </c>
      <c r="J671" s="44">
        <v>148767.42000000001</v>
      </c>
      <c r="K671" s="44">
        <v>56524.36</v>
      </c>
      <c r="L671" s="44">
        <v>0</v>
      </c>
      <c r="M671" s="44">
        <v>56524.36</v>
      </c>
      <c r="N671" s="39">
        <v>5</v>
      </c>
      <c r="O671" s="47">
        <v>30383</v>
      </c>
    </row>
    <row r="672" spans="1:15" ht="38.25" outlineLevel="2" x14ac:dyDescent="0.2">
      <c r="A672" s="37">
        <v>643</v>
      </c>
      <c r="B672" s="37">
        <f t="shared" si="35"/>
        <v>10</v>
      </c>
      <c r="C672" s="37" t="s">
        <v>1954</v>
      </c>
      <c r="D672" s="37" t="s">
        <v>1984</v>
      </c>
      <c r="E672" s="37">
        <v>123228</v>
      </c>
      <c r="F672" s="38" t="s">
        <v>1956</v>
      </c>
      <c r="G672" s="38" t="s">
        <v>1957</v>
      </c>
      <c r="H672" s="38" t="s">
        <v>1985</v>
      </c>
      <c r="I672" s="38" t="s">
        <v>1986</v>
      </c>
      <c r="J672" s="44">
        <v>154700</v>
      </c>
      <c r="K672" s="44">
        <v>98413</v>
      </c>
      <c r="L672" s="44">
        <v>0</v>
      </c>
      <c r="M672" s="44">
        <v>98413</v>
      </c>
      <c r="N672" s="39">
        <v>4</v>
      </c>
      <c r="O672" s="47">
        <v>24526</v>
      </c>
    </row>
    <row r="673" spans="1:15" ht="25.5" outlineLevel="2" x14ac:dyDescent="0.2">
      <c r="A673" s="37">
        <v>644</v>
      </c>
      <c r="B673" s="37">
        <f t="shared" si="35"/>
        <v>11</v>
      </c>
      <c r="C673" s="37" t="s">
        <v>1954</v>
      </c>
      <c r="D673" s="37" t="s">
        <v>1987</v>
      </c>
      <c r="E673" s="37">
        <v>124073</v>
      </c>
      <c r="F673" s="38" t="s">
        <v>1956</v>
      </c>
      <c r="G673" s="38" t="s">
        <v>1957</v>
      </c>
      <c r="H673" s="38" t="s">
        <v>1988</v>
      </c>
      <c r="I673" s="38" t="s">
        <v>1989</v>
      </c>
      <c r="J673" s="44">
        <v>152320</v>
      </c>
      <c r="K673" s="44">
        <v>99912.3</v>
      </c>
      <c r="L673" s="44">
        <v>0</v>
      </c>
      <c r="M673" s="44">
        <v>99912.3</v>
      </c>
      <c r="N673" s="39">
        <v>4</v>
      </c>
      <c r="O673" s="47">
        <v>24526</v>
      </c>
    </row>
    <row r="674" spans="1:15" ht="25.5" outlineLevel="2" x14ac:dyDescent="0.2">
      <c r="A674" s="37">
        <v>645</v>
      </c>
      <c r="B674" s="37">
        <f t="shared" si="35"/>
        <v>12</v>
      </c>
      <c r="C674" s="37" t="s">
        <v>1954</v>
      </c>
      <c r="D674" s="37" t="s">
        <v>1990</v>
      </c>
      <c r="E674" s="37">
        <v>125105</v>
      </c>
      <c r="F674" s="38" t="s">
        <v>1956</v>
      </c>
      <c r="G674" s="38" t="s">
        <v>1957</v>
      </c>
      <c r="H674" s="38" t="s">
        <v>1991</v>
      </c>
      <c r="I674" s="38" t="s">
        <v>1992</v>
      </c>
      <c r="J674" s="44">
        <v>119952</v>
      </c>
      <c r="K674" s="44">
        <v>26781.15</v>
      </c>
      <c r="L674" s="44">
        <v>0</v>
      </c>
      <c r="M674" s="44">
        <v>26781.15</v>
      </c>
      <c r="N674" s="39">
        <v>5</v>
      </c>
      <c r="O674" s="47">
        <v>26781</v>
      </c>
    </row>
    <row r="675" spans="1:15" ht="76.5" outlineLevel="2" x14ac:dyDescent="0.2">
      <c r="A675" s="37">
        <v>646</v>
      </c>
      <c r="B675" s="37">
        <f t="shared" si="35"/>
        <v>13</v>
      </c>
      <c r="C675" s="37" t="s">
        <v>1954</v>
      </c>
      <c r="D675" s="37" t="s">
        <v>1993</v>
      </c>
      <c r="E675" s="37">
        <v>124153</v>
      </c>
      <c r="F675" s="38" t="s">
        <v>1956</v>
      </c>
      <c r="G675" s="38" t="s">
        <v>1957</v>
      </c>
      <c r="H675" s="38" t="s">
        <v>1994</v>
      </c>
      <c r="I675" s="38" t="s">
        <v>1995</v>
      </c>
      <c r="J675" s="44">
        <v>130900</v>
      </c>
      <c r="K675" s="44">
        <v>37631</v>
      </c>
      <c r="L675" s="44">
        <v>0</v>
      </c>
      <c r="M675" s="44">
        <v>37631</v>
      </c>
      <c r="N675" s="39">
        <v>5</v>
      </c>
      <c r="O675" s="47">
        <v>30383</v>
      </c>
    </row>
    <row r="676" spans="1:15" ht="25.5" outlineLevel="2" x14ac:dyDescent="0.2">
      <c r="A676" s="37">
        <v>647</v>
      </c>
      <c r="B676" s="37">
        <f t="shared" si="35"/>
        <v>14</v>
      </c>
      <c r="C676" s="37" t="s">
        <v>1954</v>
      </c>
      <c r="D676" s="37" t="s">
        <v>1996</v>
      </c>
      <c r="E676" s="37">
        <v>124331</v>
      </c>
      <c r="F676" s="38" t="s">
        <v>1956</v>
      </c>
      <c r="G676" s="38" t="s">
        <v>1957</v>
      </c>
      <c r="H676" s="38" t="s">
        <v>1997</v>
      </c>
      <c r="I676" s="38" t="s">
        <v>1998</v>
      </c>
      <c r="J676" s="44">
        <v>147870.97</v>
      </c>
      <c r="K676" s="44">
        <v>4518.71</v>
      </c>
      <c r="L676" s="44">
        <v>0</v>
      </c>
      <c r="M676" s="44">
        <v>4518.71</v>
      </c>
      <c r="N676" s="39">
        <v>4</v>
      </c>
      <c r="O676" s="47">
        <v>4518</v>
      </c>
    </row>
    <row r="677" spans="1:15" ht="38.25" outlineLevel="2" x14ac:dyDescent="0.2">
      <c r="A677" s="37">
        <v>648</v>
      </c>
      <c r="B677" s="37">
        <f t="shared" si="35"/>
        <v>15</v>
      </c>
      <c r="C677" s="37" t="s">
        <v>1954</v>
      </c>
      <c r="D677" s="37" t="s">
        <v>1999</v>
      </c>
      <c r="E677" s="37">
        <v>124563</v>
      </c>
      <c r="F677" s="38" t="s">
        <v>1956</v>
      </c>
      <c r="G677" s="38" t="s">
        <v>1957</v>
      </c>
      <c r="H677" s="38" t="s">
        <v>2000</v>
      </c>
      <c r="I677" s="38" t="s">
        <v>2001</v>
      </c>
      <c r="J677" s="44">
        <v>152320</v>
      </c>
      <c r="K677" s="44">
        <v>138357</v>
      </c>
      <c r="L677" s="44">
        <v>0</v>
      </c>
      <c r="M677" s="44">
        <v>138357</v>
      </c>
      <c r="N677" s="39">
        <v>5</v>
      </c>
      <c r="O677" s="47">
        <v>30383</v>
      </c>
    </row>
    <row r="678" spans="1:15" ht="51" outlineLevel="2" x14ac:dyDescent="0.2">
      <c r="A678" s="37">
        <v>649</v>
      </c>
      <c r="B678" s="37">
        <f t="shared" si="35"/>
        <v>16</v>
      </c>
      <c r="C678" s="37" t="s">
        <v>1954</v>
      </c>
      <c r="D678" s="37" t="s">
        <v>2002</v>
      </c>
      <c r="E678" s="37">
        <v>124661</v>
      </c>
      <c r="F678" s="38" t="s">
        <v>1956</v>
      </c>
      <c r="G678" s="38" t="s">
        <v>1957</v>
      </c>
      <c r="H678" s="38" t="s">
        <v>2003</v>
      </c>
      <c r="I678" s="38" t="s">
        <v>2004</v>
      </c>
      <c r="J678" s="44">
        <v>152320</v>
      </c>
      <c r="K678" s="44">
        <v>117073</v>
      </c>
      <c r="L678" s="44">
        <v>0</v>
      </c>
      <c r="M678" s="44">
        <v>117073</v>
      </c>
      <c r="N678" s="39">
        <v>3</v>
      </c>
      <c r="O678" s="47">
        <v>18668</v>
      </c>
    </row>
    <row r="679" spans="1:15" ht="34.15" customHeight="1" outlineLevel="1" x14ac:dyDescent="0.2">
      <c r="A679" s="50"/>
      <c r="B679" s="50"/>
      <c r="C679" s="35" t="s">
        <v>2944</v>
      </c>
      <c r="D679" s="35"/>
      <c r="E679" s="35"/>
      <c r="F679" s="43"/>
      <c r="G679" s="43"/>
      <c r="H679" s="43"/>
      <c r="I679" s="43"/>
      <c r="J679" s="45">
        <f t="shared" ref="J679:O679" si="37">SUBTOTAL(9,J663:J678)</f>
        <v>2221355.4699999997</v>
      </c>
      <c r="K679" s="45">
        <f t="shared" si="37"/>
        <v>1105568.52</v>
      </c>
      <c r="L679" s="45">
        <f t="shared" si="37"/>
        <v>0</v>
      </c>
      <c r="M679" s="45">
        <f>SUBTOTAL(9,M663:M678)</f>
        <v>1105568.52</v>
      </c>
      <c r="N679" s="36">
        <f t="shared" si="37"/>
        <v>67</v>
      </c>
      <c r="O679" s="48">
        <f t="shared" si="37"/>
        <v>362728</v>
      </c>
    </row>
    <row r="680" spans="1:15" ht="25.5" outlineLevel="2" x14ac:dyDescent="0.2">
      <c r="A680" s="40">
        <v>650</v>
      </c>
      <c r="B680" s="40">
        <f t="shared" si="35"/>
        <v>1</v>
      </c>
      <c r="C680" s="40" t="s">
        <v>2005</v>
      </c>
      <c r="D680" s="40" t="s">
        <v>2010</v>
      </c>
      <c r="E680" s="40">
        <v>125677</v>
      </c>
      <c r="F680" s="41" t="s">
        <v>2007</v>
      </c>
      <c r="G680" s="41" t="s">
        <v>2008</v>
      </c>
      <c r="H680" s="41" t="s">
        <v>2011</v>
      </c>
      <c r="I680" s="41" t="s">
        <v>2012</v>
      </c>
      <c r="J680" s="46">
        <v>90000</v>
      </c>
      <c r="K680" s="46">
        <v>65600</v>
      </c>
      <c r="L680" s="46">
        <v>0</v>
      </c>
      <c r="M680" s="46">
        <v>30000</v>
      </c>
      <c r="N680" s="42">
        <v>3</v>
      </c>
      <c r="O680" s="49">
        <v>18668</v>
      </c>
    </row>
    <row r="681" spans="1:15" ht="25.5" outlineLevel="2" x14ac:dyDescent="0.2">
      <c r="A681" s="37">
        <v>651</v>
      </c>
      <c r="B681" s="37">
        <f t="shared" si="35"/>
        <v>2</v>
      </c>
      <c r="C681" s="37" t="s">
        <v>2005</v>
      </c>
      <c r="D681" s="37" t="s">
        <v>2006</v>
      </c>
      <c r="E681" s="37">
        <v>125659</v>
      </c>
      <c r="F681" s="38" t="s">
        <v>2007</v>
      </c>
      <c r="G681" s="38" t="s">
        <v>2008</v>
      </c>
      <c r="H681" s="38" t="s">
        <v>454</v>
      </c>
      <c r="I681" s="38" t="s">
        <v>2009</v>
      </c>
      <c r="J681" s="44">
        <v>81000</v>
      </c>
      <c r="K681" s="44">
        <v>48555</v>
      </c>
      <c r="L681" s="44">
        <v>0</v>
      </c>
      <c r="M681" s="44">
        <v>30000</v>
      </c>
      <c r="N681" s="39">
        <v>2</v>
      </c>
      <c r="O681" s="47">
        <v>12811</v>
      </c>
    </row>
    <row r="682" spans="1:15" ht="25.5" outlineLevel="2" x14ac:dyDescent="0.2">
      <c r="A682" s="37">
        <v>652</v>
      </c>
      <c r="B682" s="37">
        <f t="shared" si="35"/>
        <v>3</v>
      </c>
      <c r="C682" s="37" t="s">
        <v>2005</v>
      </c>
      <c r="D682" s="37" t="s">
        <v>2013</v>
      </c>
      <c r="E682" s="37">
        <v>125873</v>
      </c>
      <c r="F682" s="38" t="s">
        <v>2007</v>
      </c>
      <c r="G682" s="38" t="s">
        <v>2008</v>
      </c>
      <c r="H682" s="38" t="s">
        <v>2014</v>
      </c>
      <c r="I682" s="38" t="s">
        <v>2015</v>
      </c>
      <c r="J682" s="44">
        <v>130000</v>
      </c>
      <c r="K682" s="44">
        <v>119626</v>
      </c>
      <c r="L682" s="44">
        <v>0</v>
      </c>
      <c r="M682" s="44">
        <v>30000</v>
      </c>
      <c r="N682" s="39">
        <v>2</v>
      </c>
      <c r="O682" s="47">
        <v>12811</v>
      </c>
    </row>
    <row r="683" spans="1:15" ht="25.5" outlineLevel="2" x14ac:dyDescent="0.2">
      <c r="A683" s="37">
        <v>653</v>
      </c>
      <c r="B683" s="37">
        <f t="shared" si="35"/>
        <v>4</v>
      </c>
      <c r="C683" s="37" t="s">
        <v>2005</v>
      </c>
      <c r="D683" s="37" t="s">
        <v>2016</v>
      </c>
      <c r="E683" s="37">
        <v>125999</v>
      </c>
      <c r="F683" s="38" t="s">
        <v>2007</v>
      </c>
      <c r="G683" s="38" t="s">
        <v>2008</v>
      </c>
      <c r="H683" s="38" t="s">
        <v>2017</v>
      </c>
      <c r="I683" s="38" t="s">
        <v>2018</v>
      </c>
      <c r="J683" s="44">
        <v>100000</v>
      </c>
      <c r="K683" s="44">
        <v>40556</v>
      </c>
      <c r="L683" s="44">
        <v>0</v>
      </c>
      <c r="M683" s="44">
        <v>30000</v>
      </c>
      <c r="N683" s="39">
        <v>2</v>
      </c>
      <c r="O683" s="47">
        <v>12811</v>
      </c>
    </row>
    <row r="684" spans="1:15" ht="25.5" outlineLevel="2" x14ac:dyDescent="0.2">
      <c r="A684" s="37">
        <v>654</v>
      </c>
      <c r="B684" s="37">
        <f t="shared" si="35"/>
        <v>5</v>
      </c>
      <c r="C684" s="37" t="s">
        <v>2005</v>
      </c>
      <c r="D684" s="37" t="s">
        <v>2019</v>
      </c>
      <c r="E684" s="37">
        <v>126077</v>
      </c>
      <c r="F684" s="38" t="s">
        <v>2007</v>
      </c>
      <c r="G684" s="38" t="s">
        <v>2008</v>
      </c>
      <c r="H684" s="38" t="s">
        <v>2020</v>
      </c>
      <c r="I684" s="38" t="s">
        <v>2021</v>
      </c>
      <c r="J684" s="44">
        <v>50000</v>
      </c>
      <c r="K684" s="44">
        <v>14357</v>
      </c>
      <c r="L684" s="44">
        <v>0</v>
      </c>
      <c r="M684" s="44">
        <v>10000</v>
      </c>
      <c r="N684" s="39">
        <v>2</v>
      </c>
      <c r="O684" s="47">
        <v>10000</v>
      </c>
    </row>
    <row r="685" spans="1:15" ht="25.5" outlineLevel="2" x14ac:dyDescent="0.2">
      <c r="A685" s="37">
        <v>655</v>
      </c>
      <c r="B685" s="37">
        <f t="shared" si="35"/>
        <v>6</v>
      </c>
      <c r="C685" s="37" t="s">
        <v>2005</v>
      </c>
      <c r="D685" s="37" t="s">
        <v>2022</v>
      </c>
      <c r="E685" s="37">
        <v>130295</v>
      </c>
      <c r="F685" s="38" t="s">
        <v>2007</v>
      </c>
      <c r="G685" s="38" t="s">
        <v>2008</v>
      </c>
      <c r="H685" s="38" t="s">
        <v>459</v>
      </c>
      <c r="I685" s="38" t="s">
        <v>2023</v>
      </c>
      <c r="J685" s="44">
        <v>114000</v>
      </c>
      <c r="K685" s="44">
        <v>87000</v>
      </c>
      <c r="L685" s="44">
        <v>0</v>
      </c>
      <c r="M685" s="44">
        <v>50000</v>
      </c>
      <c r="N685" s="39">
        <v>4</v>
      </c>
      <c r="O685" s="47">
        <v>24526</v>
      </c>
    </row>
    <row r="686" spans="1:15" ht="25.5" outlineLevel="2" x14ac:dyDescent="0.2">
      <c r="A686" s="37">
        <v>656</v>
      </c>
      <c r="B686" s="37">
        <f t="shared" si="35"/>
        <v>7</v>
      </c>
      <c r="C686" s="37" t="s">
        <v>2005</v>
      </c>
      <c r="D686" s="37" t="s">
        <v>2024</v>
      </c>
      <c r="E686" s="37">
        <v>126228</v>
      </c>
      <c r="F686" s="38" t="s">
        <v>2007</v>
      </c>
      <c r="G686" s="38" t="s">
        <v>2008</v>
      </c>
      <c r="H686" s="38" t="s">
        <v>2025</v>
      </c>
      <c r="I686" s="38" t="s">
        <v>2026</v>
      </c>
      <c r="J686" s="44">
        <v>88000</v>
      </c>
      <c r="K686" s="44">
        <v>53599</v>
      </c>
      <c r="L686" s="44">
        <v>0</v>
      </c>
      <c r="M686" s="44">
        <v>20000</v>
      </c>
      <c r="N686" s="39">
        <v>2</v>
      </c>
      <c r="O686" s="47">
        <v>12811</v>
      </c>
    </row>
    <row r="687" spans="1:15" ht="25.5" outlineLevel="2" x14ac:dyDescent="0.2">
      <c r="A687" s="37">
        <v>657</v>
      </c>
      <c r="B687" s="37">
        <f t="shared" si="35"/>
        <v>8</v>
      </c>
      <c r="C687" s="37" t="s">
        <v>2005</v>
      </c>
      <c r="D687" s="37" t="s">
        <v>1063</v>
      </c>
      <c r="E687" s="37">
        <v>126326</v>
      </c>
      <c r="F687" s="38" t="s">
        <v>2007</v>
      </c>
      <c r="G687" s="38" t="s">
        <v>2008</v>
      </c>
      <c r="H687" s="38" t="s">
        <v>2027</v>
      </c>
      <c r="I687" s="38" t="s">
        <v>2028</v>
      </c>
      <c r="J687" s="44">
        <v>79953</v>
      </c>
      <c r="K687" s="44">
        <v>20000</v>
      </c>
      <c r="L687" s="44">
        <v>0</v>
      </c>
      <c r="M687" s="44">
        <v>20000</v>
      </c>
      <c r="N687" s="39">
        <v>2</v>
      </c>
      <c r="O687" s="47">
        <v>12811</v>
      </c>
    </row>
    <row r="688" spans="1:15" ht="25.5" outlineLevel="2" x14ac:dyDescent="0.2">
      <c r="A688" s="37">
        <v>658</v>
      </c>
      <c r="B688" s="37">
        <f t="shared" si="35"/>
        <v>9</v>
      </c>
      <c r="C688" s="37" t="s">
        <v>2005</v>
      </c>
      <c r="D688" s="37" t="s">
        <v>2029</v>
      </c>
      <c r="E688" s="37">
        <v>126503</v>
      </c>
      <c r="F688" s="38" t="s">
        <v>2007</v>
      </c>
      <c r="G688" s="38" t="s">
        <v>2008</v>
      </c>
      <c r="H688" s="38" t="s">
        <v>459</v>
      </c>
      <c r="I688" s="38" t="s">
        <v>2030</v>
      </c>
      <c r="J688" s="44">
        <v>105000</v>
      </c>
      <c r="K688" s="44">
        <v>105000</v>
      </c>
      <c r="L688" s="44">
        <v>0</v>
      </c>
      <c r="M688" s="44">
        <v>50000</v>
      </c>
      <c r="N688" s="39">
        <v>2</v>
      </c>
      <c r="O688" s="47">
        <v>12811</v>
      </c>
    </row>
    <row r="689" spans="1:15" ht="25.5" outlineLevel="2" x14ac:dyDescent="0.2">
      <c r="A689" s="37">
        <v>659</v>
      </c>
      <c r="B689" s="37">
        <f t="shared" si="35"/>
        <v>10</v>
      </c>
      <c r="C689" s="37" t="s">
        <v>2005</v>
      </c>
      <c r="D689" s="37" t="s">
        <v>2031</v>
      </c>
      <c r="E689" s="37">
        <v>126585</v>
      </c>
      <c r="F689" s="38" t="s">
        <v>2007</v>
      </c>
      <c r="G689" s="38" t="s">
        <v>2008</v>
      </c>
      <c r="H689" s="38" t="s">
        <v>2032</v>
      </c>
      <c r="I689" s="38" t="s">
        <v>2033</v>
      </c>
      <c r="J689" s="44">
        <v>102000</v>
      </c>
      <c r="K689" s="44">
        <v>66200</v>
      </c>
      <c r="L689" s="44">
        <v>0</v>
      </c>
      <c r="M689" s="44">
        <v>30000</v>
      </c>
      <c r="N689" s="39">
        <v>2</v>
      </c>
      <c r="O689" s="47">
        <v>12811</v>
      </c>
    </row>
    <row r="690" spans="1:15" ht="25.5" outlineLevel="2" x14ac:dyDescent="0.2">
      <c r="A690" s="37">
        <v>660</v>
      </c>
      <c r="B690" s="37">
        <f t="shared" si="35"/>
        <v>11</v>
      </c>
      <c r="C690" s="37" t="s">
        <v>2005</v>
      </c>
      <c r="D690" s="37" t="s">
        <v>2034</v>
      </c>
      <c r="E690" s="37">
        <v>126825</v>
      </c>
      <c r="F690" s="38" t="s">
        <v>2007</v>
      </c>
      <c r="G690" s="38" t="s">
        <v>2008</v>
      </c>
      <c r="H690" s="38" t="s">
        <v>1202</v>
      </c>
      <c r="I690" s="38" t="s">
        <v>2035</v>
      </c>
      <c r="J690" s="44">
        <v>135000</v>
      </c>
      <c r="K690" s="44">
        <v>30000</v>
      </c>
      <c r="L690" s="44">
        <v>0</v>
      </c>
      <c r="M690" s="44">
        <v>30000</v>
      </c>
      <c r="N690" s="39">
        <v>2</v>
      </c>
      <c r="O690" s="47">
        <v>12811</v>
      </c>
    </row>
    <row r="691" spans="1:15" ht="25.5" outlineLevel="2" x14ac:dyDescent="0.2">
      <c r="A691" s="37">
        <v>661</v>
      </c>
      <c r="B691" s="37">
        <f t="shared" si="35"/>
        <v>12</v>
      </c>
      <c r="C691" s="37" t="s">
        <v>2005</v>
      </c>
      <c r="D691" s="37" t="s">
        <v>2036</v>
      </c>
      <c r="E691" s="37">
        <v>127019</v>
      </c>
      <c r="F691" s="38" t="s">
        <v>2007</v>
      </c>
      <c r="G691" s="38" t="s">
        <v>2008</v>
      </c>
      <c r="H691" s="38" t="s">
        <v>2037</v>
      </c>
      <c r="I691" s="38" t="s">
        <v>2038</v>
      </c>
      <c r="J691" s="44">
        <v>75000</v>
      </c>
      <c r="K691" s="44">
        <v>40000</v>
      </c>
      <c r="L691" s="44">
        <v>0</v>
      </c>
      <c r="M691" s="44">
        <v>30000</v>
      </c>
      <c r="N691" s="39">
        <v>2</v>
      </c>
      <c r="O691" s="47">
        <v>12811</v>
      </c>
    </row>
    <row r="692" spans="1:15" ht="25.5" outlineLevel="2" x14ac:dyDescent="0.2">
      <c r="A692" s="37">
        <v>662</v>
      </c>
      <c r="B692" s="37">
        <f t="shared" si="35"/>
        <v>13</v>
      </c>
      <c r="C692" s="37" t="s">
        <v>2005</v>
      </c>
      <c r="D692" s="37" t="s">
        <v>2039</v>
      </c>
      <c r="E692" s="37">
        <v>130302</v>
      </c>
      <c r="F692" s="38" t="s">
        <v>2007</v>
      </c>
      <c r="G692" s="38" t="s">
        <v>2008</v>
      </c>
      <c r="H692" s="38" t="s">
        <v>2040</v>
      </c>
      <c r="I692" s="38" t="s">
        <v>2041</v>
      </c>
      <c r="J692" s="44">
        <v>104975</v>
      </c>
      <c r="K692" s="44">
        <v>104975</v>
      </c>
      <c r="L692" s="44">
        <v>0</v>
      </c>
      <c r="M692" s="44">
        <v>50000</v>
      </c>
      <c r="N692" s="39">
        <v>3</v>
      </c>
      <c r="O692" s="47">
        <v>18668</v>
      </c>
    </row>
    <row r="693" spans="1:15" ht="25.5" outlineLevel="2" x14ac:dyDescent="0.2">
      <c r="A693" s="37">
        <v>663</v>
      </c>
      <c r="B693" s="37">
        <f t="shared" si="35"/>
        <v>14</v>
      </c>
      <c r="C693" s="37" t="s">
        <v>2005</v>
      </c>
      <c r="D693" s="37" t="s">
        <v>2042</v>
      </c>
      <c r="E693" s="37">
        <v>130311</v>
      </c>
      <c r="F693" s="38" t="s">
        <v>2007</v>
      </c>
      <c r="G693" s="38" t="s">
        <v>2008</v>
      </c>
      <c r="H693" s="38" t="s">
        <v>2043</v>
      </c>
      <c r="I693" s="38" t="s">
        <v>2044</v>
      </c>
      <c r="J693" s="44">
        <v>70500</v>
      </c>
      <c r="K693" s="44">
        <v>53179</v>
      </c>
      <c r="L693" s="44">
        <v>0</v>
      </c>
      <c r="M693" s="44">
        <v>30000</v>
      </c>
      <c r="N693" s="39">
        <v>2</v>
      </c>
      <c r="O693" s="47">
        <v>12811</v>
      </c>
    </row>
    <row r="694" spans="1:15" ht="25.5" outlineLevel="2" x14ac:dyDescent="0.2">
      <c r="A694" s="37">
        <v>664</v>
      </c>
      <c r="B694" s="37">
        <f t="shared" si="35"/>
        <v>15</v>
      </c>
      <c r="C694" s="37" t="s">
        <v>2005</v>
      </c>
      <c r="D694" s="37" t="s">
        <v>1314</v>
      </c>
      <c r="E694" s="37">
        <v>127171</v>
      </c>
      <c r="F694" s="38" t="s">
        <v>2007</v>
      </c>
      <c r="G694" s="38" t="s">
        <v>2008</v>
      </c>
      <c r="H694" s="38" t="s">
        <v>2045</v>
      </c>
      <c r="I694" s="38" t="s">
        <v>2046</v>
      </c>
      <c r="J694" s="44">
        <v>102000</v>
      </c>
      <c r="K694" s="44">
        <v>74079</v>
      </c>
      <c r="L694" s="44">
        <v>0</v>
      </c>
      <c r="M694" s="44">
        <v>40000</v>
      </c>
      <c r="N694" s="39">
        <v>2</v>
      </c>
      <c r="O694" s="47">
        <v>12811</v>
      </c>
    </row>
    <row r="695" spans="1:15" ht="25.5" outlineLevel="2" x14ac:dyDescent="0.2">
      <c r="A695" s="37">
        <v>665</v>
      </c>
      <c r="B695" s="37">
        <f t="shared" si="35"/>
        <v>16</v>
      </c>
      <c r="C695" s="37" t="s">
        <v>2005</v>
      </c>
      <c r="D695" s="37" t="s">
        <v>2047</v>
      </c>
      <c r="E695" s="37">
        <v>130320</v>
      </c>
      <c r="F695" s="38" t="s">
        <v>2007</v>
      </c>
      <c r="G695" s="38" t="s">
        <v>2008</v>
      </c>
      <c r="H695" s="38" t="s">
        <v>459</v>
      </c>
      <c r="I695" s="38" t="s">
        <v>2048</v>
      </c>
      <c r="J695" s="44">
        <v>102000</v>
      </c>
      <c r="K695" s="44">
        <v>71000</v>
      </c>
      <c r="L695" s="44">
        <v>0</v>
      </c>
      <c r="M695" s="44">
        <v>30000</v>
      </c>
      <c r="N695" s="39">
        <v>3</v>
      </c>
      <c r="O695" s="47">
        <v>18668</v>
      </c>
    </row>
    <row r="696" spans="1:15" ht="25.5" outlineLevel="2" x14ac:dyDescent="0.2">
      <c r="A696" s="37">
        <v>666</v>
      </c>
      <c r="B696" s="37">
        <f t="shared" si="35"/>
        <v>17</v>
      </c>
      <c r="C696" s="37" t="s">
        <v>2005</v>
      </c>
      <c r="D696" s="37" t="s">
        <v>2049</v>
      </c>
      <c r="E696" s="37">
        <v>127224</v>
      </c>
      <c r="F696" s="38" t="s">
        <v>2007</v>
      </c>
      <c r="G696" s="38" t="s">
        <v>2008</v>
      </c>
      <c r="H696" s="38" t="s">
        <v>2050</v>
      </c>
      <c r="I696" s="38" t="s">
        <v>2051</v>
      </c>
      <c r="J696" s="44">
        <v>101250</v>
      </c>
      <c r="K696" s="44">
        <v>35250</v>
      </c>
      <c r="L696" s="44">
        <v>0</v>
      </c>
      <c r="M696" s="44">
        <v>35000</v>
      </c>
      <c r="N696" s="39">
        <v>2</v>
      </c>
      <c r="O696" s="47">
        <v>12811</v>
      </c>
    </row>
    <row r="697" spans="1:15" ht="25.5" outlineLevel="2" x14ac:dyDescent="0.2">
      <c r="A697" s="37">
        <v>667</v>
      </c>
      <c r="B697" s="37">
        <f t="shared" si="35"/>
        <v>18</v>
      </c>
      <c r="C697" s="37" t="s">
        <v>2005</v>
      </c>
      <c r="D697" s="37" t="s">
        <v>2052</v>
      </c>
      <c r="E697" s="37">
        <v>130339</v>
      </c>
      <c r="F697" s="38" t="s">
        <v>2007</v>
      </c>
      <c r="G697" s="38" t="s">
        <v>2008</v>
      </c>
      <c r="H697" s="38" t="s">
        <v>459</v>
      </c>
      <c r="I697" s="38" t="s">
        <v>2053</v>
      </c>
      <c r="J697" s="44">
        <v>98500</v>
      </c>
      <c r="K697" s="44">
        <v>82500</v>
      </c>
      <c r="L697" s="44">
        <v>0</v>
      </c>
      <c r="M697" s="44">
        <v>40000</v>
      </c>
      <c r="N697" s="39">
        <v>3</v>
      </c>
      <c r="O697" s="47">
        <v>18668</v>
      </c>
    </row>
    <row r="698" spans="1:15" ht="25.5" outlineLevel="2" x14ac:dyDescent="0.2">
      <c r="A698" s="37">
        <v>668</v>
      </c>
      <c r="B698" s="37">
        <f t="shared" si="35"/>
        <v>19</v>
      </c>
      <c r="C698" s="37" t="s">
        <v>2005</v>
      </c>
      <c r="D698" s="37" t="s">
        <v>2054</v>
      </c>
      <c r="E698" s="37">
        <v>127368</v>
      </c>
      <c r="F698" s="38" t="s">
        <v>2007</v>
      </c>
      <c r="G698" s="38" t="s">
        <v>2008</v>
      </c>
      <c r="H698" s="38" t="s">
        <v>2055</v>
      </c>
      <c r="I698" s="38" t="s">
        <v>2056</v>
      </c>
      <c r="J698" s="44">
        <v>88000</v>
      </c>
      <c r="K698" s="44">
        <v>50555</v>
      </c>
      <c r="L698" s="44">
        <v>0</v>
      </c>
      <c r="M698" s="44">
        <v>30000</v>
      </c>
      <c r="N698" s="39">
        <v>2</v>
      </c>
      <c r="O698" s="47">
        <v>12811</v>
      </c>
    </row>
    <row r="699" spans="1:15" ht="25.5" outlineLevel="2" x14ac:dyDescent="0.2">
      <c r="A699" s="37">
        <v>669</v>
      </c>
      <c r="B699" s="37">
        <f t="shared" si="35"/>
        <v>20</v>
      </c>
      <c r="C699" s="37" t="s">
        <v>2005</v>
      </c>
      <c r="D699" s="37" t="s">
        <v>2057</v>
      </c>
      <c r="E699" s="37">
        <v>127386</v>
      </c>
      <c r="F699" s="38" t="s">
        <v>2007</v>
      </c>
      <c r="G699" s="38" t="s">
        <v>2008</v>
      </c>
      <c r="H699" s="38" t="s">
        <v>2058</v>
      </c>
      <c r="I699" s="38" t="s">
        <v>2059</v>
      </c>
      <c r="J699" s="44">
        <v>110572</v>
      </c>
      <c r="K699" s="44">
        <v>15509</v>
      </c>
      <c r="L699" s="44">
        <v>0</v>
      </c>
      <c r="M699" s="44">
        <v>15000</v>
      </c>
      <c r="N699" s="39">
        <v>2</v>
      </c>
      <c r="O699" s="47">
        <v>12811</v>
      </c>
    </row>
    <row r="700" spans="1:15" ht="25.5" outlineLevel="2" x14ac:dyDescent="0.2">
      <c r="A700" s="37">
        <v>670</v>
      </c>
      <c r="B700" s="37">
        <f t="shared" si="35"/>
        <v>21</v>
      </c>
      <c r="C700" s="37" t="s">
        <v>2005</v>
      </c>
      <c r="D700" s="37" t="s">
        <v>2060</v>
      </c>
      <c r="E700" s="37">
        <v>127750</v>
      </c>
      <c r="F700" s="38" t="s">
        <v>2007</v>
      </c>
      <c r="G700" s="38" t="s">
        <v>2008</v>
      </c>
      <c r="H700" s="38" t="s">
        <v>2061</v>
      </c>
      <c r="I700" s="38" t="s">
        <v>2062</v>
      </c>
      <c r="J700" s="44">
        <v>102000</v>
      </c>
      <c r="K700" s="44">
        <v>91357</v>
      </c>
      <c r="L700" s="44">
        <v>0</v>
      </c>
      <c r="M700" s="44">
        <v>50000</v>
      </c>
      <c r="N700" s="39">
        <v>2</v>
      </c>
      <c r="O700" s="47">
        <v>12811</v>
      </c>
    </row>
    <row r="701" spans="1:15" ht="25.5" outlineLevel="2" x14ac:dyDescent="0.2">
      <c r="A701" s="37">
        <v>671</v>
      </c>
      <c r="B701" s="37">
        <f t="shared" si="35"/>
        <v>22</v>
      </c>
      <c r="C701" s="37" t="s">
        <v>2005</v>
      </c>
      <c r="D701" s="37" t="s">
        <v>2063</v>
      </c>
      <c r="E701" s="37">
        <v>127812</v>
      </c>
      <c r="F701" s="38" t="s">
        <v>2007</v>
      </c>
      <c r="G701" s="38" t="s">
        <v>2008</v>
      </c>
      <c r="H701" s="38" t="s">
        <v>2061</v>
      </c>
      <c r="I701" s="38" t="s">
        <v>2064</v>
      </c>
      <c r="J701" s="44">
        <v>280000</v>
      </c>
      <c r="K701" s="44">
        <v>104035</v>
      </c>
      <c r="L701" s="44">
        <v>0</v>
      </c>
      <c r="M701" s="44">
        <v>50000</v>
      </c>
      <c r="N701" s="39">
        <v>3</v>
      </c>
      <c r="O701" s="47">
        <v>18668</v>
      </c>
    </row>
    <row r="702" spans="1:15" ht="25.5" outlineLevel="2" x14ac:dyDescent="0.2">
      <c r="A702" s="37">
        <v>672</v>
      </c>
      <c r="B702" s="37">
        <f t="shared" si="35"/>
        <v>23</v>
      </c>
      <c r="C702" s="37" t="s">
        <v>2005</v>
      </c>
      <c r="D702" s="37" t="s">
        <v>2065</v>
      </c>
      <c r="E702" s="37">
        <v>127983</v>
      </c>
      <c r="F702" s="38" t="s">
        <v>2007</v>
      </c>
      <c r="G702" s="38" t="s">
        <v>2008</v>
      </c>
      <c r="H702" s="38" t="s">
        <v>2066</v>
      </c>
      <c r="I702" s="38" t="s">
        <v>2067</v>
      </c>
      <c r="J702" s="44">
        <v>207674</v>
      </c>
      <c r="K702" s="44">
        <v>137408</v>
      </c>
      <c r="L702" s="44">
        <v>0</v>
      </c>
      <c r="M702" s="44">
        <v>50000</v>
      </c>
      <c r="N702" s="39">
        <v>2</v>
      </c>
      <c r="O702" s="47">
        <v>12811</v>
      </c>
    </row>
    <row r="703" spans="1:15" ht="25.5" outlineLevel="2" x14ac:dyDescent="0.2">
      <c r="A703" s="37">
        <v>673</v>
      </c>
      <c r="B703" s="37">
        <f t="shared" si="35"/>
        <v>24</v>
      </c>
      <c r="C703" s="37" t="s">
        <v>2005</v>
      </c>
      <c r="D703" s="37" t="s">
        <v>1617</v>
      </c>
      <c r="E703" s="37">
        <v>128052</v>
      </c>
      <c r="F703" s="38" t="s">
        <v>2007</v>
      </c>
      <c r="G703" s="38" t="s">
        <v>2008</v>
      </c>
      <c r="H703" s="38" t="s">
        <v>513</v>
      </c>
      <c r="I703" s="38" t="s">
        <v>2068</v>
      </c>
      <c r="J703" s="44">
        <v>91000</v>
      </c>
      <c r="K703" s="44">
        <v>80357</v>
      </c>
      <c r="L703" s="44">
        <v>0</v>
      </c>
      <c r="M703" s="44">
        <v>40000</v>
      </c>
      <c r="N703" s="39">
        <v>3</v>
      </c>
      <c r="O703" s="47">
        <v>18668</v>
      </c>
    </row>
    <row r="704" spans="1:15" ht="25.5" outlineLevel="2" x14ac:dyDescent="0.2">
      <c r="A704" s="37">
        <v>674</v>
      </c>
      <c r="B704" s="37">
        <f t="shared" si="35"/>
        <v>25</v>
      </c>
      <c r="C704" s="37" t="s">
        <v>2005</v>
      </c>
      <c r="D704" s="37" t="s">
        <v>2069</v>
      </c>
      <c r="E704" s="37">
        <v>128436</v>
      </c>
      <c r="F704" s="38" t="s">
        <v>2007</v>
      </c>
      <c r="G704" s="38" t="s">
        <v>2008</v>
      </c>
      <c r="H704" s="38" t="s">
        <v>2070</v>
      </c>
      <c r="I704" s="38" t="s">
        <v>2071</v>
      </c>
      <c r="J704" s="44">
        <v>97500</v>
      </c>
      <c r="K704" s="44">
        <v>61852</v>
      </c>
      <c r="L704" s="44">
        <v>0</v>
      </c>
      <c r="M704" s="44">
        <v>30000</v>
      </c>
      <c r="N704" s="39">
        <v>2</v>
      </c>
      <c r="O704" s="47">
        <v>12811</v>
      </c>
    </row>
    <row r="705" spans="1:15" ht="25.5" outlineLevel="2" x14ac:dyDescent="0.2">
      <c r="A705" s="37">
        <v>675</v>
      </c>
      <c r="B705" s="37">
        <f t="shared" si="35"/>
        <v>26</v>
      </c>
      <c r="C705" s="37" t="s">
        <v>2005</v>
      </c>
      <c r="D705" s="37" t="s">
        <v>2072</v>
      </c>
      <c r="E705" s="37">
        <v>128524</v>
      </c>
      <c r="F705" s="38" t="s">
        <v>2007</v>
      </c>
      <c r="G705" s="38" t="s">
        <v>2008</v>
      </c>
      <c r="H705" s="38" t="s">
        <v>2073</v>
      </c>
      <c r="I705" s="38" t="s">
        <v>2074</v>
      </c>
      <c r="J705" s="44">
        <v>97500</v>
      </c>
      <c r="K705" s="44">
        <v>50500</v>
      </c>
      <c r="L705" s="44">
        <v>0</v>
      </c>
      <c r="M705" s="44">
        <v>20000</v>
      </c>
      <c r="N705" s="39">
        <v>2</v>
      </c>
      <c r="O705" s="47">
        <v>12811</v>
      </c>
    </row>
    <row r="706" spans="1:15" ht="25.5" outlineLevel="2" x14ac:dyDescent="0.2">
      <c r="A706" s="37">
        <v>676</v>
      </c>
      <c r="B706" s="37">
        <f t="shared" si="35"/>
        <v>27</v>
      </c>
      <c r="C706" s="37" t="s">
        <v>2005</v>
      </c>
      <c r="D706" s="37" t="s">
        <v>2075</v>
      </c>
      <c r="E706" s="37">
        <v>128588</v>
      </c>
      <c r="F706" s="38" t="s">
        <v>2007</v>
      </c>
      <c r="G706" s="38" t="s">
        <v>2008</v>
      </c>
      <c r="H706" s="38" t="s">
        <v>2027</v>
      </c>
      <c r="I706" s="38" t="s">
        <v>2076</v>
      </c>
      <c r="J706" s="44">
        <v>45000</v>
      </c>
      <c r="K706" s="44">
        <v>12000</v>
      </c>
      <c r="L706" s="44">
        <v>0</v>
      </c>
      <c r="M706" s="44">
        <v>12000</v>
      </c>
      <c r="N706" s="39">
        <v>2</v>
      </c>
      <c r="O706" s="47">
        <v>11726</v>
      </c>
    </row>
    <row r="707" spans="1:15" ht="25.5" outlineLevel="2" x14ac:dyDescent="0.2">
      <c r="A707" s="37">
        <v>677</v>
      </c>
      <c r="B707" s="37">
        <f t="shared" si="35"/>
        <v>28</v>
      </c>
      <c r="C707" s="37" t="s">
        <v>2005</v>
      </c>
      <c r="D707" s="37" t="s">
        <v>2077</v>
      </c>
      <c r="E707" s="37">
        <v>128882</v>
      </c>
      <c r="F707" s="38" t="s">
        <v>2007</v>
      </c>
      <c r="G707" s="38" t="s">
        <v>2008</v>
      </c>
      <c r="H707" s="38" t="s">
        <v>2043</v>
      </c>
      <c r="I707" s="38" t="s">
        <v>2078</v>
      </c>
      <c r="J707" s="44">
        <v>125000</v>
      </c>
      <c r="K707" s="44">
        <v>50000</v>
      </c>
      <c r="L707" s="44">
        <v>0</v>
      </c>
      <c r="M707" s="44">
        <v>30000</v>
      </c>
      <c r="N707" s="39">
        <v>2</v>
      </c>
      <c r="O707" s="47">
        <v>12811</v>
      </c>
    </row>
    <row r="708" spans="1:15" ht="25.5" outlineLevel="2" x14ac:dyDescent="0.2">
      <c r="A708" s="37">
        <v>678</v>
      </c>
      <c r="B708" s="37">
        <f t="shared" si="35"/>
        <v>29</v>
      </c>
      <c r="C708" s="37" t="s">
        <v>2005</v>
      </c>
      <c r="D708" s="37" t="s">
        <v>86</v>
      </c>
      <c r="E708" s="37">
        <v>128613</v>
      </c>
      <c r="F708" s="38" t="s">
        <v>2007</v>
      </c>
      <c r="G708" s="38" t="s">
        <v>2008</v>
      </c>
      <c r="H708" s="38" t="s">
        <v>2027</v>
      </c>
      <c r="I708" s="38" t="s">
        <v>2079</v>
      </c>
      <c r="J708" s="44">
        <v>100806</v>
      </c>
      <c r="K708" s="44">
        <v>32852</v>
      </c>
      <c r="L708" s="44">
        <v>0</v>
      </c>
      <c r="M708" s="44">
        <v>30000</v>
      </c>
      <c r="N708" s="39">
        <v>2</v>
      </c>
      <c r="O708" s="47">
        <v>12811</v>
      </c>
    </row>
    <row r="709" spans="1:15" ht="25.5" outlineLevel="2" x14ac:dyDescent="0.2">
      <c r="A709" s="37">
        <v>679</v>
      </c>
      <c r="B709" s="37">
        <f t="shared" si="35"/>
        <v>30</v>
      </c>
      <c r="C709" s="37" t="s">
        <v>2005</v>
      </c>
      <c r="D709" s="37" t="s">
        <v>2080</v>
      </c>
      <c r="E709" s="37">
        <v>128659</v>
      </c>
      <c r="F709" s="38" t="s">
        <v>2007</v>
      </c>
      <c r="G709" s="38" t="s">
        <v>2008</v>
      </c>
      <c r="H709" s="38" t="s">
        <v>2043</v>
      </c>
      <c r="I709" s="38" t="s">
        <v>2081</v>
      </c>
      <c r="J709" s="44">
        <v>68781</v>
      </c>
      <c r="K709" s="44">
        <v>7420</v>
      </c>
      <c r="L709" s="44">
        <v>0</v>
      </c>
      <c r="M709" s="44">
        <v>7000</v>
      </c>
      <c r="N709" s="39">
        <v>2</v>
      </c>
      <c r="O709" s="47">
        <v>7000</v>
      </c>
    </row>
    <row r="710" spans="1:15" ht="25.5" outlineLevel="2" x14ac:dyDescent="0.2">
      <c r="A710" s="37">
        <v>680</v>
      </c>
      <c r="B710" s="37">
        <f t="shared" ref="B710:B773" si="38">B709+1</f>
        <v>31</v>
      </c>
      <c r="C710" s="37" t="s">
        <v>2005</v>
      </c>
      <c r="D710" s="37" t="s">
        <v>2082</v>
      </c>
      <c r="E710" s="37">
        <v>125374</v>
      </c>
      <c r="F710" s="38" t="s">
        <v>2007</v>
      </c>
      <c r="G710" s="38" t="s">
        <v>2008</v>
      </c>
      <c r="H710" s="38" t="s">
        <v>2083</v>
      </c>
      <c r="I710" s="38" t="s">
        <v>2084</v>
      </c>
      <c r="J710" s="44">
        <v>270000</v>
      </c>
      <c r="K710" s="44">
        <v>193000</v>
      </c>
      <c r="L710" s="44">
        <v>0</v>
      </c>
      <c r="M710" s="44">
        <v>50000</v>
      </c>
      <c r="N710" s="39">
        <v>2</v>
      </c>
      <c r="O710" s="47">
        <v>12811</v>
      </c>
    </row>
    <row r="711" spans="1:15" ht="25.5" outlineLevel="2" x14ac:dyDescent="0.2">
      <c r="A711" s="37">
        <v>681</v>
      </c>
      <c r="B711" s="37">
        <f t="shared" si="38"/>
        <v>32</v>
      </c>
      <c r="C711" s="37" t="s">
        <v>2005</v>
      </c>
      <c r="D711" s="37" t="s">
        <v>2085</v>
      </c>
      <c r="E711" s="37">
        <v>128962</v>
      </c>
      <c r="F711" s="38" t="s">
        <v>2007</v>
      </c>
      <c r="G711" s="38" t="s">
        <v>2008</v>
      </c>
      <c r="H711" s="38" t="s">
        <v>2086</v>
      </c>
      <c r="I711" s="38" t="s">
        <v>2087</v>
      </c>
      <c r="J711" s="44">
        <v>102000</v>
      </c>
      <c r="K711" s="44">
        <v>74078</v>
      </c>
      <c r="L711" s="44">
        <v>0</v>
      </c>
      <c r="M711" s="44">
        <v>30000</v>
      </c>
      <c r="N711" s="39">
        <v>2</v>
      </c>
      <c r="O711" s="47">
        <v>12811</v>
      </c>
    </row>
    <row r="712" spans="1:15" ht="25.5" outlineLevel="2" x14ac:dyDescent="0.2">
      <c r="A712" s="37">
        <v>682</v>
      </c>
      <c r="B712" s="37">
        <f t="shared" si="38"/>
        <v>33</v>
      </c>
      <c r="C712" s="37" t="s">
        <v>2005</v>
      </c>
      <c r="D712" s="37" t="s">
        <v>2088</v>
      </c>
      <c r="E712" s="37">
        <v>129139</v>
      </c>
      <c r="F712" s="38" t="s">
        <v>2007</v>
      </c>
      <c r="G712" s="38" t="s">
        <v>2008</v>
      </c>
      <c r="H712" s="38" t="s">
        <v>2089</v>
      </c>
      <c r="I712" s="38" t="s">
        <v>2090</v>
      </c>
      <c r="J712" s="44">
        <v>125000</v>
      </c>
      <c r="K712" s="44">
        <v>50000</v>
      </c>
      <c r="L712" s="44">
        <v>0</v>
      </c>
      <c r="M712" s="44">
        <v>50000</v>
      </c>
      <c r="N712" s="39">
        <v>2</v>
      </c>
      <c r="O712" s="47">
        <v>12811</v>
      </c>
    </row>
    <row r="713" spans="1:15" ht="25.5" outlineLevel="2" x14ac:dyDescent="0.2">
      <c r="A713" s="37">
        <v>683</v>
      </c>
      <c r="B713" s="37">
        <f t="shared" si="38"/>
        <v>34</v>
      </c>
      <c r="C713" s="37" t="s">
        <v>2005</v>
      </c>
      <c r="D713" s="37" t="s">
        <v>2091</v>
      </c>
      <c r="E713" s="37">
        <v>129503</v>
      </c>
      <c r="F713" s="38" t="s">
        <v>2007</v>
      </c>
      <c r="G713" s="38" t="s">
        <v>2008</v>
      </c>
      <c r="H713" s="38" t="s">
        <v>2092</v>
      </c>
      <c r="I713" s="38" t="s">
        <v>2093</v>
      </c>
      <c r="J713" s="44">
        <v>129500</v>
      </c>
      <c r="K713" s="44">
        <v>115000</v>
      </c>
      <c r="L713" s="44">
        <v>0</v>
      </c>
      <c r="M713" s="44">
        <v>50000</v>
      </c>
      <c r="N713" s="39">
        <v>2</v>
      </c>
      <c r="O713" s="47">
        <v>12811</v>
      </c>
    </row>
    <row r="714" spans="1:15" ht="25.5" outlineLevel="2" x14ac:dyDescent="0.2">
      <c r="A714" s="37">
        <v>684</v>
      </c>
      <c r="B714" s="37">
        <f t="shared" si="38"/>
        <v>35</v>
      </c>
      <c r="C714" s="37" t="s">
        <v>2005</v>
      </c>
      <c r="D714" s="37" t="s">
        <v>432</v>
      </c>
      <c r="E714" s="37">
        <v>129567</v>
      </c>
      <c r="F714" s="38" t="s">
        <v>2007</v>
      </c>
      <c r="G714" s="38" t="s">
        <v>2008</v>
      </c>
      <c r="H714" s="38" t="s">
        <v>2094</v>
      </c>
      <c r="I714" s="38" t="s">
        <v>2095</v>
      </c>
      <c r="J714" s="44">
        <v>41667</v>
      </c>
      <c r="K714" s="44">
        <v>32138</v>
      </c>
      <c r="L714" s="44">
        <v>0</v>
      </c>
      <c r="M714" s="44">
        <v>32000</v>
      </c>
      <c r="N714" s="39">
        <v>2</v>
      </c>
      <c r="O714" s="47">
        <v>12811</v>
      </c>
    </row>
    <row r="715" spans="1:15" ht="25.5" outlineLevel="2" x14ac:dyDescent="0.2">
      <c r="A715" s="37">
        <v>685</v>
      </c>
      <c r="B715" s="37">
        <f t="shared" si="38"/>
        <v>36</v>
      </c>
      <c r="C715" s="37" t="s">
        <v>2005</v>
      </c>
      <c r="D715" s="37" t="s">
        <v>2096</v>
      </c>
      <c r="E715" s="37">
        <v>129629</v>
      </c>
      <c r="F715" s="38" t="s">
        <v>2007</v>
      </c>
      <c r="G715" s="38" t="s">
        <v>2008</v>
      </c>
      <c r="H715" s="38" t="s">
        <v>2027</v>
      </c>
      <c r="I715" s="38" t="s">
        <v>2097</v>
      </c>
      <c r="J715" s="44">
        <v>120000</v>
      </c>
      <c r="K715" s="44">
        <v>109357</v>
      </c>
      <c r="L715" s="44">
        <v>0</v>
      </c>
      <c r="M715" s="44">
        <v>50000</v>
      </c>
      <c r="N715" s="39">
        <v>2</v>
      </c>
      <c r="O715" s="47">
        <v>12811</v>
      </c>
    </row>
    <row r="716" spans="1:15" ht="25.5" outlineLevel="2" x14ac:dyDescent="0.2">
      <c r="A716" s="37">
        <v>686</v>
      </c>
      <c r="B716" s="37">
        <f t="shared" si="38"/>
        <v>37</v>
      </c>
      <c r="C716" s="37" t="s">
        <v>2005</v>
      </c>
      <c r="D716" s="37" t="s">
        <v>1146</v>
      </c>
      <c r="E716" s="37">
        <v>129656</v>
      </c>
      <c r="F716" s="38" t="s">
        <v>2007</v>
      </c>
      <c r="G716" s="38" t="s">
        <v>2008</v>
      </c>
      <c r="H716" s="38" t="s">
        <v>2104</v>
      </c>
      <c r="I716" s="38" t="s">
        <v>2105</v>
      </c>
      <c r="J716" s="44">
        <v>70800</v>
      </c>
      <c r="K716" s="44">
        <v>6152</v>
      </c>
      <c r="L716" s="44">
        <v>0</v>
      </c>
      <c r="M716" s="44">
        <v>6000</v>
      </c>
      <c r="N716" s="39">
        <v>2</v>
      </c>
      <c r="O716" s="47">
        <v>6000</v>
      </c>
    </row>
    <row r="717" spans="1:15" ht="25.5" outlineLevel="2" x14ac:dyDescent="0.2">
      <c r="A717" s="37">
        <v>687</v>
      </c>
      <c r="B717" s="37">
        <f t="shared" si="38"/>
        <v>38</v>
      </c>
      <c r="C717" s="37" t="s">
        <v>2005</v>
      </c>
      <c r="D717" s="37" t="s">
        <v>2098</v>
      </c>
      <c r="E717" s="37">
        <v>129718</v>
      </c>
      <c r="F717" s="38" t="s">
        <v>2007</v>
      </c>
      <c r="G717" s="38" t="s">
        <v>2008</v>
      </c>
      <c r="H717" s="38" t="s">
        <v>1175</v>
      </c>
      <c r="I717" s="38" t="s">
        <v>2099</v>
      </c>
      <c r="J717" s="44">
        <v>95000</v>
      </c>
      <c r="K717" s="44">
        <v>52000</v>
      </c>
      <c r="L717" s="44">
        <v>0</v>
      </c>
      <c r="M717" s="44">
        <v>30000</v>
      </c>
      <c r="N717" s="39">
        <v>2</v>
      </c>
      <c r="O717" s="47">
        <v>12811</v>
      </c>
    </row>
    <row r="718" spans="1:15" ht="25.5" outlineLevel="2" x14ac:dyDescent="0.2">
      <c r="A718" s="37">
        <v>688</v>
      </c>
      <c r="B718" s="37">
        <f t="shared" si="38"/>
        <v>39</v>
      </c>
      <c r="C718" s="37" t="s">
        <v>2005</v>
      </c>
      <c r="D718" s="37" t="s">
        <v>2100</v>
      </c>
      <c r="E718" s="37">
        <v>129745</v>
      </c>
      <c r="F718" s="38" t="s">
        <v>2007</v>
      </c>
      <c r="G718" s="38" t="s">
        <v>2008</v>
      </c>
      <c r="H718" s="38" t="s">
        <v>1175</v>
      </c>
      <c r="I718" s="38" t="s">
        <v>2101</v>
      </c>
      <c r="J718" s="44">
        <v>52000</v>
      </c>
      <c r="K718" s="44">
        <v>20748</v>
      </c>
      <c r="L718" s="44">
        <v>0</v>
      </c>
      <c r="M718" s="44">
        <v>20000</v>
      </c>
      <c r="N718" s="39">
        <v>3</v>
      </c>
      <c r="O718" s="47">
        <v>18668</v>
      </c>
    </row>
    <row r="719" spans="1:15" ht="25.5" outlineLevel="2" x14ac:dyDescent="0.2">
      <c r="A719" s="37">
        <v>689</v>
      </c>
      <c r="B719" s="37">
        <f t="shared" si="38"/>
        <v>40</v>
      </c>
      <c r="C719" s="37" t="s">
        <v>2005</v>
      </c>
      <c r="D719" s="37" t="s">
        <v>1140</v>
      </c>
      <c r="E719" s="37">
        <v>129987</v>
      </c>
      <c r="F719" s="38" t="s">
        <v>2007</v>
      </c>
      <c r="G719" s="38" t="s">
        <v>2008</v>
      </c>
      <c r="H719" s="38" t="s">
        <v>2102</v>
      </c>
      <c r="I719" s="38" t="s">
        <v>2103</v>
      </c>
      <c r="J719" s="44">
        <v>125000</v>
      </c>
      <c r="K719" s="44">
        <v>97707</v>
      </c>
      <c r="L719" s="44">
        <v>0</v>
      </c>
      <c r="M719" s="44">
        <v>50000</v>
      </c>
      <c r="N719" s="39">
        <v>2</v>
      </c>
      <c r="O719" s="47">
        <v>12811</v>
      </c>
    </row>
    <row r="720" spans="1:15" ht="25.5" outlineLevel="2" x14ac:dyDescent="0.2">
      <c r="A720" s="37">
        <v>690</v>
      </c>
      <c r="B720" s="37">
        <f t="shared" si="38"/>
        <v>41</v>
      </c>
      <c r="C720" s="37" t="s">
        <v>2005</v>
      </c>
      <c r="D720" s="37" t="s">
        <v>2106</v>
      </c>
      <c r="E720" s="37">
        <v>129914</v>
      </c>
      <c r="F720" s="38" t="s">
        <v>2007</v>
      </c>
      <c r="G720" s="38" t="s">
        <v>2008</v>
      </c>
      <c r="H720" s="38" t="s">
        <v>2107</v>
      </c>
      <c r="I720" s="38" t="s">
        <v>2108</v>
      </c>
      <c r="J720" s="44">
        <v>98898</v>
      </c>
      <c r="K720" s="44">
        <v>53264</v>
      </c>
      <c r="L720" s="44">
        <v>0</v>
      </c>
      <c r="M720" s="44">
        <v>30000</v>
      </c>
      <c r="N720" s="39">
        <v>2</v>
      </c>
      <c r="O720" s="47">
        <v>12811</v>
      </c>
    </row>
    <row r="721" spans="1:15" ht="25.5" outlineLevel="2" x14ac:dyDescent="0.2">
      <c r="A721" s="37">
        <v>691</v>
      </c>
      <c r="B721" s="37">
        <f t="shared" si="38"/>
        <v>42</v>
      </c>
      <c r="C721" s="37" t="s">
        <v>2005</v>
      </c>
      <c r="D721" s="37" t="s">
        <v>2109</v>
      </c>
      <c r="E721" s="37">
        <v>130026</v>
      </c>
      <c r="F721" s="38" t="s">
        <v>2007</v>
      </c>
      <c r="G721" s="38" t="s">
        <v>2008</v>
      </c>
      <c r="H721" s="38" t="s">
        <v>459</v>
      </c>
      <c r="I721" s="38" t="s">
        <v>2110</v>
      </c>
      <c r="J721" s="44">
        <v>90535</v>
      </c>
      <c r="K721" s="44">
        <v>80326</v>
      </c>
      <c r="L721" s="44">
        <v>0</v>
      </c>
      <c r="M721" s="44">
        <v>30000</v>
      </c>
      <c r="N721" s="39">
        <v>2</v>
      </c>
      <c r="O721" s="47">
        <v>12811</v>
      </c>
    </row>
    <row r="722" spans="1:15" ht="25.5" outlineLevel="2" x14ac:dyDescent="0.2">
      <c r="A722" s="37">
        <v>692</v>
      </c>
      <c r="B722" s="37">
        <f t="shared" si="38"/>
        <v>43</v>
      </c>
      <c r="C722" s="37" t="s">
        <v>2005</v>
      </c>
      <c r="D722" s="37" t="s">
        <v>2111</v>
      </c>
      <c r="E722" s="37">
        <v>130062</v>
      </c>
      <c r="F722" s="38" t="s">
        <v>2007</v>
      </c>
      <c r="G722" s="38" t="s">
        <v>2008</v>
      </c>
      <c r="H722" s="38" t="s">
        <v>516</v>
      </c>
      <c r="I722" s="38" t="s">
        <v>2112</v>
      </c>
      <c r="J722" s="44">
        <v>100000</v>
      </c>
      <c r="K722" s="44">
        <v>50000</v>
      </c>
      <c r="L722" s="44">
        <v>0</v>
      </c>
      <c r="M722" s="44">
        <v>30000</v>
      </c>
      <c r="N722" s="39">
        <v>2</v>
      </c>
      <c r="O722" s="47">
        <v>12811</v>
      </c>
    </row>
    <row r="723" spans="1:15" ht="25.5" outlineLevel="2" x14ac:dyDescent="0.2">
      <c r="A723" s="37">
        <v>693</v>
      </c>
      <c r="B723" s="37">
        <f t="shared" si="38"/>
        <v>44</v>
      </c>
      <c r="C723" s="37" t="s">
        <v>2005</v>
      </c>
      <c r="D723" s="37" t="s">
        <v>2113</v>
      </c>
      <c r="E723" s="37">
        <v>130124</v>
      </c>
      <c r="F723" s="38" t="s">
        <v>2007</v>
      </c>
      <c r="G723" s="38" t="s">
        <v>2008</v>
      </c>
      <c r="H723" s="38" t="s">
        <v>1175</v>
      </c>
      <c r="I723" s="38" t="s">
        <v>2114</v>
      </c>
      <c r="J723" s="44">
        <v>97500</v>
      </c>
      <c r="K723" s="44">
        <v>49402</v>
      </c>
      <c r="L723" s="44">
        <v>0</v>
      </c>
      <c r="M723" s="44">
        <v>20000</v>
      </c>
      <c r="N723" s="39">
        <v>2</v>
      </c>
      <c r="O723" s="47">
        <v>12811</v>
      </c>
    </row>
    <row r="724" spans="1:15" ht="28.9" customHeight="1" outlineLevel="1" x14ac:dyDescent="0.2">
      <c r="A724" s="50"/>
      <c r="B724" s="50"/>
      <c r="C724" s="35" t="s">
        <v>2945</v>
      </c>
      <c r="D724" s="35"/>
      <c r="E724" s="35"/>
      <c r="F724" s="43"/>
      <c r="G724" s="43"/>
      <c r="H724" s="43"/>
      <c r="I724" s="43"/>
      <c r="J724" s="45">
        <f t="shared" ref="J724:O724" si="39">SUBTOTAL(9,J680:J723)</f>
        <v>4660911</v>
      </c>
      <c r="K724" s="45">
        <f t="shared" si="39"/>
        <v>2788493</v>
      </c>
      <c r="L724" s="45">
        <f t="shared" si="39"/>
        <v>0</v>
      </c>
      <c r="M724" s="45">
        <f t="shared" si="39"/>
        <v>1427000</v>
      </c>
      <c r="N724" s="36">
        <f t="shared" si="39"/>
        <v>97</v>
      </c>
      <c r="O724" s="48">
        <f t="shared" si="39"/>
        <v>599880</v>
      </c>
    </row>
    <row r="725" spans="1:15" ht="25.5" outlineLevel="2" x14ac:dyDescent="0.2">
      <c r="A725" s="40">
        <v>694</v>
      </c>
      <c r="B725" s="40">
        <f t="shared" si="38"/>
        <v>1</v>
      </c>
      <c r="C725" s="40" t="s">
        <v>2115</v>
      </c>
      <c r="D725" s="40" t="s">
        <v>2116</v>
      </c>
      <c r="E725" s="40">
        <v>131899</v>
      </c>
      <c r="F725" s="41" t="s">
        <v>2117</v>
      </c>
      <c r="G725" s="41" t="s">
        <v>2118</v>
      </c>
      <c r="H725" s="41" t="s">
        <v>2119</v>
      </c>
      <c r="I725" s="41" t="s">
        <v>2120</v>
      </c>
      <c r="J725" s="46">
        <v>153510</v>
      </c>
      <c r="K725" s="46">
        <v>71390</v>
      </c>
      <c r="L725" s="46">
        <v>27360</v>
      </c>
      <c r="M725" s="46">
        <v>44030</v>
      </c>
      <c r="N725" s="42">
        <v>2</v>
      </c>
      <c r="O725" s="49">
        <v>12811</v>
      </c>
    </row>
    <row r="726" spans="1:15" ht="25.5" outlineLevel="2" x14ac:dyDescent="0.2">
      <c r="A726" s="37">
        <v>695</v>
      </c>
      <c r="B726" s="37">
        <f t="shared" si="38"/>
        <v>2</v>
      </c>
      <c r="C726" s="37" t="s">
        <v>2115</v>
      </c>
      <c r="D726" s="37" t="s">
        <v>2121</v>
      </c>
      <c r="E726" s="37">
        <v>132137</v>
      </c>
      <c r="F726" s="38" t="s">
        <v>2117</v>
      </c>
      <c r="G726" s="38" t="s">
        <v>2118</v>
      </c>
      <c r="H726" s="38" t="s">
        <v>2122</v>
      </c>
      <c r="I726" s="38" t="s">
        <v>2123</v>
      </c>
      <c r="J726" s="44">
        <v>185334</v>
      </c>
      <c r="K726" s="44">
        <v>11500</v>
      </c>
      <c r="L726" s="44">
        <v>0</v>
      </c>
      <c r="M726" s="44">
        <v>11500</v>
      </c>
      <c r="N726" s="39">
        <v>3</v>
      </c>
      <c r="O726" s="47">
        <v>11500</v>
      </c>
    </row>
    <row r="727" spans="1:15" ht="51" outlineLevel="2" x14ac:dyDescent="0.2">
      <c r="A727" s="37">
        <v>696</v>
      </c>
      <c r="B727" s="37">
        <f t="shared" si="38"/>
        <v>3</v>
      </c>
      <c r="C727" s="37" t="s">
        <v>2115</v>
      </c>
      <c r="D727" s="37" t="s">
        <v>2124</v>
      </c>
      <c r="E727" s="37">
        <v>130954</v>
      </c>
      <c r="F727" s="38" t="s">
        <v>2117</v>
      </c>
      <c r="G727" s="38" t="s">
        <v>2118</v>
      </c>
      <c r="H727" s="38" t="s">
        <v>2125</v>
      </c>
      <c r="I727" s="38" t="s">
        <v>2126</v>
      </c>
      <c r="J727" s="44">
        <v>489864</v>
      </c>
      <c r="K727" s="44">
        <v>105200</v>
      </c>
      <c r="L727" s="44">
        <v>15200</v>
      </c>
      <c r="M727" s="44">
        <v>90000</v>
      </c>
      <c r="N727" s="39">
        <v>4</v>
      </c>
      <c r="O727" s="47">
        <v>24526</v>
      </c>
    </row>
    <row r="728" spans="1:15" ht="25.5" outlineLevel="2" x14ac:dyDescent="0.2">
      <c r="A728" s="37">
        <v>697</v>
      </c>
      <c r="B728" s="37">
        <f t="shared" si="38"/>
        <v>4</v>
      </c>
      <c r="C728" s="37" t="s">
        <v>2115</v>
      </c>
      <c r="D728" s="37" t="s">
        <v>1640</v>
      </c>
      <c r="E728" s="37">
        <v>130614</v>
      </c>
      <c r="F728" s="38" t="s">
        <v>2117</v>
      </c>
      <c r="G728" s="38" t="s">
        <v>2118</v>
      </c>
      <c r="H728" s="38" t="s">
        <v>2127</v>
      </c>
      <c r="I728" s="38" t="s">
        <v>2128</v>
      </c>
      <c r="J728" s="44">
        <v>160650</v>
      </c>
      <c r="K728" s="44">
        <v>67830</v>
      </c>
      <c r="L728" s="44">
        <v>30000</v>
      </c>
      <c r="M728" s="44">
        <v>27830</v>
      </c>
      <c r="N728" s="39">
        <v>4</v>
      </c>
      <c r="O728" s="47">
        <v>24526</v>
      </c>
    </row>
    <row r="729" spans="1:15" ht="25.5" outlineLevel="2" x14ac:dyDescent="0.2">
      <c r="A729" s="37">
        <v>698</v>
      </c>
      <c r="B729" s="37">
        <f t="shared" si="38"/>
        <v>5</v>
      </c>
      <c r="C729" s="37" t="s">
        <v>2115</v>
      </c>
      <c r="D729" s="37" t="s">
        <v>2129</v>
      </c>
      <c r="E729" s="37">
        <v>132342</v>
      </c>
      <c r="F729" s="38" t="s">
        <v>2117</v>
      </c>
      <c r="G729" s="38" t="s">
        <v>2118</v>
      </c>
      <c r="H729" s="38" t="s">
        <v>2130</v>
      </c>
      <c r="I729" s="38" t="s">
        <v>2131</v>
      </c>
      <c r="J729" s="44">
        <v>202700</v>
      </c>
      <c r="K729" s="44">
        <v>25113</v>
      </c>
      <c r="L729" s="44">
        <v>5000</v>
      </c>
      <c r="M729" s="44">
        <v>20113</v>
      </c>
      <c r="N729" s="39">
        <v>5</v>
      </c>
      <c r="O729" s="47">
        <v>20113</v>
      </c>
    </row>
    <row r="730" spans="1:15" outlineLevel="2" x14ac:dyDescent="0.2">
      <c r="A730" s="37">
        <v>699</v>
      </c>
      <c r="B730" s="37">
        <f t="shared" si="38"/>
        <v>6</v>
      </c>
      <c r="C730" s="37" t="s">
        <v>2115</v>
      </c>
      <c r="D730" s="37" t="s">
        <v>2132</v>
      </c>
      <c r="E730" s="37">
        <v>132681</v>
      </c>
      <c r="F730" s="38" t="s">
        <v>2117</v>
      </c>
      <c r="G730" s="38" t="s">
        <v>2118</v>
      </c>
      <c r="H730" s="38" t="s">
        <v>2133</v>
      </c>
      <c r="I730" s="38" t="s">
        <v>2134</v>
      </c>
      <c r="J730" s="44">
        <v>153510</v>
      </c>
      <c r="K730" s="44">
        <v>38675</v>
      </c>
      <c r="L730" s="44">
        <v>0</v>
      </c>
      <c r="M730" s="44">
        <v>38675</v>
      </c>
      <c r="N730" s="39">
        <v>4</v>
      </c>
      <c r="O730" s="47">
        <v>24526</v>
      </c>
    </row>
    <row r="731" spans="1:15" ht="25.5" outlineLevel="2" x14ac:dyDescent="0.2">
      <c r="A731" s="37">
        <v>700</v>
      </c>
      <c r="B731" s="37">
        <f t="shared" si="38"/>
        <v>7</v>
      </c>
      <c r="C731" s="37" t="s">
        <v>2115</v>
      </c>
      <c r="D731" s="37" t="s">
        <v>2135</v>
      </c>
      <c r="E731" s="37">
        <v>136241</v>
      </c>
      <c r="F731" s="38" t="s">
        <v>2117</v>
      </c>
      <c r="G731" s="38" t="s">
        <v>2118</v>
      </c>
      <c r="H731" s="38" t="s">
        <v>2136</v>
      </c>
      <c r="I731" s="38" t="s">
        <v>2137</v>
      </c>
      <c r="J731" s="44">
        <v>154700</v>
      </c>
      <c r="K731" s="44">
        <v>124950</v>
      </c>
      <c r="L731" s="44">
        <v>10000</v>
      </c>
      <c r="M731" s="44">
        <v>114950</v>
      </c>
      <c r="N731" s="39">
        <v>3</v>
      </c>
      <c r="O731" s="47">
        <v>18668</v>
      </c>
    </row>
    <row r="732" spans="1:15" ht="25.5" outlineLevel="2" x14ac:dyDescent="0.2">
      <c r="A732" s="37">
        <v>701</v>
      </c>
      <c r="B732" s="37">
        <f t="shared" si="38"/>
        <v>8</v>
      </c>
      <c r="C732" s="37" t="s">
        <v>2115</v>
      </c>
      <c r="D732" s="37" t="s">
        <v>2138</v>
      </c>
      <c r="E732" s="37">
        <v>132752</v>
      </c>
      <c r="F732" s="38" t="s">
        <v>2117</v>
      </c>
      <c r="G732" s="38" t="s">
        <v>2118</v>
      </c>
      <c r="H732" s="38" t="s">
        <v>2139</v>
      </c>
      <c r="I732" s="38" t="s">
        <v>2140</v>
      </c>
      <c r="J732" s="44">
        <v>422605.75</v>
      </c>
      <c r="K732" s="44">
        <v>40600</v>
      </c>
      <c r="L732" s="44">
        <v>0</v>
      </c>
      <c r="M732" s="44">
        <v>40600</v>
      </c>
      <c r="N732" s="39">
        <v>3</v>
      </c>
      <c r="O732" s="47">
        <v>18668</v>
      </c>
    </row>
    <row r="733" spans="1:15" ht="38.25" outlineLevel="2" x14ac:dyDescent="0.2">
      <c r="A733" s="37">
        <v>702</v>
      </c>
      <c r="B733" s="37">
        <f t="shared" si="38"/>
        <v>9</v>
      </c>
      <c r="C733" s="37" t="s">
        <v>2115</v>
      </c>
      <c r="D733" s="37" t="s">
        <v>2141</v>
      </c>
      <c r="E733" s="37">
        <v>132841</v>
      </c>
      <c r="F733" s="38" t="s">
        <v>2117</v>
      </c>
      <c r="G733" s="38" t="s">
        <v>2118</v>
      </c>
      <c r="H733" s="38" t="s">
        <v>2142</v>
      </c>
      <c r="I733" s="38" t="s">
        <v>2143</v>
      </c>
      <c r="J733" s="44">
        <v>154700</v>
      </c>
      <c r="K733" s="44">
        <v>41846</v>
      </c>
      <c r="L733" s="44">
        <v>0</v>
      </c>
      <c r="M733" s="44">
        <v>41846</v>
      </c>
      <c r="N733" s="39">
        <v>2</v>
      </c>
      <c r="O733" s="47">
        <v>12811</v>
      </c>
    </row>
    <row r="734" spans="1:15" ht="25.5" outlineLevel="2" x14ac:dyDescent="0.2">
      <c r="A734" s="37">
        <v>703</v>
      </c>
      <c r="B734" s="37">
        <f t="shared" si="38"/>
        <v>10</v>
      </c>
      <c r="C734" s="37" t="s">
        <v>2115</v>
      </c>
      <c r="D734" s="37" t="s">
        <v>2144</v>
      </c>
      <c r="E734" s="37">
        <v>132896</v>
      </c>
      <c r="F734" s="38" t="s">
        <v>2117</v>
      </c>
      <c r="G734" s="38" t="s">
        <v>2118</v>
      </c>
      <c r="H734" s="38" t="s">
        <v>2145</v>
      </c>
      <c r="I734" s="38" t="s">
        <v>2146</v>
      </c>
      <c r="J734" s="44">
        <v>89650</v>
      </c>
      <c r="K734" s="44">
        <v>5950</v>
      </c>
      <c r="L734" s="44">
        <v>0</v>
      </c>
      <c r="M734" s="44">
        <v>5950</v>
      </c>
      <c r="N734" s="39">
        <v>4</v>
      </c>
      <c r="O734" s="47">
        <v>5950</v>
      </c>
    </row>
    <row r="735" spans="1:15" ht="38.25" outlineLevel="2" x14ac:dyDescent="0.2">
      <c r="A735" s="37">
        <v>704</v>
      </c>
      <c r="B735" s="37">
        <f t="shared" si="38"/>
        <v>11</v>
      </c>
      <c r="C735" s="37" t="s">
        <v>2115</v>
      </c>
      <c r="D735" s="37" t="s">
        <v>2147</v>
      </c>
      <c r="E735" s="37">
        <v>133278</v>
      </c>
      <c r="F735" s="38" t="s">
        <v>2117</v>
      </c>
      <c r="G735" s="38" t="s">
        <v>2118</v>
      </c>
      <c r="H735" s="38" t="s">
        <v>2148</v>
      </c>
      <c r="I735" s="38" t="s">
        <v>2149</v>
      </c>
      <c r="J735" s="44">
        <v>182263</v>
      </c>
      <c r="K735" s="44">
        <v>38080</v>
      </c>
      <c r="L735" s="44">
        <v>0</v>
      </c>
      <c r="M735" s="44">
        <v>10000</v>
      </c>
      <c r="N735" s="39">
        <v>2</v>
      </c>
      <c r="O735" s="47">
        <v>10000</v>
      </c>
    </row>
    <row r="736" spans="1:15" ht="25.5" outlineLevel="2" x14ac:dyDescent="0.2">
      <c r="A736" s="37">
        <v>705</v>
      </c>
      <c r="B736" s="37">
        <f t="shared" si="38"/>
        <v>12</v>
      </c>
      <c r="C736" s="37" t="s">
        <v>2115</v>
      </c>
      <c r="D736" s="37" t="s">
        <v>2150</v>
      </c>
      <c r="E736" s="37">
        <v>134014</v>
      </c>
      <c r="F736" s="38" t="s">
        <v>2117</v>
      </c>
      <c r="G736" s="38" t="s">
        <v>2118</v>
      </c>
      <c r="H736" s="38" t="s">
        <v>2151</v>
      </c>
      <c r="I736" s="38" t="s">
        <v>2152</v>
      </c>
      <c r="J736" s="44">
        <v>207060</v>
      </c>
      <c r="K736" s="44">
        <v>100830</v>
      </c>
      <c r="L736" s="44">
        <v>33000</v>
      </c>
      <c r="M736" s="44">
        <v>67830</v>
      </c>
      <c r="N736" s="39">
        <v>3</v>
      </c>
      <c r="O736" s="47">
        <v>18668</v>
      </c>
    </row>
    <row r="737" spans="1:15" outlineLevel="2" x14ac:dyDescent="0.2">
      <c r="A737" s="37">
        <v>706</v>
      </c>
      <c r="B737" s="37">
        <f t="shared" si="38"/>
        <v>13</v>
      </c>
      <c r="C737" s="37" t="s">
        <v>2115</v>
      </c>
      <c r="D737" s="37" t="s">
        <v>2153</v>
      </c>
      <c r="E737" s="37">
        <v>131443</v>
      </c>
      <c r="F737" s="38" t="s">
        <v>2117</v>
      </c>
      <c r="G737" s="38" t="s">
        <v>2118</v>
      </c>
      <c r="H737" s="38" t="s">
        <v>2154</v>
      </c>
      <c r="I737" s="38" t="s">
        <v>2155</v>
      </c>
      <c r="J737" s="44">
        <v>95200</v>
      </c>
      <c r="K737" s="44">
        <v>54740</v>
      </c>
      <c r="L737" s="44">
        <v>14740</v>
      </c>
      <c r="M737" s="44">
        <v>40000</v>
      </c>
      <c r="N737" s="39">
        <v>2</v>
      </c>
      <c r="O737" s="47">
        <v>12811</v>
      </c>
    </row>
    <row r="738" spans="1:15" ht="25.5" outlineLevel="2" x14ac:dyDescent="0.2">
      <c r="A738" s="37">
        <v>707</v>
      </c>
      <c r="B738" s="37">
        <f t="shared" si="38"/>
        <v>14</v>
      </c>
      <c r="C738" s="37" t="s">
        <v>2115</v>
      </c>
      <c r="D738" s="37" t="s">
        <v>2156</v>
      </c>
      <c r="E738" s="37">
        <v>134755</v>
      </c>
      <c r="F738" s="38" t="s">
        <v>2117</v>
      </c>
      <c r="G738" s="38" t="s">
        <v>2118</v>
      </c>
      <c r="H738" s="38" t="s">
        <v>2157</v>
      </c>
      <c r="I738" s="38" t="s">
        <v>2158</v>
      </c>
      <c r="J738" s="44">
        <v>176916</v>
      </c>
      <c r="K738" s="44">
        <v>39145</v>
      </c>
      <c r="L738" s="44">
        <v>9145</v>
      </c>
      <c r="M738" s="44">
        <v>30000</v>
      </c>
      <c r="N738" s="39">
        <v>4</v>
      </c>
      <c r="O738" s="47">
        <v>24526</v>
      </c>
    </row>
    <row r="739" spans="1:15" ht="25.5" outlineLevel="2" x14ac:dyDescent="0.2">
      <c r="A739" s="37">
        <v>708</v>
      </c>
      <c r="B739" s="37">
        <f t="shared" si="38"/>
        <v>15</v>
      </c>
      <c r="C739" s="37" t="s">
        <v>2115</v>
      </c>
      <c r="D739" s="37" t="s">
        <v>2159</v>
      </c>
      <c r="E739" s="37">
        <v>135164</v>
      </c>
      <c r="F739" s="38" t="s">
        <v>2117</v>
      </c>
      <c r="G739" s="38" t="s">
        <v>2118</v>
      </c>
      <c r="H739" s="38" t="s">
        <v>2160</v>
      </c>
      <c r="I739" s="38" t="s">
        <v>2161</v>
      </c>
      <c r="J739" s="44">
        <v>148056</v>
      </c>
      <c r="K739" s="44">
        <v>68392.639999999999</v>
      </c>
      <c r="L739" s="44">
        <v>1000</v>
      </c>
      <c r="M739" s="44">
        <v>67392.639999999999</v>
      </c>
      <c r="N739" s="39">
        <v>3</v>
      </c>
      <c r="O739" s="47">
        <v>18668</v>
      </c>
    </row>
    <row r="740" spans="1:15" ht="25.5" outlineLevel="2" x14ac:dyDescent="0.2">
      <c r="A740" s="37">
        <v>709</v>
      </c>
      <c r="B740" s="37">
        <f t="shared" si="38"/>
        <v>16</v>
      </c>
      <c r="C740" s="37" t="s">
        <v>2115</v>
      </c>
      <c r="D740" s="37" t="s">
        <v>2162</v>
      </c>
      <c r="E740" s="37">
        <v>131540</v>
      </c>
      <c r="F740" s="38" t="s">
        <v>2117</v>
      </c>
      <c r="G740" s="38" t="s">
        <v>2118</v>
      </c>
      <c r="H740" s="38" t="s">
        <v>2163</v>
      </c>
      <c r="I740" s="38" t="s">
        <v>2164</v>
      </c>
      <c r="J740" s="44">
        <v>215000</v>
      </c>
      <c r="K740" s="44">
        <v>69000</v>
      </c>
      <c r="L740" s="44">
        <v>34500</v>
      </c>
      <c r="M740" s="44">
        <v>34500</v>
      </c>
      <c r="N740" s="39">
        <v>5</v>
      </c>
      <c r="O740" s="47">
        <v>30383</v>
      </c>
    </row>
    <row r="741" spans="1:15" ht="25.5" outlineLevel="2" x14ac:dyDescent="0.2">
      <c r="A741" s="37">
        <v>710</v>
      </c>
      <c r="B741" s="37">
        <f t="shared" si="38"/>
        <v>17</v>
      </c>
      <c r="C741" s="37" t="s">
        <v>2115</v>
      </c>
      <c r="D741" s="37" t="s">
        <v>2168</v>
      </c>
      <c r="E741" s="37">
        <v>135315</v>
      </c>
      <c r="F741" s="38" t="s">
        <v>2117</v>
      </c>
      <c r="G741" s="38" t="s">
        <v>2118</v>
      </c>
      <c r="H741" s="38" t="s">
        <v>2169</v>
      </c>
      <c r="I741" s="38" t="s">
        <v>2170</v>
      </c>
      <c r="J741" s="44">
        <v>195565</v>
      </c>
      <c r="K741" s="44">
        <v>177715</v>
      </c>
      <c r="L741" s="44">
        <v>16150</v>
      </c>
      <c r="M741" s="44">
        <v>161565</v>
      </c>
      <c r="N741" s="39">
        <v>2</v>
      </c>
      <c r="O741" s="47">
        <v>12811</v>
      </c>
    </row>
    <row r="742" spans="1:15" ht="25.5" outlineLevel="2" x14ac:dyDescent="0.2">
      <c r="A742" s="37">
        <v>711</v>
      </c>
      <c r="B742" s="37">
        <f t="shared" si="38"/>
        <v>18</v>
      </c>
      <c r="C742" s="37" t="s">
        <v>2115</v>
      </c>
      <c r="D742" s="37" t="s">
        <v>2165</v>
      </c>
      <c r="E742" s="37">
        <v>135547</v>
      </c>
      <c r="F742" s="38" t="s">
        <v>2117</v>
      </c>
      <c r="G742" s="38" t="s">
        <v>2118</v>
      </c>
      <c r="H742" s="38" t="s">
        <v>2166</v>
      </c>
      <c r="I742" s="38" t="s">
        <v>2167</v>
      </c>
      <c r="J742" s="44">
        <v>141448</v>
      </c>
      <c r="K742" s="44">
        <v>49890</v>
      </c>
      <c r="L742" s="44">
        <v>0</v>
      </c>
      <c r="M742" s="44">
        <v>42750</v>
      </c>
      <c r="N742" s="39">
        <v>3</v>
      </c>
      <c r="O742" s="47">
        <v>18668</v>
      </c>
    </row>
    <row r="743" spans="1:15" ht="25.5" outlineLevel="2" x14ac:dyDescent="0.2">
      <c r="A743" s="37">
        <v>712</v>
      </c>
      <c r="B743" s="37">
        <f t="shared" si="38"/>
        <v>19</v>
      </c>
      <c r="C743" s="37" t="s">
        <v>2115</v>
      </c>
      <c r="D743" s="37" t="s">
        <v>2171</v>
      </c>
      <c r="E743" s="37">
        <v>135654</v>
      </c>
      <c r="F743" s="38" t="s">
        <v>2117</v>
      </c>
      <c r="G743" s="38" t="s">
        <v>2118</v>
      </c>
      <c r="H743" s="38" t="s">
        <v>2172</v>
      </c>
      <c r="I743" s="38" t="s">
        <v>2173</v>
      </c>
      <c r="J743" s="44">
        <v>150360</v>
      </c>
      <c r="K743" s="44">
        <v>10000</v>
      </c>
      <c r="L743" s="44">
        <v>0</v>
      </c>
      <c r="M743" s="44">
        <v>10000</v>
      </c>
      <c r="N743" s="39">
        <v>4</v>
      </c>
      <c r="O743" s="47">
        <v>10000</v>
      </c>
    </row>
    <row r="744" spans="1:15" ht="25.5" outlineLevel="2" x14ac:dyDescent="0.2">
      <c r="A744" s="37">
        <v>713</v>
      </c>
      <c r="B744" s="37">
        <f t="shared" si="38"/>
        <v>20</v>
      </c>
      <c r="C744" s="37" t="s">
        <v>2115</v>
      </c>
      <c r="D744" s="37" t="s">
        <v>2174</v>
      </c>
      <c r="E744" s="37">
        <v>135681</v>
      </c>
      <c r="F744" s="38" t="s">
        <v>2117</v>
      </c>
      <c r="G744" s="38" t="s">
        <v>2118</v>
      </c>
      <c r="H744" s="38" t="s">
        <v>2175</v>
      </c>
      <c r="I744" s="38" t="s">
        <v>2176</v>
      </c>
      <c r="J744" s="44">
        <v>184336</v>
      </c>
      <c r="K744" s="44">
        <v>27437</v>
      </c>
      <c r="L744" s="44">
        <v>0</v>
      </c>
      <c r="M744" s="44">
        <v>15000</v>
      </c>
      <c r="N744" s="39">
        <v>3</v>
      </c>
      <c r="O744" s="47">
        <v>15000</v>
      </c>
    </row>
    <row r="745" spans="1:15" ht="51" outlineLevel="2" x14ac:dyDescent="0.2">
      <c r="A745" s="37">
        <v>714</v>
      </c>
      <c r="B745" s="37">
        <f t="shared" si="38"/>
        <v>21</v>
      </c>
      <c r="C745" s="37" t="s">
        <v>2115</v>
      </c>
      <c r="D745" s="37" t="s">
        <v>2177</v>
      </c>
      <c r="E745" s="37">
        <v>136269</v>
      </c>
      <c r="F745" s="38" t="s">
        <v>2117</v>
      </c>
      <c r="G745" s="38" t="s">
        <v>2118</v>
      </c>
      <c r="H745" s="38" t="s">
        <v>198</v>
      </c>
      <c r="I745" s="38" t="s">
        <v>2178</v>
      </c>
      <c r="J745" s="44">
        <v>249240</v>
      </c>
      <c r="K745" s="44">
        <v>36342</v>
      </c>
      <c r="L745" s="44">
        <v>0</v>
      </c>
      <c r="M745" s="44">
        <v>36342</v>
      </c>
      <c r="N745" s="39">
        <v>2</v>
      </c>
      <c r="O745" s="47">
        <v>12811</v>
      </c>
    </row>
    <row r="746" spans="1:15" outlineLevel="2" x14ac:dyDescent="0.2">
      <c r="A746" s="37">
        <v>715</v>
      </c>
      <c r="B746" s="37">
        <f t="shared" si="38"/>
        <v>22</v>
      </c>
      <c r="C746" s="37" t="s">
        <v>2115</v>
      </c>
      <c r="D746" s="37" t="s">
        <v>2179</v>
      </c>
      <c r="E746" s="37">
        <v>136107</v>
      </c>
      <c r="F746" s="38" t="s">
        <v>2117</v>
      </c>
      <c r="G746" s="38" t="s">
        <v>2118</v>
      </c>
      <c r="H746" s="38" t="s">
        <v>2180</v>
      </c>
      <c r="I746" s="38" t="s">
        <v>2181</v>
      </c>
      <c r="J746" s="44">
        <v>54740</v>
      </c>
      <c r="K746" s="44">
        <v>54740</v>
      </c>
      <c r="L746" s="44">
        <v>20000</v>
      </c>
      <c r="M746" s="44">
        <v>34740</v>
      </c>
      <c r="N746" s="39">
        <v>5</v>
      </c>
      <c r="O746" s="47">
        <v>30383</v>
      </c>
    </row>
    <row r="747" spans="1:15" ht="63.75" outlineLevel="2" x14ac:dyDescent="0.2">
      <c r="A747" s="37">
        <v>716</v>
      </c>
      <c r="B747" s="37">
        <f t="shared" si="38"/>
        <v>23</v>
      </c>
      <c r="C747" s="37" t="s">
        <v>2115</v>
      </c>
      <c r="D747" s="37" t="s">
        <v>2182</v>
      </c>
      <c r="E747" s="37">
        <v>131817</v>
      </c>
      <c r="F747" s="38" t="s">
        <v>2117</v>
      </c>
      <c r="G747" s="38" t="s">
        <v>2118</v>
      </c>
      <c r="H747" s="38" t="s">
        <v>2139</v>
      </c>
      <c r="I747" s="38" t="s">
        <v>2183</v>
      </c>
      <c r="J747" s="44">
        <v>373760</v>
      </c>
      <c r="K747" s="44">
        <v>50140</v>
      </c>
      <c r="L747" s="44">
        <v>0</v>
      </c>
      <c r="M747" s="44">
        <v>50140</v>
      </c>
      <c r="N747" s="39">
        <v>3</v>
      </c>
      <c r="O747" s="47">
        <v>18668</v>
      </c>
    </row>
    <row r="748" spans="1:15" outlineLevel="1" x14ac:dyDescent="0.2">
      <c r="A748" s="50"/>
      <c r="B748" s="50"/>
      <c r="C748" s="35" t="s">
        <v>2946</v>
      </c>
      <c r="D748" s="35"/>
      <c r="E748" s="35"/>
      <c r="F748" s="43"/>
      <c r="G748" s="43"/>
      <c r="H748" s="43"/>
      <c r="I748" s="43"/>
      <c r="J748" s="45">
        <f t="shared" ref="J748:O748" si="40">SUBTOTAL(9,J725:J747)</f>
        <v>4541167.75</v>
      </c>
      <c r="K748" s="45">
        <f t="shared" si="40"/>
        <v>1309505.6400000001</v>
      </c>
      <c r="L748" s="45">
        <f t="shared" si="40"/>
        <v>216095</v>
      </c>
      <c r="M748" s="45">
        <f t="shared" si="40"/>
        <v>1035753.64</v>
      </c>
      <c r="N748" s="36">
        <f t="shared" si="40"/>
        <v>75</v>
      </c>
      <c r="O748" s="48">
        <f t="shared" si="40"/>
        <v>407496</v>
      </c>
    </row>
    <row r="749" spans="1:15" ht="38.25" outlineLevel="2" x14ac:dyDescent="0.2">
      <c r="A749" s="40">
        <v>717</v>
      </c>
      <c r="B749" s="40">
        <f t="shared" si="38"/>
        <v>1</v>
      </c>
      <c r="C749" s="40" t="s">
        <v>1403</v>
      </c>
      <c r="D749" s="40" t="s">
        <v>2214</v>
      </c>
      <c r="E749" s="40">
        <v>136713</v>
      </c>
      <c r="F749" s="41" t="s">
        <v>2215</v>
      </c>
      <c r="G749" s="41" t="s">
        <v>2216</v>
      </c>
      <c r="H749" s="41" t="s">
        <v>2217</v>
      </c>
      <c r="I749" s="41" t="s">
        <v>2218</v>
      </c>
      <c r="J749" s="46">
        <v>123380</v>
      </c>
      <c r="K749" s="46">
        <v>12116</v>
      </c>
      <c r="L749" s="46">
        <v>0</v>
      </c>
      <c r="M749" s="46">
        <v>100000</v>
      </c>
      <c r="N749" s="42">
        <v>4</v>
      </c>
      <c r="O749" s="49">
        <v>24526</v>
      </c>
    </row>
    <row r="750" spans="1:15" ht="38.25" outlineLevel="2" x14ac:dyDescent="0.2">
      <c r="A750" s="37">
        <v>718</v>
      </c>
      <c r="B750" s="37">
        <f t="shared" si="38"/>
        <v>2</v>
      </c>
      <c r="C750" s="37" t="s">
        <v>1403</v>
      </c>
      <c r="D750" s="37" t="s">
        <v>2219</v>
      </c>
      <c r="E750" s="37">
        <v>179873</v>
      </c>
      <c r="F750" s="38" t="s">
        <v>2215</v>
      </c>
      <c r="G750" s="38" t="s">
        <v>2216</v>
      </c>
      <c r="H750" s="38" t="s">
        <v>2220</v>
      </c>
      <c r="I750" s="38" t="s">
        <v>2221</v>
      </c>
      <c r="J750" s="44">
        <v>20000</v>
      </c>
      <c r="K750" s="44">
        <v>20000</v>
      </c>
      <c r="L750" s="44">
        <v>0</v>
      </c>
      <c r="M750" s="44">
        <v>20000</v>
      </c>
      <c r="N750" s="39">
        <v>5</v>
      </c>
      <c r="O750" s="47">
        <v>20000</v>
      </c>
    </row>
    <row r="751" spans="1:15" ht="25.5" outlineLevel="2" x14ac:dyDescent="0.2">
      <c r="A751" s="37">
        <v>719</v>
      </c>
      <c r="B751" s="37">
        <f t="shared" si="38"/>
        <v>3</v>
      </c>
      <c r="C751" s="37" t="s">
        <v>1403</v>
      </c>
      <c r="D751" s="37" t="s">
        <v>2222</v>
      </c>
      <c r="E751" s="37">
        <v>136964</v>
      </c>
      <c r="F751" s="38" t="s">
        <v>2215</v>
      </c>
      <c r="G751" s="38" t="s">
        <v>2216</v>
      </c>
      <c r="H751" s="38" t="s">
        <v>2223</v>
      </c>
      <c r="I751" s="38" t="s">
        <v>2224</v>
      </c>
      <c r="J751" s="44">
        <v>154700</v>
      </c>
      <c r="K751" s="44">
        <v>121101</v>
      </c>
      <c r="L751" s="44">
        <v>0</v>
      </c>
      <c r="M751" s="44">
        <v>121101</v>
      </c>
      <c r="N751" s="39">
        <v>4</v>
      </c>
      <c r="O751" s="47">
        <v>24526</v>
      </c>
    </row>
    <row r="752" spans="1:15" ht="38.25" outlineLevel="2" x14ac:dyDescent="0.2">
      <c r="A752" s="37">
        <v>720</v>
      </c>
      <c r="B752" s="37">
        <f t="shared" si="38"/>
        <v>4</v>
      </c>
      <c r="C752" s="37" t="s">
        <v>1403</v>
      </c>
      <c r="D752" s="37" t="s">
        <v>2225</v>
      </c>
      <c r="E752" s="37">
        <v>137069</v>
      </c>
      <c r="F752" s="38" t="s">
        <v>2215</v>
      </c>
      <c r="G752" s="38" t="s">
        <v>2216</v>
      </c>
      <c r="H752" s="38" t="s">
        <v>2226</v>
      </c>
      <c r="I752" s="38" t="s">
        <v>2227</v>
      </c>
      <c r="J752" s="44">
        <v>156813.04999999999</v>
      </c>
      <c r="K752" s="44">
        <v>30000</v>
      </c>
      <c r="L752" s="44">
        <v>5000</v>
      </c>
      <c r="M752" s="44">
        <v>25000</v>
      </c>
      <c r="N752" s="39">
        <v>2</v>
      </c>
      <c r="O752" s="47">
        <v>12811</v>
      </c>
    </row>
    <row r="753" spans="1:15" ht="25.5" outlineLevel="2" x14ac:dyDescent="0.2">
      <c r="A753" s="37">
        <v>721</v>
      </c>
      <c r="B753" s="37">
        <f t="shared" si="38"/>
        <v>5</v>
      </c>
      <c r="C753" s="37" t="s">
        <v>1403</v>
      </c>
      <c r="D753" s="37" t="s">
        <v>2228</v>
      </c>
      <c r="E753" s="37">
        <v>137130</v>
      </c>
      <c r="F753" s="38" t="s">
        <v>2215</v>
      </c>
      <c r="G753" s="38" t="s">
        <v>2216</v>
      </c>
      <c r="H753" s="38" t="s">
        <v>2229</v>
      </c>
      <c r="I753" s="38" t="s">
        <v>2230</v>
      </c>
      <c r="J753" s="44">
        <v>52360</v>
      </c>
      <c r="K753" s="44">
        <v>18761</v>
      </c>
      <c r="L753" s="44">
        <v>0</v>
      </c>
      <c r="M753" s="44">
        <v>18761</v>
      </c>
      <c r="N753" s="39">
        <v>3</v>
      </c>
      <c r="O753" s="47">
        <v>18668</v>
      </c>
    </row>
    <row r="754" spans="1:15" ht="76.5" outlineLevel="2" x14ac:dyDescent="0.2">
      <c r="A754" s="37">
        <v>722</v>
      </c>
      <c r="B754" s="37">
        <f t="shared" si="38"/>
        <v>6</v>
      </c>
      <c r="C754" s="37" t="s">
        <v>1403</v>
      </c>
      <c r="D754" s="37" t="s">
        <v>2240</v>
      </c>
      <c r="E754" s="37">
        <v>136526</v>
      </c>
      <c r="F754" s="38" t="s">
        <v>2215</v>
      </c>
      <c r="G754" s="38" t="s">
        <v>2216</v>
      </c>
      <c r="H754" s="38" t="s">
        <v>2241</v>
      </c>
      <c r="I754" s="38" t="s">
        <v>2242</v>
      </c>
      <c r="J754" s="44">
        <v>120000</v>
      </c>
      <c r="K754" s="44">
        <v>120000</v>
      </c>
      <c r="L754" s="44">
        <v>0</v>
      </c>
      <c r="M754" s="44">
        <v>120000</v>
      </c>
      <c r="N754" s="39">
        <v>3</v>
      </c>
      <c r="O754" s="47">
        <v>18668</v>
      </c>
    </row>
    <row r="755" spans="1:15" ht="38.25" outlineLevel="2" x14ac:dyDescent="0.2">
      <c r="A755" s="37">
        <v>723</v>
      </c>
      <c r="B755" s="37">
        <f t="shared" si="38"/>
        <v>7</v>
      </c>
      <c r="C755" s="37" t="s">
        <v>1403</v>
      </c>
      <c r="D755" s="37" t="s">
        <v>2231</v>
      </c>
      <c r="E755" s="37">
        <v>137274</v>
      </c>
      <c r="F755" s="38" t="s">
        <v>2215</v>
      </c>
      <c r="G755" s="38" t="s">
        <v>2216</v>
      </c>
      <c r="H755" s="38" t="s">
        <v>2232</v>
      </c>
      <c r="I755" s="38" t="s">
        <v>2233</v>
      </c>
      <c r="J755" s="44">
        <v>179950</v>
      </c>
      <c r="K755" s="44">
        <v>139037</v>
      </c>
      <c r="L755" s="44">
        <v>39037</v>
      </c>
      <c r="M755" s="44">
        <v>100000</v>
      </c>
      <c r="N755" s="39">
        <v>3</v>
      </c>
      <c r="O755" s="47">
        <v>18668</v>
      </c>
    </row>
    <row r="756" spans="1:15" ht="63.75" outlineLevel="2" x14ac:dyDescent="0.2">
      <c r="A756" s="37">
        <v>724</v>
      </c>
      <c r="B756" s="37">
        <f t="shared" si="38"/>
        <v>8</v>
      </c>
      <c r="C756" s="37" t="s">
        <v>1403</v>
      </c>
      <c r="D756" s="37" t="s">
        <v>2234</v>
      </c>
      <c r="E756" s="37">
        <v>179677</v>
      </c>
      <c r="F756" s="38" t="s">
        <v>2215</v>
      </c>
      <c r="G756" s="38" t="s">
        <v>2216</v>
      </c>
      <c r="H756" s="38" t="s">
        <v>2235</v>
      </c>
      <c r="I756" s="38" t="s">
        <v>2236</v>
      </c>
      <c r="J756" s="44">
        <v>157080</v>
      </c>
      <c r="K756" s="44">
        <v>144932</v>
      </c>
      <c r="L756" s="44">
        <v>36000</v>
      </c>
      <c r="M756" s="44">
        <v>108932</v>
      </c>
      <c r="N756" s="39">
        <v>0</v>
      </c>
      <c r="O756" s="47">
        <v>1096</v>
      </c>
    </row>
    <row r="757" spans="1:15" ht="25.5" outlineLevel="2" x14ac:dyDescent="0.2">
      <c r="A757" s="37">
        <v>725</v>
      </c>
      <c r="B757" s="37">
        <f t="shared" si="38"/>
        <v>9</v>
      </c>
      <c r="C757" s="37" t="s">
        <v>1403</v>
      </c>
      <c r="D757" s="37" t="s">
        <v>2237</v>
      </c>
      <c r="E757" s="37">
        <v>136553</v>
      </c>
      <c r="F757" s="38" t="s">
        <v>2215</v>
      </c>
      <c r="G757" s="38" t="s">
        <v>2216</v>
      </c>
      <c r="H757" s="38" t="s">
        <v>2238</v>
      </c>
      <c r="I757" s="38" t="s">
        <v>2239</v>
      </c>
      <c r="J757" s="44">
        <v>157080</v>
      </c>
      <c r="K757" s="44">
        <v>118159</v>
      </c>
      <c r="L757" s="44">
        <v>0</v>
      </c>
      <c r="M757" s="44">
        <v>118159</v>
      </c>
      <c r="N757" s="39">
        <v>3</v>
      </c>
      <c r="O757" s="47">
        <v>18668</v>
      </c>
    </row>
    <row r="758" spans="1:15" ht="102" outlineLevel="2" x14ac:dyDescent="0.2">
      <c r="A758" s="37">
        <v>726</v>
      </c>
      <c r="B758" s="37">
        <f t="shared" si="38"/>
        <v>10</v>
      </c>
      <c r="C758" s="37" t="s">
        <v>1403</v>
      </c>
      <c r="D758" s="37" t="s">
        <v>2243</v>
      </c>
      <c r="E758" s="37">
        <v>137292</v>
      </c>
      <c r="F758" s="38" t="s">
        <v>2215</v>
      </c>
      <c r="G758" s="38" t="s">
        <v>2216</v>
      </c>
      <c r="H758" s="38" t="s">
        <v>2244</v>
      </c>
      <c r="I758" s="38" t="s">
        <v>2245</v>
      </c>
      <c r="J758" s="44">
        <v>74732</v>
      </c>
      <c r="K758" s="44">
        <v>44111</v>
      </c>
      <c r="L758" s="44">
        <v>0</v>
      </c>
      <c r="M758" s="44">
        <v>44111</v>
      </c>
      <c r="N758" s="39">
        <v>3</v>
      </c>
      <c r="O758" s="47">
        <v>18668</v>
      </c>
    </row>
    <row r="759" spans="1:15" ht="63.75" outlineLevel="2" x14ac:dyDescent="0.2">
      <c r="A759" s="37">
        <v>727</v>
      </c>
      <c r="B759" s="37">
        <f t="shared" si="38"/>
        <v>11</v>
      </c>
      <c r="C759" s="37" t="s">
        <v>1403</v>
      </c>
      <c r="D759" s="37" t="s">
        <v>2246</v>
      </c>
      <c r="E759" s="37">
        <v>137407</v>
      </c>
      <c r="F759" s="38" t="s">
        <v>2215</v>
      </c>
      <c r="G759" s="38" t="s">
        <v>2216</v>
      </c>
      <c r="H759" s="38" t="s">
        <v>2247</v>
      </c>
      <c r="I759" s="38" t="s">
        <v>2248</v>
      </c>
      <c r="J759" s="44">
        <v>152320</v>
      </c>
      <c r="K759" s="44">
        <v>136355</v>
      </c>
      <c r="L759" s="44">
        <v>0</v>
      </c>
      <c r="M759" s="44">
        <v>136355</v>
      </c>
      <c r="N759" s="39">
        <v>3</v>
      </c>
      <c r="O759" s="47">
        <v>18668</v>
      </c>
    </row>
    <row r="760" spans="1:15" ht="51" outlineLevel="2" x14ac:dyDescent="0.2">
      <c r="A760" s="37">
        <v>728</v>
      </c>
      <c r="B760" s="37">
        <f t="shared" si="38"/>
        <v>12</v>
      </c>
      <c r="C760" s="37" t="s">
        <v>1403</v>
      </c>
      <c r="D760" s="37" t="s">
        <v>2249</v>
      </c>
      <c r="E760" s="37">
        <v>137728</v>
      </c>
      <c r="F760" s="38" t="s">
        <v>2215</v>
      </c>
      <c r="G760" s="38" t="s">
        <v>2216</v>
      </c>
      <c r="H760" s="38" t="s">
        <v>2250</v>
      </c>
      <c r="I760" s="38" t="s">
        <v>2251</v>
      </c>
      <c r="J760" s="44">
        <v>47675</v>
      </c>
      <c r="K760" s="44">
        <v>26221</v>
      </c>
      <c r="L760" s="44">
        <v>0</v>
      </c>
      <c r="M760" s="44">
        <v>26221</v>
      </c>
      <c r="N760" s="39">
        <v>3</v>
      </c>
      <c r="O760" s="47">
        <v>18668</v>
      </c>
    </row>
    <row r="761" spans="1:15" ht="25.5" outlineLevel="2" x14ac:dyDescent="0.2">
      <c r="A761" s="37">
        <v>729</v>
      </c>
      <c r="B761" s="37">
        <f t="shared" si="38"/>
        <v>13</v>
      </c>
      <c r="C761" s="37" t="s">
        <v>1403</v>
      </c>
      <c r="D761" s="37" t="s">
        <v>2252</v>
      </c>
      <c r="E761" s="37">
        <v>137746</v>
      </c>
      <c r="F761" s="38" t="s">
        <v>2215</v>
      </c>
      <c r="G761" s="38" t="s">
        <v>2216</v>
      </c>
      <c r="H761" s="38" t="s">
        <v>2253</v>
      </c>
      <c r="I761" s="38" t="s">
        <v>2254</v>
      </c>
      <c r="J761" s="44">
        <v>136850</v>
      </c>
      <c r="K761" s="44">
        <v>38583</v>
      </c>
      <c r="L761" s="44">
        <v>5000</v>
      </c>
      <c r="M761" s="44">
        <v>33583</v>
      </c>
      <c r="N761" s="39">
        <v>2</v>
      </c>
      <c r="O761" s="47">
        <v>12811</v>
      </c>
    </row>
    <row r="762" spans="1:15" ht="38.25" outlineLevel="2" x14ac:dyDescent="0.2">
      <c r="A762" s="37">
        <v>730</v>
      </c>
      <c r="B762" s="37">
        <f t="shared" si="38"/>
        <v>14</v>
      </c>
      <c r="C762" s="37" t="s">
        <v>1403</v>
      </c>
      <c r="D762" s="37" t="s">
        <v>2255</v>
      </c>
      <c r="E762" s="37">
        <v>137844</v>
      </c>
      <c r="F762" s="38" t="s">
        <v>2215</v>
      </c>
      <c r="G762" s="38" t="s">
        <v>2216</v>
      </c>
      <c r="H762" s="38" t="s">
        <v>2256</v>
      </c>
      <c r="I762" s="38" t="s">
        <v>2257</v>
      </c>
      <c r="J762" s="44">
        <v>154700</v>
      </c>
      <c r="K762" s="44">
        <v>121101</v>
      </c>
      <c r="L762" s="44">
        <v>0</v>
      </c>
      <c r="M762" s="44">
        <v>91101</v>
      </c>
      <c r="N762" s="39">
        <v>3</v>
      </c>
      <c r="O762" s="47">
        <v>18668</v>
      </c>
    </row>
    <row r="763" spans="1:15" ht="25.5" outlineLevel="2" x14ac:dyDescent="0.2">
      <c r="A763" s="37">
        <v>731</v>
      </c>
      <c r="B763" s="37">
        <f t="shared" si="38"/>
        <v>15</v>
      </c>
      <c r="C763" s="37" t="s">
        <v>1403</v>
      </c>
      <c r="D763" s="37" t="s">
        <v>2258</v>
      </c>
      <c r="E763" s="37">
        <v>137899</v>
      </c>
      <c r="F763" s="38" t="s">
        <v>2215</v>
      </c>
      <c r="G763" s="38" t="s">
        <v>2216</v>
      </c>
      <c r="H763" s="38"/>
      <c r="I763" s="38" t="s">
        <v>2259</v>
      </c>
      <c r="J763" s="44">
        <v>72000</v>
      </c>
      <c r="K763" s="44">
        <v>41035</v>
      </c>
      <c r="L763" s="44">
        <v>0</v>
      </c>
      <c r="M763" s="44">
        <v>41035</v>
      </c>
      <c r="N763" s="39">
        <v>3</v>
      </c>
      <c r="O763" s="47">
        <v>18668</v>
      </c>
    </row>
    <row r="764" spans="1:15" ht="25.5" outlineLevel="2" x14ac:dyDescent="0.2">
      <c r="A764" s="37">
        <v>732</v>
      </c>
      <c r="B764" s="37">
        <f t="shared" si="38"/>
        <v>16</v>
      </c>
      <c r="C764" s="37" t="s">
        <v>1403</v>
      </c>
      <c r="D764" s="37" t="s">
        <v>2260</v>
      </c>
      <c r="E764" s="37">
        <v>137960</v>
      </c>
      <c r="F764" s="38" t="s">
        <v>2215</v>
      </c>
      <c r="G764" s="38" t="s">
        <v>2216</v>
      </c>
      <c r="H764" s="38" t="s">
        <v>2261</v>
      </c>
      <c r="I764" s="38" t="s">
        <v>2262</v>
      </c>
      <c r="J764" s="44">
        <v>60000</v>
      </c>
      <c r="K764" s="44">
        <v>49357</v>
      </c>
      <c r="L764" s="44">
        <v>0</v>
      </c>
      <c r="M764" s="44">
        <v>49357</v>
      </c>
      <c r="N764" s="39">
        <v>3</v>
      </c>
      <c r="O764" s="47">
        <v>18668</v>
      </c>
    </row>
    <row r="765" spans="1:15" ht="25.5" outlineLevel="2" x14ac:dyDescent="0.2">
      <c r="A765" s="37">
        <v>733</v>
      </c>
      <c r="B765" s="37">
        <f t="shared" si="38"/>
        <v>17</v>
      </c>
      <c r="C765" s="37" t="s">
        <v>1403</v>
      </c>
      <c r="D765" s="37" t="s">
        <v>2263</v>
      </c>
      <c r="E765" s="37">
        <v>138084</v>
      </c>
      <c r="F765" s="38" t="s">
        <v>2215</v>
      </c>
      <c r="G765" s="38" t="s">
        <v>2216</v>
      </c>
      <c r="H765" s="38" t="s">
        <v>2264</v>
      </c>
      <c r="I765" s="38" t="s">
        <v>2265</v>
      </c>
      <c r="J765" s="44">
        <v>157080</v>
      </c>
      <c r="K765" s="44">
        <v>157080</v>
      </c>
      <c r="L765" s="44">
        <v>15000</v>
      </c>
      <c r="M765" s="44">
        <v>142080</v>
      </c>
      <c r="N765" s="39">
        <v>4</v>
      </c>
      <c r="O765" s="47">
        <v>24526</v>
      </c>
    </row>
    <row r="766" spans="1:15" ht="25.5" outlineLevel="2" x14ac:dyDescent="0.2">
      <c r="A766" s="37">
        <v>734</v>
      </c>
      <c r="B766" s="37">
        <f t="shared" si="38"/>
        <v>18</v>
      </c>
      <c r="C766" s="37" t="s">
        <v>1403</v>
      </c>
      <c r="D766" s="37" t="s">
        <v>2266</v>
      </c>
      <c r="E766" s="37">
        <v>138164</v>
      </c>
      <c r="F766" s="38" t="s">
        <v>2215</v>
      </c>
      <c r="G766" s="38" t="s">
        <v>2216</v>
      </c>
      <c r="H766" s="38" t="s">
        <v>2267</v>
      </c>
      <c r="I766" s="38" t="s">
        <v>2268</v>
      </c>
      <c r="J766" s="44">
        <v>47802</v>
      </c>
      <c r="K766" s="44">
        <v>21802</v>
      </c>
      <c r="L766" s="44">
        <v>5000</v>
      </c>
      <c r="M766" s="44">
        <v>16802</v>
      </c>
      <c r="N766" s="39">
        <v>3</v>
      </c>
      <c r="O766" s="47">
        <v>16802</v>
      </c>
    </row>
    <row r="767" spans="1:15" ht="25.5" outlineLevel="2" x14ac:dyDescent="0.2">
      <c r="A767" s="37">
        <v>735</v>
      </c>
      <c r="B767" s="37">
        <f t="shared" si="38"/>
        <v>19</v>
      </c>
      <c r="C767" s="37" t="s">
        <v>1403</v>
      </c>
      <c r="D767" s="37" t="s">
        <v>2269</v>
      </c>
      <c r="E767" s="37">
        <v>138208</v>
      </c>
      <c r="F767" s="38" t="s">
        <v>2215</v>
      </c>
      <c r="G767" s="38" t="s">
        <v>2216</v>
      </c>
      <c r="H767" s="38" t="s">
        <v>2270</v>
      </c>
      <c r="I767" s="38" t="s">
        <v>2271</v>
      </c>
      <c r="J767" s="44">
        <v>76177.850000000006</v>
      </c>
      <c r="K767" s="44">
        <v>54890.85</v>
      </c>
      <c r="L767" s="44">
        <v>0</v>
      </c>
      <c r="M767" s="44">
        <v>54890.85</v>
      </c>
      <c r="N767" s="39">
        <v>3</v>
      </c>
      <c r="O767" s="47">
        <v>18668</v>
      </c>
    </row>
    <row r="768" spans="1:15" ht="25.5" outlineLevel="2" x14ac:dyDescent="0.2">
      <c r="A768" s="37">
        <v>736</v>
      </c>
      <c r="B768" s="37">
        <f t="shared" si="38"/>
        <v>20</v>
      </c>
      <c r="C768" s="37" t="s">
        <v>1403</v>
      </c>
      <c r="D768" s="37" t="s">
        <v>2272</v>
      </c>
      <c r="E768" s="37">
        <v>138351</v>
      </c>
      <c r="F768" s="38" t="s">
        <v>2215</v>
      </c>
      <c r="G768" s="38" t="s">
        <v>2216</v>
      </c>
      <c r="H768" s="38" t="s">
        <v>459</v>
      </c>
      <c r="I768" s="38" t="s">
        <v>2273</v>
      </c>
      <c r="J768" s="44">
        <v>120001</v>
      </c>
      <c r="K768" s="44">
        <v>54802</v>
      </c>
      <c r="L768" s="44">
        <v>0</v>
      </c>
      <c r="M768" s="44">
        <v>54802</v>
      </c>
      <c r="N768" s="39">
        <v>3</v>
      </c>
      <c r="O768" s="47">
        <v>18668</v>
      </c>
    </row>
    <row r="769" spans="1:15" ht="25.5" outlineLevel="2" x14ac:dyDescent="0.2">
      <c r="A769" s="37">
        <v>737</v>
      </c>
      <c r="B769" s="37">
        <f t="shared" si="38"/>
        <v>21</v>
      </c>
      <c r="C769" s="37" t="s">
        <v>1403</v>
      </c>
      <c r="D769" s="37" t="s">
        <v>2274</v>
      </c>
      <c r="E769" s="37">
        <v>138431</v>
      </c>
      <c r="F769" s="38" t="s">
        <v>2215</v>
      </c>
      <c r="G769" s="38" t="s">
        <v>2216</v>
      </c>
      <c r="H769" s="38" t="s">
        <v>2275</v>
      </c>
      <c r="I769" s="38" t="s">
        <v>2276</v>
      </c>
      <c r="J769" s="44">
        <v>190566.66</v>
      </c>
      <c r="K769" s="44">
        <v>73860</v>
      </c>
      <c r="L769" s="44">
        <v>0</v>
      </c>
      <c r="M769" s="44">
        <v>73860</v>
      </c>
      <c r="N769" s="39">
        <v>3</v>
      </c>
      <c r="O769" s="47">
        <v>18668</v>
      </c>
    </row>
    <row r="770" spans="1:15" ht="25.5" outlineLevel="2" x14ac:dyDescent="0.2">
      <c r="A770" s="37">
        <v>738</v>
      </c>
      <c r="B770" s="37">
        <f t="shared" si="38"/>
        <v>22</v>
      </c>
      <c r="C770" s="37" t="s">
        <v>1403</v>
      </c>
      <c r="D770" s="37" t="s">
        <v>2277</v>
      </c>
      <c r="E770" s="37">
        <v>138501</v>
      </c>
      <c r="F770" s="38" t="s">
        <v>2215</v>
      </c>
      <c r="G770" s="38" t="s">
        <v>2216</v>
      </c>
      <c r="H770" s="38" t="s">
        <v>2278</v>
      </c>
      <c r="I770" s="38" t="s">
        <v>2279</v>
      </c>
      <c r="J770" s="44">
        <v>119000</v>
      </c>
      <c r="K770" s="44">
        <v>119000</v>
      </c>
      <c r="L770" s="44">
        <v>0</v>
      </c>
      <c r="M770" s="44">
        <v>20000</v>
      </c>
      <c r="N770" s="39">
        <v>3</v>
      </c>
      <c r="O770" s="47">
        <v>18668</v>
      </c>
    </row>
    <row r="771" spans="1:15" ht="25.5" outlineLevel="2" x14ac:dyDescent="0.2">
      <c r="A771" s="37">
        <v>739</v>
      </c>
      <c r="B771" s="37">
        <f t="shared" si="38"/>
        <v>23</v>
      </c>
      <c r="C771" s="37" t="s">
        <v>1403</v>
      </c>
      <c r="D771" s="37" t="s">
        <v>2280</v>
      </c>
      <c r="E771" s="37">
        <v>138574</v>
      </c>
      <c r="F771" s="38" t="s">
        <v>2215</v>
      </c>
      <c r="G771" s="38" t="s">
        <v>2216</v>
      </c>
      <c r="H771" s="38"/>
      <c r="I771" s="38" t="s">
        <v>2281</v>
      </c>
      <c r="J771" s="44">
        <v>58800</v>
      </c>
      <c r="K771" s="44">
        <v>2969</v>
      </c>
      <c r="L771" s="44">
        <v>0</v>
      </c>
      <c r="M771" s="44">
        <v>2969</v>
      </c>
      <c r="N771" s="39">
        <v>3</v>
      </c>
      <c r="O771" s="47">
        <v>2969</v>
      </c>
    </row>
    <row r="772" spans="1:15" ht="51" outlineLevel="2" x14ac:dyDescent="0.2">
      <c r="A772" s="37">
        <v>740</v>
      </c>
      <c r="B772" s="37">
        <f t="shared" si="38"/>
        <v>24</v>
      </c>
      <c r="C772" s="37" t="s">
        <v>1403</v>
      </c>
      <c r="D772" s="37" t="s">
        <v>2282</v>
      </c>
      <c r="E772" s="37">
        <v>180028</v>
      </c>
      <c r="F772" s="38" t="s">
        <v>2215</v>
      </c>
      <c r="G772" s="38" t="s">
        <v>2216</v>
      </c>
      <c r="H772" s="38" t="s">
        <v>2283</v>
      </c>
      <c r="I772" s="38" t="s">
        <v>2284</v>
      </c>
      <c r="J772" s="44">
        <v>119000</v>
      </c>
      <c r="K772" s="44">
        <v>96209</v>
      </c>
      <c r="L772" s="44">
        <v>0</v>
      </c>
      <c r="M772" s="44">
        <v>80000</v>
      </c>
      <c r="N772" s="39">
        <v>3</v>
      </c>
      <c r="O772" s="47">
        <v>18668</v>
      </c>
    </row>
    <row r="773" spans="1:15" ht="25.5" outlineLevel="2" x14ac:dyDescent="0.2">
      <c r="A773" s="37">
        <v>741</v>
      </c>
      <c r="B773" s="37">
        <f t="shared" si="38"/>
        <v>25</v>
      </c>
      <c r="C773" s="37" t="s">
        <v>1403</v>
      </c>
      <c r="D773" s="37" t="s">
        <v>2285</v>
      </c>
      <c r="E773" s="37">
        <v>180091</v>
      </c>
      <c r="F773" s="38" t="s">
        <v>2215</v>
      </c>
      <c r="G773" s="38" t="s">
        <v>2216</v>
      </c>
      <c r="H773" s="38" t="s">
        <v>2286</v>
      </c>
      <c r="I773" s="38" t="s">
        <v>2287</v>
      </c>
      <c r="J773" s="44">
        <v>157080</v>
      </c>
      <c r="K773" s="44">
        <v>157080</v>
      </c>
      <c r="L773" s="44">
        <v>30000</v>
      </c>
      <c r="M773" s="44">
        <v>127080</v>
      </c>
      <c r="N773" s="39">
        <v>3</v>
      </c>
      <c r="O773" s="47">
        <v>18668</v>
      </c>
    </row>
    <row r="774" spans="1:15" ht="76.5" outlineLevel="2" x14ac:dyDescent="0.2">
      <c r="A774" s="37">
        <v>742</v>
      </c>
      <c r="B774" s="37">
        <f t="shared" ref="B774:B837" si="41">B773+1</f>
        <v>26</v>
      </c>
      <c r="C774" s="37" t="s">
        <v>1403</v>
      </c>
      <c r="D774" s="37" t="s">
        <v>2291</v>
      </c>
      <c r="E774" s="37">
        <v>138734</v>
      </c>
      <c r="F774" s="38" t="s">
        <v>2215</v>
      </c>
      <c r="G774" s="38" t="s">
        <v>2216</v>
      </c>
      <c r="H774" s="38" t="s">
        <v>2292</v>
      </c>
      <c r="I774" s="38" t="s">
        <v>2293</v>
      </c>
      <c r="J774" s="44">
        <v>157080</v>
      </c>
      <c r="K774" s="44">
        <v>157080</v>
      </c>
      <c r="L774" s="44">
        <v>10000</v>
      </c>
      <c r="M774" s="44">
        <v>147080</v>
      </c>
      <c r="N774" s="39">
        <v>3</v>
      </c>
      <c r="O774" s="47">
        <v>18668</v>
      </c>
    </row>
    <row r="775" spans="1:15" ht="25.5" outlineLevel="2" x14ac:dyDescent="0.2">
      <c r="A775" s="37">
        <v>743</v>
      </c>
      <c r="B775" s="37">
        <f t="shared" si="41"/>
        <v>27</v>
      </c>
      <c r="C775" s="37" t="s">
        <v>1403</v>
      </c>
      <c r="D775" s="37" t="s">
        <v>1403</v>
      </c>
      <c r="E775" s="37">
        <v>136483</v>
      </c>
      <c r="F775" s="38" t="s">
        <v>2215</v>
      </c>
      <c r="G775" s="38" t="s">
        <v>2216</v>
      </c>
      <c r="H775" s="38"/>
      <c r="I775" s="38" t="s">
        <v>2294</v>
      </c>
      <c r="J775" s="44">
        <v>1132356.1200000001</v>
      </c>
      <c r="K775" s="44">
        <v>248887.84</v>
      </c>
      <c r="L775" s="44">
        <v>117887.84</v>
      </c>
      <c r="M775" s="44">
        <v>131000</v>
      </c>
      <c r="N775" s="39">
        <v>4</v>
      </c>
      <c r="O775" s="47">
        <v>24526</v>
      </c>
    </row>
    <row r="776" spans="1:15" ht="114.75" outlineLevel="2" x14ac:dyDescent="0.2">
      <c r="A776" s="37">
        <v>744</v>
      </c>
      <c r="B776" s="37">
        <f t="shared" si="41"/>
        <v>28</v>
      </c>
      <c r="C776" s="37" t="s">
        <v>1403</v>
      </c>
      <c r="D776" s="37" t="s">
        <v>2288</v>
      </c>
      <c r="E776" s="37">
        <v>138770</v>
      </c>
      <c r="F776" s="38" t="s">
        <v>2215</v>
      </c>
      <c r="G776" s="38" t="s">
        <v>2216</v>
      </c>
      <c r="H776" s="38" t="s">
        <v>2289</v>
      </c>
      <c r="I776" s="38" t="s">
        <v>2290</v>
      </c>
      <c r="J776" s="44">
        <v>148825</v>
      </c>
      <c r="K776" s="44">
        <v>138182</v>
      </c>
      <c r="L776" s="44">
        <v>0</v>
      </c>
      <c r="M776" s="44">
        <v>138182</v>
      </c>
      <c r="N776" s="39">
        <v>3</v>
      </c>
      <c r="O776" s="47">
        <v>18668</v>
      </c>
    </row>
    <row r="777" spans="1:15" ht="25.5" outlineLevel="2" x14ac:dyDescent="0.2">
      <c r="A777" s="37">
        <v>745</v>
      </c>
      <c r="B777" s="37">
        <f t="shared" si="41"/>
        <v>29</v>
      </c>
      <c r="C777" s="37" t="s">
        <v>1403</v>
      </c>
      <c r="D777" s="37" t="s">
        <v>2295</v>
      </c>
      <c r="E777" s="37">
        <v>138805</v>
      </c>
      <c r="F777" s="38" t="s">
        <v>2215</v>
      </c>
      <c r="G777" s="38" t="s">
        <v>2216</v>
      </c>
      <c r="H777" s="38" t="s">
        <v>2296</v>
      </c>
      <c r="I777" s="38" t="s">
        <v>2297</v>
      </c>
      <c r="J777" s="44">
        <v>56000</v>
      </c>
      <c r="K777" s="44">
        <v>7000</v>
      </c>
      <c r="L777" s="44">
        <v>2000</v>
      </c>
      <c r="M777" s="44">
        <v>5000</v>
      </c>
      <c r="N777" s="39">
        <v>3</v>
      </c>
      <c r="O777" s="47">
        <v>5000</v>
      </c>
    </row>
    <row r="778" spans="1:15" ht="25.5" outlineLevel="2" x14ac:dyDescent="0.2">
      <c r="A778" s="37">
        <v>746</v>
      </c>
      <c r="B778" s="37">
        <f t="shared" si="41"/>
        <v>30</v>
      </c>
      <c r="C778" s="37" t="s">
        <v>1403</v>
      </c>
      <c r="D778" s="37" t="s">
        <v>2298</v>
      </c>
      <c r="E778" s="37">
        <v>138869</v>
      </c>
      <c r="F778" s="38" t="s">
        <v>2215</v>
      </c>
      <c r="G778" s="38" t="s">
        <v>2216</v>
      </c>
      <c r="H778" s="38" t="s">
        <v>2299</v>
      </c>
      <c r="I778" s="38" t="s">
        <v>2300</v>
      </c>
      <c r="J778" s="44">
        <v>157080</v>
      </c>
      <c r="K778" s="44">
        <v>101537</v>
      </c>
      <c r="L778" s="44">
        <v>0</v>
      </c>
      <c r="M778" s="44">
        <v>101537</v>
      </c>
      <c r="N778" s="39">
        <v>2</v>
      </c>
      <c r="O778" s="47">
        <v>12811</v>
      </c>
    </row>
    <row r="779" spans="1:15" ht="25.5" outlineLevel="2" x14ac:dyDescent="0.2">
      <c r="A779" s="37">
        <v>747</v>
      </c>
      <c r="B779" s="37">
        <f t="shared" si="41"/>
        <v>31</v>
      </c>
      <c r="C779" s="37" t="s">
        <v>1403</v>
      </c>
      <c r="D779" s="37" t="s">
        <v>2301</v>
      </c>
      <c r="E779" s="37">
        <v>139009</v>
      </c>
      <c r="F779" s="38" t="s">
        <v>2215</v>
      </c>
      <c r="G779" s="38" t="s">
        <v>2216</v>
      </c>
      <c r="H779" s="38" t="s">
        <v>2302</v>
      </c>
      <c r="I779" s="38" t="s">
        <v>2303</v>
      </c>
      <c r="J779" s="44">
        <v>157080</v>
      </c>
      <c r="K779" s="44">
        <v>157080</v>
      </c>
      <c r="L779" s="44">
        <v>20000</v>
      </c>
      <c r="M779" s="44">
        <v>137080</v>
      </c>
      <c r="N779" s="39">
        <v>2</v>
      </c>
      <c r="O779" s="47">
        <v>12811</v>
      </c>
    </row>
    <row r="780" spans="1:15" ht="25.5" outlineLevel="2" x14ac:dyDescent="0.2">
      <c r="A780" s="37">
        <v>748</v>
      </c>
      <c r="B780" s="37">
        <f t="shared" si="41"/>
        <v>32</v>
      </c>
      <c r="C780" s="37" t="s">
        <v>1403</v>
      </c>
      <c r="D780" s="37" t="s">
        <v>2304</v>
      </c>
      <c r="E780" s="37">
        <v>139143</v>
      </c>
      <c r="F780" s="38" t="s">
        <v>2215</v>
      </c>
      <c r="G780" s="38" t="s">
        <v>2216</v>
      </c>
      <c r="H780" s="38" t="s">
        <v>459</v>
      </c>
      <c r="I780" s="38" t="s">
        <v>2305</v>
      </c>
      <c r="J780" s="44">
        <v>117810</v>
      </c>
      <c r="K780" s="44">
        <v>15470</v>
      </c>
      <c r="L780" s="44">
        <v>0</v>
      </c>
      <c r="M780" s="44">
        <v>15470</v>
      </c>
      <c r="N780" s="39">
        <v>4</v>
      </c>
      <c r="O780" s="47">
        <v>15470</v>
      </c>
    </row>
    <row r="781" spans="1:15" ht="25.5" outlineLevel="2" x14ac:dyDescent="0.2">
      <c r="A781" s="37">
        <v>749</v>
      </c>
      <c r="B781" s="37">
        <f t="shared" si="41"/>
        <v>33</v>
      </c>
      <c r="C781" s="37" t="s">
        <v>1403</v>
      </c>
      <c r="D781" s="37" t="s">
        <v>2306</v>
      </c>
      <c r="E781" s="37">
        <v>139170</v>
      </c>
      <c r="F781" s="38" t="s">
        <v>2215</v>
      </c>
      <c r="G781" s="38" t="s">
        <v>2216</v>
      </c>
      <c r="H781" s="38" t="s">
        <v>2307</v>
      </c>
      <c r="I781" s="38" t="s">
        <v>2308</v>
      </c>
      <c r="J781" s="44">
        <v>77826</v>
      </c>
      <c r="K781" s="44">
        <v>36771</v>
      </c>
      <c r="L781" s="44">
        <v>0</v>
      </c>
      <c r="M781" s="44">
        <v>36771</v>
      </c>
      <c r="N781" s="39">
        <v>4</v>
      </c>
      <c r="O781" s="47">
        <v>24526</v>
      </c>
    </row>
    <row r="782" spans="1:15" ht="76.5" outlineLevel="2" x14ac:dyDescent="0.2">
      <c r="A782" s="37">
        <v>750</v>
      </c>
      <c r="B782" s="37">
        <f t="shared" si="41"/>
        <v>34</v>
      </c>
      <c r="C782" s="37" t="s">
        <v>1403</v>
      </c>
      <c r="D782" s="37" t="s">
        <v>2309</v>
      </c>
      <c r="E782" s="37">
        <v>139214</v>
      </c>
      <c r="F782" s="38" t="s">
        <v>2215</v>
      </c>
      <c r="G782" s="38" t="s">
        <v>2216</v>
      </c>
      <c r="H782" s="38" t="s">
        <v>2310</v>
      </c>
      <c r="I782" s="38" t="s">
        <v>2311</v>
      </c>
      <c r="J782" s="44">
        <v>132000</v>
      </c>
      <c r="K782" s="44">
        <v>111000</v>
      </c>
      <c r="L782" s="44">
        <v>0</v>
      </c>
      <c r="M782" s="44">
        <v>111000</v>
      </c>
      <c r="N782" s="39">
        <v>3</v>
      </c>
      <c r="O782" s="47">
        <v>18668</v>
      </c>
    </row>
    <row r="783" spans="1:15" ht="25.5" outlineLevel="2" x14ac:dyDescent="0.2">
      <c r="A783" s="37">
        <v>751</v>
      </c>
      <c r="B783" s="37">
        <f t="shared" si="41"/>
        <v>35</v>
      </c>
      <c r="C783" s="37" t="s">
        <v>1403</v>
      </c>
      <c r="D783" s="37" t="s">
        <v>1633</v>
      </c>
      <c r="E783" s="37">
        <v>139250</v>
      </c>
      <c r="F783" s="38" t="s">
        <v>2215</v>
      </c>
      <c r="G783" s="38" t="s">
        <v>2216</v>
      </c>
      <c r="H783" s="38" t="s">
        <v>2312</v>
      </c>
      <c r="I783" s="38" t="s">
        <v>2313</v>
      </c>
      <c r="J783" s="44">
        <v>46800</v>
      </c>
      <c r="K783" s="44">
        <v>9500</v>
      </c>
      <c r="L783" s="44">
        <v>0</v>
      </c>
      <c r="M783" s="44">
        <v>9500</v>
      </c>
      <c r="N783" s="39">
        <v>3</v>
      </c>
      <c r="O783" s="47">
        <v>9500</v>
      </c>
    </row>
    <row r="784" spans="1:15" ht="25.5" outlineLevel="2" x14ac:dyDescent="0.2">
      <c r="A784" s="37">
        <v>752</v>
      </c>
      <c r="B784" s="37">
        <f t="shared" si="41"/>
        <v>36</v>
      </c>
      <c r="C784" s="37" t="s">
        <v>1403</v>
      </c>
      <c r="D784" s="37" t="s">
        <v>2314</v>
      </c>
      <c r="E784" s="37">
        <v>139330</v>
      </c>
      <c r="F784" s="38" t="s">
        <v>2215</v>
      </c>
      <c r="G784" s="38" t="s">
        <v>2216</v>
      </c>
      <c r="H784" s="38" t="s">
        <v>2315</v>
      </c>
      <c r="I784" s="38" t="s">
        <v>2316</v>
      </c>
      <c r="J784" s="44">
        <v>38343</v>
      </c>
      <c r="K784" s="44">
        <v>35000</v>
      </c>
      <c r="L784" s="44">
        <v>15000</v>
      </c>
      <c r="M784" s="44">
        <v>20000</v>
      </c>
      <c r="N784" s="39">
        <v>2</v>
      </c>
      <c r="O784" s="47">
        <v>12811</v>
      </c>
    </row>
    <row r="785" spans="1:15" ht="25.5" outlineLevel="1" x14ac:dyDescent="0.2">
      <c r="A785" s="50"/>
      <c r="B785" s="50"/>
      <c r="C785" s="35" t="s">
        <v>2947</v>
      </c>
      <c r="D785" s="35"/>
      <c r="E785" s="35"/>
      <c r="F785" s="43"/>
      <c r="G785" s="43"/>
      <c r="H785" s="43"/>
      <c r="I785" s="43"/>
      <c r="J785" s="45">
        <f t="shared" ref="J785:O785" si="42">SUBTOTAL(9,J749:J784)</f>
        <v>5086347.68</v>
      </c>
      <c r="K785" s="45">
        <f t="shared" si="42"/>
        <v>2936069.69</v>
      </c>
      <c r="L785" s="45">
        <f t="shared" si="42"/>
        <v>299924.83999999997</v>
      </c>
      <c r="M785" s="45">
        <f t="shared" si="42"/>
        <v>2578819.85</v>
      </c>
      <c r="N785" s="36">
        <f t="shared" si="42"/>
        <v>108</v>
      </c>
      <c r="O785" s="48">
        <f t="shared" si="42"/>
        <v>612214</v>
      </c>
    </row>
    <row r="786" spans="1:15" ht="51" outlineLevel="2" x14ac:dyDescent="0.2">
      <c r="A786" s="40">
        <v>753</v>
      </c>
      <c r="B786" s="40">
        <f t="shared" si="41"/>
        <v>1</v>
      </c>
      <c r="C786" s="40" t="s">
        <v>2184</v>
      </c>
      <c r="D786" s="40" t="s">
        <v>2185</v>
      </c>
      <c r="E786" s="40">
        <v>140244</v>
      </c>
      <c r="F786" s="41" t="s">
        <v>2186</v>
      </c>
      <c r="G786" s="41" t="s">
        <v>2187</v>
      </c>
      <c r="H786" s="41" t="s">
        <v>2188</v>
      </c>
      <c r="I786" s="41" t="s">
        <v>2189</v>
      </c>
      <c r="J786" s="46">
        <v>117096</v>
      </c>
      <c r="K786" s="46">
        <v>93515</v>
      </c>
      <c r="L786" s="46">
        <v>0</v>
      </c>
      <c r="M786" s="46">
        <v>93515</v>
      </c>
      <c r="N786" s="42">
        <v>3</v>
      </c>
      <c r="O786" s="49">
        <v>18668</v>
      </c>
    </row>
    <row r="787" spans="1:15" ht="51" outlineLevel="2" x14ac:dyDescent="0.2">
      <c r="A787" s="37">
        <v>754</v>
      </c>
      <c r="B787" s="37">
        <f t="shared" si="41"/>
        <v>2</v>
      </c>
      <c r="C787" s="37" t="s">
        <v>2184</v>
      </c>
      <c r="D787" s="37" t="s">
        <v>2190</v>
      </c>
      <c r="E787" s="37">
        <v>140280</v>
      </c>
      <c r="F787" s="38" t="s">
        <v>2186</v>
      </c>
      <c r="G787" s="38" t="s">
        <v>2187</v>
      </c>
      <c r="H787" s="38" t="s">
        <v>2191</v>
      </c>
      <c r="I787" s="38" t="s">
        <v>2192</v>
      </c>
      <c r="J787" s="44">
        <v>131219</v>
      </c>
      <c r="K787" s="44">
        <v>79858.52</v>
      </c>
      <c r="L787" s="44">
        <v>0</v>
      </c>
      <c r="M787" s="44">
        <v>30000</v>
      </c>
      <c r="N787" s="39">
        <v>4</v>
      </c>
      <c r="O787" s="47">
        <v>24526</v>
      </c>
    </row>
    <row r="788" spans="1:15" ht="51" outlineLevel="2" x14ac:dyDescent="0.2">
      <c r="A788" s="37">
        <v>755</v>
      </c>
      <c r="B788" s="37">
        <f t="shared" si="41"/>
        <v>3</v>
      </c>
      <c r="C788" s="37" t="s">
        <v>2184</v>
      </c>
      <c r="D788" s="37" t="s">
        <v>2193</v>
      </c>
      <c r="E788" s="37">
        <v>141081</v>
      </c>
      <c r="F788" s="38" t="s">
        <v>2186</v>
      </c>
      <c r="G788" s="38" t="s">
        <v>2187</v>
      </c>
      <c r="H788" s="38" t="s">
        <v>2194</v>
      </c>
      <c r="I788" s="38" t="s">
        <v>2195</v>
      </c>
      <c r="J788" s="44">
        <v>119566.05</v>
      </c>
      <c r="K788" s="44">
        <v>29365.63</v>
      </c>
      <c r="L788" s="44">
        <v>0</v>
      </c>
      <c r="M788" s="44">
        <v>29365.63</v>
      </c>
      <c r="N788" s="39">
        <v>4</v>
      </c>
      <c r="O788" s="47">
        <v>24526</v>
      </c>
    </row>
    <row r="789" spans="1:15" ht="51" outlineLevel="2" x14ac:dyDescent="0.2">
      <c r="A789" s="37">
        <v>756</v>
      </c>
      <c r="B789" s="37">
        <f t="shared" si="41"/>
        <v>4</v>
      </c>
      <c r="C789" s="37" t="s">
        <v>2184</v>
      </c>
      <c r="D789" s="37" t="s">
        <v>2196</v>
      </c>
      <c r="E789" s="37">
        <v>141535</v>
      </c>
      <c r="F789" s="38" t="s">
        <v>2186</v>
      </c>
      <c r="G789" s="38" t="s">
        <v>2187</v>
      </c>
      <c r="H789" s="38" t="s">
        <v>2197</v>
      </c>
      <c r="I789" s="38" t="s">
        <v>2198</v>
      </c>
      <c r="J789" s="44">
        <v>119900</v>
      </c>
      <c r="K789" s="44">
        <v>12250</v>
      </c>
      <c r="L789" s="44">
        <v>0</v>
      </c>
      <c r="M789" s="44">
        <v>12250</v>
      </c>
      <c r="N789" s="39">
        <v>4</v>
      </c>
      <c r="O789" s="47">
        <v>12250</v>
      </c>
    </row>
    <row r="790" spans="1:15" ht="76.5" outlineLevel="2" x14ac:dyDescent="0.2">
      <c r="A790" s="37">
        <v>757</v>
      </c>
      <c r="B790" s="37">
        <f t="shared" si="41"/>
        <v>5</v>
      </c>
      <c r="C790" s="37" t="s">
        <v>2184</v>
      </c>
      <c r="D790" s="37" t="s">
        <v>2199</v>
      </c>
      <c r="E790" s="37">
        <v>142239</v>
      </c>
      <c r="F790" s="38" t="s">
        <v>2186</v>
      </c>
      <c r="G790" s="38" t="s">
        <v>2187</v>
      </c>
      <c r="H790" s="38" t="s">
        <v>2200</v>
      </c>
      <c r="I790" s="38" t="s">
        <v>2201</v>
      </c>
      <c r="J790" s="44">
        <v>124355</v>
      </c>
      <c r="K790" s="44">
        <v>88461.45</v>
      </c>
      <c r="L790" s="44">
        <v>0</v>
      </c>
      <c r="M790" s="44">
        <v>88461.45</v>
      </c>
      <c r="N790" s="39">
        <v>4</v>
      </c>
      <c r="O790" s="47">
        <v>24526</v>
      </c>
    </row>
    <row r="791" spans="1:15" ht="51" outlineLevel="2" x14ac:dyDescent="0.2">
      <c r="A791" s="37">
        <v>758</v>
      </c>
      <c r="B791" s="37">
        <f t="shared" si="41"/>
        <v>6</v>
      </c>
      <c r="C791" s="37" t="s">
        <v>2184</v>
      </c>
      <c r="D791" s="37" t="s">
        <v>2205</v>
      </c>
      <c r="E791" s="37">
        <v>142774</v>
      </c>
      <c r="F791" s="38" t="s">
        <v>2186</v>
      </c>
      <c r="G791" s="38" t="s">
        <v>2187</v>
      </c>
      <c r="H791" s="38" t="s">
        <v>2206</v>
      </c>
      <c r="I791" s="38" t="s">
        <v>2207</v>
      </c>
      <c r="J791" s="44">
        <v>167140</v>
      </c>
      <c r="K791" s="44">
        <v>100284</v>
      </c>
      <c r="L791" s="44">
        <v>0</v>
      </c>
      <c r="M791" s="44">
        <v>100284</v>
      </c>
      <c r="N791" s="39">
        <v>3</v>
      </c>
      <c r="O791" s="47">
        <v>18668</v>
      </c>
    </row>
    <row r="792" spans="1:15" ht="38.25" outlineLevel="2" x14ac:dyDescent="0.2">
      <c r="A792" s="37">
        <v>759</v>
      </c>
      <c r="B792" s="37">
        <f t="shared" si="41"/>
        <v>7</v>
      </c>
      <c r="C792" s="37" t="s">
        <v>2184</v>
      </c>
      <c r="D792" s="37" t="s">
        <v>2202</v>
      </c>
      <c r="E792" s="37">
        <v>142881</v>
      </c>
      <c r="F792" s="38" t="s">
        <v>2186</v>
      </c>
      <c r="G792" s="38" t="s">
        <v>2187</v>
      </c>
      <c r="H792" s="38" t="s">
        <v>2203</v>
      </c>
      <c r="I792" s="38" t="s">
        <v>2204</v>
      </c>
      <c r="J792" s="44">
        <v>157080</v>
      </c>
      <c r="K792" s="44">
        <v>146437</v>
      </c>
      <c r="L792" s="44">
        <v>84810</v>
      </c>
      <c r="M792" s="44">
        <v>61627</v>
      </c>
      <c r="N792" s="39">
        <v>3</v>
      </c>
      <c r="O792" s="47">
        <v>18668</v>
      </c>
    </row>
    <row r="793" spans="1:15" ht="38.25" outlineLevel="2" x14ac:dyDescent="0.2">
      <c r="A793" s="37">
        <v>760</v>
      </c>
      <c r="B793" s="37">
        <f t="shared" si="41"/>
        <v>8</v>
      </c>
      <c r="C793" s="37" t="s">
        <v>2184</v>
      </c>
      <c r="D793" s="37" t="s">
        <v>2208</v>
      </c>
      <c r="E793" s="37">
        <v>139704</v>
      </c>
      <c r="F793" s="38" t="s">
        <v>2186</v>
      </c>
      <c r="G793" s="38" t="s">
        <v>2187</v>
      </c>
      <c r="H793" s="38" t="s">
        <v>2209</v>
      </c>
      <c r="I793" s="38" t="s">
        <v>2210</v>
      </c>
      <c r="J793" s="44">
        <v>431375</v>
      </c>
      <c r="K793" s="44">
        <v>65450</v>
      </c>
      <c r="L793" s="44">
        <v>0</v>
      </c>
      <c r="M793" s="44">
        <v>65450</v>
      </c>
      <c r="N793" s="39">
        <v>3</v>
      </c>
      <c r="O793" s="47">
        <v>18668</v>
      </c>
    </row>
    <row r="794" spans="1:15" ht="51" outlineLevel="2" x14ac:dyDescent="0.2">
      <c r="A794" s="37">
        <v>761</v>
      </c>
      <c r="B794" s="37">
        <f t="shared" si="41"/>
        <v>9</v>
      </c>
      <c r="C794" s="37" t="s">
        <v>2184</v>
      </c>
      <c r="D794" s="37" t="s">
        <v>2211</v>
      </c>
      <c r="E794" s="37">
        <v>143067</v>
      </c>
      <c r="F794" s="38" t="s">
        <v>2186</v>
      </c>
      <c r="G794" s="38" t="s">
        <v>2187</v>
      </c>
      <c r="H794" s="38" t="s">
        <v>2212</v>
      </c>
      <c r="I794" s="38" t="s">
        <v>2213</v>
      </c>
      <c r="J794" s="44">
        <v>138040</v>
      </c>
      <c r="K794" s="44">
        <v>6587.47</v>
      </c>
      <c r="L794" s="44">
        <v>0</v>
      </c>
      <c r="M794" s="44">
        <v>6587.47</v>
      </c>
      <c r="N794" s="39">
        <v>3</v>
      </c>
      <c r="O794" s="47">
        <v>6587</v>
      </c>
    </row>
    <row r="795" spans="1:15" ht="22.15" customHeight="1" outlineLevel="1" x14ac:dyDescent="0.2">
      <c r="A795" s="50"/>
      <c r="B795" s="50"/>
      <c r="C795" s="35" t="s">
        <v>2948</v>
      </c>
      <c r="D795" s="35"/>
      <c r="E795" s="35"/>
      <c r="F795" s="43"/>
      <c r="G795" s="43"/>
      <c r="H795" s="43"/>
      <c r="I795" s="43"/>
      <c r="J795" s="45">
        <f t="shared" ref="J795:O795" si="43">SUBTOTAL(9,J786:J794)</f>
        <v>1505771.05</v>
      </c>
      <c r="K795" s="45">
        <f t="shared" si="43"/>
        <v>622209.07000000007</v>
      </c>
      <c r="L795" s="45">
        <f t="shared" si="43"/>
        <v>84810</v>
      </c>
      <c r="M795" s="45">
        <f t="shared" si="43"/>
        <v>487540.55</v>
      </c>
      <c r="N795" s="36">
        <f t="shared" si="43"/>
        <v>31</v>
      </c>
      <c r="O795" s="48">
        <f t="shared" si="43"/>
        <v>167087</v>
      </c>
    </row>
    <row r="796" spans="1:15" ht="25.5" outlineLevel="2" x14ac:dyDescent="0.2">
      <c r="A796" s="40">
        <v>762</v>
      </c>
      <c r="B796" s="40">
        <f t="shared" si="41"/>
        <v>1</v>
      </c>
      <c r="C796" s="40" t="s">
        <v>2317</v>
      </c>
      <c r="D796" s="40" t="s">
        <v>2318</v>
      </c>
      <c r="E796" s="40">
        <v>143959</v>
      </c>
      <c r="F796" s="41" t="s">
        <v>2319</v>
      </c>
      <c r="G796" s="41" t="s">
        <v>2320</v>
      </c>
      <c r="H796" s="41" t="s">
        <v>2321</v>
      </c>
      <c r="I796" s="41" t="s">
        <v>2322</v>
      </c>
      <c r="J796" s="46">
        <v>168000</v>
      </c>
      <c r="K796" s="46">
        <v>142309</v>
      </c>
      <c r="L796" s="46">
        <v>1000</v>
      </c>
      <c r="M796" s="46">
        <v>132309</v>
      </c>
      <c r="N796" s="42">
        <v>3</v>
      </c>
      <c r="O796" s="49">
        <v>18668</v>
      </c>
    </row>
    <row r="797" spans="1:15" ht="38.25" outlineLevel="2" x14ac:dyDescent="0.2">
      <c r="A797" s="37">
        <v>763</v>
      </c>
      <c r="B797" s="37">
        <f t="shared" si="41"/>
        <v>2</v>
      </c>
      <c r="C797" s="37" t="s">
        <v>2317</v>
      </c>
      <c r="D797" s="37" t="s">
        <v>2323</v>
      </c>
      <c r="E797" s="37">
        <v>143995</v>
      </c>
      <c r="F797" s="38" t="s">
        <v>2319</v>
      </c>
      <c r="G797" s="38" t="s">
        <v>2320</v>
      </c>
      <c r="H797" s="38" t="s">
        <v>2324</v>
      </c>
      <c r="I797" s="38" t="s">
        <v>2325</v>
      </c>
      <c r="J797" s="44">
        <v>167609.20000000001</v>
      </c>
      <c r="K797" s="44">
        <v>112013.46</v>
      </c>
      <c r="L797" s="44">
        <v>0</v>
      </c>
      <c r="M797" s="44">
        <v>55595.74</v>
      </c>
      <c r="N797" s="39">
        <v>4</v>
      </c>
      <c r="O797" s="47">
        <v>24526</v>
      </c>
    </row>
    <row r="798" spans="1:15" ht="89.25" outlineLevel="2" x14ac:dyDescent="0.2">
      <c r="A798" s="37">
        <v>764</v>
      </c>
      <c r="B798" s="37">
        <f t="shared" si="41"/>
        <v>3</v>
      </c>
      <c r="C798" s="37" t="s">
        <v>2317</v>
      </c>
      <c r="D798" s="37" t="s">
        <v>2326</v>
      </c>
      <c r="E798" s="37">
        <v>144116</v>
      </c>
      <c r="F798" s="38" t="s">
        <v>2319</v>
      </c>
      <c r="G798" s="38" t="s">
        <v>2320</v>
      </c>
      <c r="H798" s="38" t="s">
        <v>2327</v>
      </c>
      <c r="I798" s="38" t="s">
        <v>2328</v>
      </c>
      <c r="J798" s="44">
        <v>152850</v>
      </c>
      <c r="K798" s="44">
        <v>99000</v>
      </c>
      <c r="L798" s="44">
        <v>0</v>
      </c>
      <c r="M798" s="44">
        <v>99000</v>
      </c>
      <c r="N798" s="39">
        <v>3</v>
      </c>
      <c r="O798" s="47">
        <v>18668</v>
      </c>
    </row>
    <row r="799" spans="1:15" ht="25.5" outlineLevel="2" x14ac:dyDescent="0.2">
      <c r="A799" s="37">
        <v>765</v>
      </c>
      <c r="B799" s="37">
        <f t="shared" si="41"/>
        <v>4</v>
      </c>
      <c r="C799" s="37" t="s">
        <v>2317</v>
      </c>
      <c r="D799" s="37" t="s">
        <v>2329</v>
      </c>
      <c r="E799" s="37">
        <v>144303</v>
      </c>
      <c r="F799" s="38" t="s">
        <v>2319</v>
      </c>
      <c r="G799" s="38" t="s">
        <v>2320</v>
      </c>
      <c r="H799" s="38" t="s">
        <v>2330</v>
      </c>
      <c r="I799" s="38" t="s">
        <v>2331</v>
      </c>
      <c r="J799" s="44">
        <v>145659</v>
      </c>
      <c r="K799" s="44">
        <v>15000</v>
      </c>
      <c r="L799" s="44">
        <v>0</v>
      </c>
      <c r="M799" s="44">
        <v>15000</v>
      </c>
      <c r="N799" s="39">
        <v>2</v>
      </c>
      <c r="O799" s="47">
        <v>12811</v>
      </c>
    </row>
    <row r="800" spans="1:15" ht="25.5" outlineLevel="2" x14ac:dyDescent="0.2">
      <c r="A800" s="37">
        <v>766</v>
      </c>
      <c r="B800" s="37">
        <f t="shared" si="41"/>
        <v>5</v>
      </c>
      <c r="C800" s="37" t="s">
        <v>2317</v>
      </c>
      <c r="D800" s="37" t="s">
        <v>2332</v>
      </c>
      <c r="E800" s="37">
        <v>144349</v>
      </c>
      <c r="F800" s="38" t="s">
        <v>2319</v>
      </c>
      <c r="G800" s="38" t="s">
        <v>2320</v>
      </c>
      <c r="H800" s="38" t="s">
        <v>2333</v>
      </c>
      <c r="I800" s="38" t="s">
        <v>2334</v>
      </c>
      <c r="J800" s="44">
        <v>130000</v>
      </c>
      <c r="K800" s="44">
        <v>93000</v>
      </c>
      <c r="L800" s="44">
        <v>63000</v>
      </c>
      <c r="M800" s="44">
        <v>30000</v>
      </c>
      <c r="N800" s="39">
        <v>3</v>
      </c>
      <c r="O800" s="47">
        <v>18668</v>
      </c>
    </row>
    <row r="801" spans="1:15" ht="25.5" outlineLevel="2" x14ac:dyDescent="0.2">
      <c r="A801" s="37">
        <v>767</v>
      </c>
      <c r="B801" s="37">
        <f t="shared" si="41"/>
        <v>6</v>
      </c>
      <c r="C801" s="37" t="s">
        <v>2317</v>
      </c>
      <c r="D801" s="37" t="s">
        <v>2335</v>
      </c>
      <c r="E801" s="37">
        <v>144535</v>
      </c>
      <c r="F801" s="38" t="s">
        <v>2319</v>
      </c>
      <c r="G801" s="38" t="s">
        <v>2320</v>
      </c>
      <c r="H801" s="38" t="s">
        <v>2336</v>
      </c>
      <c r="I801" s="38" t="s">
        <v>2337</v>
      </c>
      <c r="J801" s="44">
        <v>42000</v>
      </c>
      <c r="K801" s="44">
        <v>42000</v>
      </c>
      <c r="L801" s="44">
        <v>0</v>
      </c>
      <c r="M801" s="44">
        <v>42000</v>
      </c>
      <c r="N801" s="39">
        <v>3</v>
      </c>
      <c r="O801" s="47">
        <v>18668</v>
      </c>
    </row>
    <row r="802" spans="1:15" ht="25.5" outlineLevel="2" x14ac:dyDescent="0.2">
      <c r="A802" s="37">
        <v>768</v>
      </c>
      <c r="B802" s="37">
        <f t="shared" si="41"/>
        <v>7</v>
      </c>
      <c r="C802" s="37" t="s">
        <v>2317</v>
      </c>
      <c r="D802" s="37" t="s">
        <v>2338</v>
      </c>
      <c r="E802" s="37">
        <v>144456</v>
      </c>
      <c r="F802" s="38" t="s">
        <v>2319</v>
      </c>
      <c r="G802" s="38" t="s">
        <v>2320</v>
      </c>
      <c r="H802" s="38" t="s">
        <v>2339</v>
      </c>
      <c r="I802" s="38" t="s">
        <v>2340</v>
      </c>
      <c r="J802" s="44">
        <v>44000</v>
      </c>
      <c r="K802" s="44">
        <v>6852</v>
      </c>
      <c r="L802" s="44">
        <v>0</v>
      </c>
      <c r="M802" s="44">
        <v>6852</v>
      </c>
      <c r="N802" s="39">
        <v>2</v>
      </c>
      <c r="O802" s="47">
        <v>6852</v>
      </c>
    </row>
    <row r="803" spans="1:15" ht="25.5" outlineLevel="2" x14ac:dyDescent="0.2">
      <c r="A803" s="37">
        <v>769</v>
      </c>
      <c r="B803" s="37">
        <f t="shared" si="41"/>
        <v>8</v>
      </c>
      <c r="C803" s="37" t="s">
        <v>2317</v>
      </c>
      <c r="D803" s="37" t="s">
        <v>2341</v>
      </c>
      <c r="E803" s="37">
        <v>143771</v>
      </c>
      <c r="F803" s="38" t="s">
        <v>2319</v>
      </c>
      <c r="G803" s="38" t="s">
        <v>2320</v>
      </c>
      <c r="H803" s="38" t="s">
        <v>2342</v>
      </c>
      <c r="I803" s="38" t="s">
        <v>2343</v>
      </c>
      <c r="J803" s="44">
        <v>130000</v>
      </c>
      <c r="K803" s="44">
        <v>75000</v>
      </c>
      <c r="L803" s="44">
        <v>10000</v>
      </c>
      <c r="M803" s="44">
        <v>65000</v>
      </c>
      <c r="N803" s="39">
        <v>3</v>
      </c>
      <c r="O803" s="47">
        <v>18668</v>
      </c>
    </row>
    <row r="804" spans="1:15" ht="25.5" outlineLevel="2" x14ac:dyDescent="0.2">
      <c r="A804" s="37">
        <v>770</v>
      </c>
      <c r="B804" s="37">
        <f t="shared" si="41"/>
        <v>9</v>
      </c>
      <c r="C804" s="37" t="s">
        <v>2317</v>
      </c>
      <c r="D804" s="37" t="s">
        <v>2344</v>
      </c>
      <c r="E804" s="37">
        <v>144713</v>
      </c>
      <c r="F804" s="38" t="s">
        <v>2319</v>
      </c>
      <c r="G804" s="38" t="s">
        <v>2320</v>
      </c>
      <c r="H804" s="38" t="s">
        <v>2345</v>
      </c>
      <c r="I804" s="38" t="s">
        <v>2346</v>
      </c>
      <c r="J804" s="44">
        <v>91600</v>
      </c>
      <c r="K804" s="44">
        <v>50000</v>
      </c>
      <c r="L804" s="44">
        <v>0</v>
      </c>
      <c r="M804" s="44">
        <v>50000</v>
      </c>
      <c r="N804" s="39">
        <v>3</v>
      </c>
      <c r="O804" s="47">
        <v>18668</v>
      </c>
    </row>
    <row r="805" spans="1:15" ht="25.5" outlineLevel="2" x14ac:dyDescent="0.2">
      <c r="A805" s="37">
        <v>771</v>
      </c>
      <c r="B805" s="37">
        <f t="shared" si="41"/>
        <v>10</v>
      </c>
      <c r="C805" s="37" t="s">
        <v>2317</v>
      </c>
      <c r="D805" s="37" t="s">
        <v>2347</v>
      </c>
      <c r="E805" s="37">
        <v>144991</v>
      </c>
      <c r="F805" s="38" t="s">
        <v>2319</v>
      </c>
      <c r="G805" s="38" t="s">
        <v>2320</v>
      </c>
      <c r="H805" s="38" t="s">
        <v>2348</v>
      </c>
      <c r="I805" s="38" t="s">
        <v>2349</v>
      </c>
      <c r="J805" s="44">
        <v>130000</v>
      </c>
      <c r="K805" s="44">
        <v>20000</v>
      </c>
      <c r="L805" s="44">
        <v>0</v>
      </c>
      <c r="M805" s="44">
        <v>20000</v>
      </c>
      <c r="N805" s="39">
        <v>2</v>
      </c>
      <c r="O805" s="47">
        <v>12811</v>
      </c>
    </row>
    <row r="806" spans="1:15" ht="25.5" outlineLevel="2" x14ac:dyDescent="0.2">
      <c r="A806" s="37">
        <v>772</v>
      </c>
      <c r="B806" s="37">
        <f t="shared" si="41"/>
        <v>11</v>
      </c>
      <c r="C806" s="37" t="s">
        <v>2317</v>
      </c>
      <c r="D806" s="37" t="s">
        <v>2350</v>
      </c>
      <c r="E806" s="37">
        <v>144928</v>
      </c>
      <c r="F806" s="38" t="s">
        <v>2319</v>
      </c>
      <c r="G806" s="38" t="s">
        <v>2320</v>
      </c>
      <c r="H806" s="38" t="s">
        <v>2351</v>
      </c>
      <c r="I806" s="38" t="s">
        <v>2352</v>
      </c>
      <c r="J806" s="44">
        <v>137711</v>
      </c>
      <c r="K806" s="44">
        <v>43871</v>
      </c>
      <c r="L806" s="44">
        <v>0</v>
      </c>
      <c r="M806" s="44">
        <v>43871</v>
      </c>
      <c r="N806" s="39">
        <v>4</v>
      </c>
      <c r="O806" s="47">
        <v>24526</v>
      </c>
    </row>
    <row r="807" spans="1:15" ht="25.5" outlineLevel="2" x14ac:dyDescent="0.2">
      <c r="A807" s="37">
        <v>773</v>
      </c>
      <c r="B807" s="37">
        <f t="shared" si="41"/>
        <v>12</v>
      </c>
      <c r="C807" s="37" t="s">
        <v>2317</v>
      </c>
      <c r="D807" s="37" t="s">
        <v>2353</v>
      </c>
      <c r="E807" s="37">
        <v>145104</v>
      </c>
      <c r="F807" s="38" t="s">
        <v>2319</v>
      </c>
      <c r="G807" s="38" t="s">
        <v>2320</v>
      </c>
      <c r="H807" s="38" t="s">
        <v>2354</v>
      </c>
      <c r="I807" s="38" t="s">
        <v>459</v>
      </c>
      <c r="J807" s="44">
        <v>10000</v>
      </c>
      <c r="K807" s="44">
        <v>15000</v>
      </c>
      <c r="L807" s="44">
        <v>0</v>
      </c>
      <c r="M807" s="44">
        <v>15000</v>
      </c>
      <c r="N807" s="39">
        <v>3</v>
      </c>
      <c r="O807" s="47">
        <v>15000</v>
      </c>
    </row>
    <row r="808" spans="1:15" ht="25.5" outlineLevel="2" x14ac:dyDescent="0.2">
      <c r="A808" s="37">
        <v>774</v>
      </c>
      <c r="B808" s="37">
        <f t="shared" si="41"/>
        <v>13</v>
      </c>
      <c r="C808" s="37" t="s">
        <v>2317</v>
      </c>
      <c r="D808" s="37" t="s">
        <v>2355</v>
      </c>
      <c r="E808" s="37">
        <v>145202</v>
      </c>
      <c r="F808" s="38" t="s">
        <v>2319</v>
      </c>
      <c r="G808" s="38" t="s">
        <v>2320</v>
      </c>
      <c r="H808" s="38" t="s">
        <v>2356</v>
      </c>
      <c r="I808" s="38" t="s">
        <v>2357</v>
      </c>
      <c r="J808" s="44">
        <v>125300</v>
      </c>
      <c r="K808" s="44">
        <v>5811</v>
      </c>
      <c r="L808" s="44">
        <v>0</v>
      </c>
      <c r="M808" s="44">
        <v>5811</v>
      </c>
      <c r="N808" s="39">
        <v>3</v>
      </c>
      <c r="O808" s="47">
        <v>5811</v>
      </c>
    </row>
    <row r="809" spans="1:15" ht="25.5" outlineLevel="2" x14ac:dyDescent="0.2">
      <c r="A809" s="37">
        <v>775</v>
      </c>
      <c r="B809" s="37">
        <f t="shared" si="41"/>
        <v>14</v>
      </c>
      <c r="C809" s="37" t="s">
        <v>2317</v>
      </c>
      <c r="D809" s="37" t="s">
        <v>2358</v>
      </c>
      <c r="E809" s="37">
        <v>143502</v>
      </c>
      <c r="F809" s="38" t="s">
        <v>2319</v>
      </c>
      <c r="G809" s="38" t="s">
        <v>2320</v>
      </c>
      <c r="H809" s="38" t="s">
        <v>2359</v>
      </c>
      <c r="I809" s="38" t="s">
        <v>2360</v>
      </c>
      <c r="J809" s="44">
        <v>139230</v>
      </c>
      <c r="K809" s="44">
        <v>75505</v>
      </c>
      <c r="L809" s="44">
        <v>0</v>
      </c>
      <c r="M809" s="44">
        <v>75505</v>
      </c>
      <c r="N809" s="39">
        <v>2</v>
      </c>
      <c r="O809" s="47">
        <v>12811</v>
      </c>
    </row>
    <row r="810" spans="1:15" ht="25.5" outlineLevel="2" x14ac:dyDescent="0.2">
      <c r="A810" s="37">
        <v>776</v>
      </c>
      <c r="B810" s="37">
        <f t="shared" si="41"/>
        <v>15</v>
      </c>
      <c r="C810" s="37" t="s">
        <v>2317</v>
      </c>
      <c r="D810" s="37" t="s">
        <v>2361</v>
      </c>
      <c r="E810" s="37">
        <v>145355</v>
      </c>
      <c r="F810" s="38" t="s">
        <v>2319</v>
      </c>
      <c r="G810" s="38" t="s">
        <v>2320</v>
      </c>
      <c r="H810" s="38" t="s">
        <v>522</v>
      </c>
      <c r="I810" s="38" t="s">
        <v>2362</v>
      </c>
      <c r="J810" s="44">
        <v>67200</v>
      </c>
      <c r="K810" s="44">
        <v>33600</v>
      </c>
      <c r="L810" s="44">
        <v>0</v>
      </c>
      <c r="M810" s="44">
        <v>33600</v>
      </c>
      <c r="N810" s="39">
        <v>2</v>
      </c>
      <c r="O810" s="47">
        <v>12811</v>
      </c>
    </row>
    <row r="811" spans="1:15" ht="25.5" outlineLevel="2" x14ac:dyDescent="0.2">
      <c r="A811" s="37">
        <v>777</v>
      </c>
      <c r="B811" s="37">
        <f t="shared" si="41"/>
        <v>16</v>
      </c>
      <c r="C811" s="37" t="s">
        <v>2317</v>
      </c>
      <c r="D811" s="37" t="s">
        <v>2363</v>
      </c>
      <c r="E811" s="37">
        <v>143520</v>
      </c>
      <c r="F811" s="38" t="s">
        <v>2319</v>
      </c>
      <c r="G811" s="38" t="s">
        <v>2320</v>
      </c>
      <c r="H811" s="38" t="s">
        <v>2364</v>
      </c>
      <c r="I811" s="38" t="s">
        <v>2365</v>
      </c>
      <c r="J811" s="44">
        <v>130000</v>
      </c>
      <c r="K811" s="44">
        <v>96525</v>
      </c>
      <c r="L811" s="44">
        <v>46525</v>
      </c>
      <c r="M811" s="44">
        <v>50000</v>
      </c>
      <c r="N811" s="39">
        <v>4</v>
      </c>
      <c r="O811" s="47">
        <v>24526</v>
      </c>
    </row>
    <row r="812" spans="1:15" ht="25.5" outlineLevel="2" x14ac:dyDescent="0.2">
      <c r="A812" s="37">
        <v>778</v>
      </c>
      <c r="B812" s="37">
        <f t="shared" si="41"/>
        <v>17</v>
      </c>
      <c r="C812" s="37" t="s">
        <v>2317</v>
      </c>
      <c r="D812" s="37" t="s">
        <v>2366</v>
      </c>
      <c r="E812" s="37">
        <v>145408</v>
      </c>
      <c r="F812" s="38" t="s">
        <v>2319</v>
      </c>
      <c r="G812" s="38" t="s">
        <v>2320</v>
      </c>
      <c r="H812" s="38" t="s">
        <v>2367</v>
      </c>
      <c r="I812" s="38" t="s">
        <v>2368</v>
      </c>
      <c r="J812" s="44">
        <v>105750</v>
      </c>
      <c r="K812" s="44">
        <v>16389</v>
      </c>
      <c r="L812" s="44">
        <v>0</v>
      </c>
      <c r="M812" s="44">
        <v>16389</v>
      </c>
      <c r="N812" s="39">
        <v>2</v>
      </c>
      <c r="O812" s="47">
        <v>12811</v>
      </c>
    </row>
    <row r="813" spans="1:15" ht="25.5" outlineLevel="2" x14ac:dyDescent="0.2">
      <c r="A813" s="37">
        <v>779</v>
      </c>
      <c r="B813" s="37">
        <f t="shared" si="41"/>
        <v>18</v>
      </c>
      <c r="C813" s="37" t="s">
        <v>2317</v>
      </c>
      <c r="D813" s="37" t="s">
        <v>2377</v>
      </c>
      <c r="E813" s="37">
        <v>145603</v>
      </c>
      <c r="F813" s="38" t="s">
        <v>2319</v>
      </c>
      <c r="G813" s="38" t="s">
        <v>2320</v>
      </c>
      <c r="H813" s="38" t="s">
        <v>2378</v>
      </c>
      <c r="I813" s="38" t="s">
        <v>2379</v>
      </c>
      <c r="J813" s="44">
        <v>90000</v>
      </c>
      <c r="K813" s="44">
        <v>52014</v>
      </c>
      <c r="L813" s="44">
        <v>0</v>
      </c>
      <c r="M813" s="44">
        <v>20000</v>
      </c>
      <c r="N813" s="39">
        <v>4</v>
      </c>
      <c r="O813" s="47">
        <v>20000</v>
      </c>
    </row>
    <row r="814" spans="1:15" ht="25.5" outlineLevel="2" x14ac:dyDescent="0.2">
      <c r="A814" s="37">
        <v>780</v>
      </c>
      <c r="B814" s="37">
        <f t="shared" si="41"/>
        <v>19</v>
      </c>
      <c r="C814" s="37" t="s">
        <v>2317</v>
      </c>
      <c r="D814" s="37" t="s">
        <v>2369</v>
      </c>
      <c r="E814" s="37">
        <v>145667</v>
      </c>
      <c r="F814" s="38" t="s">
        <v>2319</v>
      </c>
      <c r="G814" s="38" t="s">
        <v>2320</v>
      </c>
      <c r="H814" s="38" t="s">
        <v>2356</v>
      </c>
      <c r="I814" s="38" t="s">
        <v>2370</v>
      </c>
      <c r="J814" s="44">
        <v>160000</v>
      </c>
      <c r="K814" s="44">
        <v>15274</v>
      </c>
      <c r="L814" s="44">
        <v>0</v>
      </c>
      <c r="M814" s="44">
        <v>15274</v>
      </c>
      <c r="N814" s="39">
        <v>3</v>
      </c>
      <c r="O814" s="47">
        <v>15274</v>
      </c>
    </row>
    <row r="815" spans="1:15" ht="25.5" outlineLevel="2" x14ac:dyDescent="0.2">
      <c r="A815" s="37">
        <v>781</v>
      </c>
      <c r="B815" s="37">
        <f t="shared" si="41"/>
        <v>20</v>
      </c>
      <c r="C815" s="37" t="s">
        <v>2317</v>
      </c>
      <c r="D815" s="37" t="s">
        <v>2371</v>
      </c>
      <c r="E815" s="37">
        <v>145738</v>
      </c>
      <c r="F815" s="38" t="s">
        <v>2319</v>
      </c>
      <c r="G815" s="38" t="s">
        <v>2320</v>
      </c>
      <c r="H815" s="38" t="s">
        <v>2372</v>
      </c>
      <c r="I815" s="38" t="s">
        <v>2373</v>
      </c>
      <c r="J815" s="44">
        <v>163670</v>
      </c>
      <c r="K815" s="44">
        <v>52470</v>
      </c>
      <c r="L815" s="44">
        <v>0</v>
      </c>
      <c r="M815" s="44">
        <v>20725.04</v>
      </c>
      <c r="N815" s="39">
        <v>3</v>
      </c>
      <c r="O815" s="47">
        <v>18668</v>
      </c>
    </row>
    <row r="816" spans="1:15" ht="25.5" outlineLevel="2" x14ac:dyDescent="0.2">
      <c r="A816" s="37">
        <v>782</v>
      </c>
      <c r="B816" s="37">
        <f t="shared" si="41"/>
        <v>21</v>
      </c>
      <c r="C816" s="37" t="s">
        <v>2317</v>
      </c>
      <c r="D816" s="37" t="s">
        <v>2374</v>
      </c>
      <c r="E816" s="37">
        <v>143557</v>
      </c>
      <c r="F816" s="38" t="s">
        <v>2319</v>
      </c>
      <c r="G816" s="38" t="s">
        <v>2320</v>
      </c>
      <c r="H816" s="38" t="s">
        <v>2375</v>
      </c>
      <c r="I816" s="38" t="s">
        <v>2376</v>
      </c>
      <c r="J816" s="44">
        <v>1422050</v>
      </c>
      <c r="K816" s="44">
        <v>550380</v>
      </c>
      <c r="L816" s="44">
        <v>250000</v>
      </c>
      <c r="M816" s="44">
        <v>300380</v>
      </c>
      <c r="N816" s="39">
        <v>2</v>
      </c>
      <c r="O816" s="47">
        <v>12811</v>
      </c>
    </row>
    <row r="817" spans="1:15" ht="30" customHeight="1" outlineLevel="2" x14ac:dyDescent="0.2">
      <c r="A817" s="37">
        <v>783</v>
      </c>
      <c r="B817" s="37">
        <f t="shared" si="41"/>
        <v>22</v>
      </c>
      <c r="C817" s="37" t="s">
        <v>2317</v>
      </c>
      <c r="D817" s="37" t="s">
        <v>2380</v>
      </c>
      <c r="E817" s="37">
        <v>145765</v>
      </c>
      <c r="F817" s="38" t="s">
        <v>2319</v>
      </c>
      <c r="G817" s="38" t="s">
        <v>2320</v>
      </c>
      <c r="H817" s="38" t="s">
        <v>2381</v>
      </c>
      <c r="I817" s="38" t="s">
        <v>2382</v>
      </c>
      <c r="J817" s="44">
        <v>105400</v>
      </c>
      <c r="K817" s="44">
        <v>19840</v>
      </c>
      <c r="L817" s="44">
        <v>0</v>
      </c>
      <c r="M817" s="44">
        <v>19840</v>
      </c>
      <c r="N817" s="39">
        <v>2</v>
      </c>
      <c r="O817" s="47">
        <v>12811</v>
      </c>
    </row>
    <row r="818" spans="1:15" ht="30" customHeight="1" outlineLevel="2" x14ac:dyDescent="0.2">
      <c r="A818" s="37">
        <v>784</v>
      </c>
      <c r="B818" s="37">
        <f t="shared" si="41"/>
        <v>23</v>
      </c>
      <c r="C818" s="37" t="s">
        <v>2317</v>
      </c>
      <c r="D818" s="37" t="s">
        <v>2383</v>
      </c>
      <c r="E818" s="37">
        <v>143646</v>
      </c>
      <c r="F818" s="38" t="s">
        <v>2319</v>
      </c>
      <c r="G818" s="38" t="s">
        <v>2320</v>
      </c>
      <c r="H818" s="38" t="s">
        <v>2384</v>
      </c>
      <c r="I818" s="38" t="s">
        <v>459</v>
      </c>
      <c r="J818" s="44">
        <v>14000</v>
      </c>
      <c r="K818" s="44">
        <v>0</v>
      </c>
      <c r="L818" s="44">
        <v>0</v>
      </c>
      <c r="M818" s="44">
        <v>20000</v>
      </c>
      <c r="N818" s="39">
        <v>2</v>
      </c>
      <c r="O818" s="47">
        <v>12811</v>
      </c>
    </row>
    <row r="819" spans="1:15" ht="30" customHeight="1" outlineLevel="2" x14ac:dyDescent="0.2">
      <c r="A819" s="37">
        <v>785</v>
      </c>
      <c r="B819" s="37">
        <f t="shared" si="41"/>
        <v>24</v>
      </c>
      <c r="C819" s="37" t="s">
        <v>2317</v>
      </c>
      <c r="D819" s="37" t="s">
        <v>2385</v>
      </c>
      <c r="E819" s="37">
        <v>145934</v>
      </c>
      <c r="F819" s="38" t="s">
        <v>2319</v>
      </c>
      <c r="G819" s="38" t="s">
        <v>2320</v>
      </c>
      <c r="H819" s="38" t="s">
        <v>2386</v>
      </c>
      <c r="I819" s="38" t="s">
        <v>2387</v>
      </c>
      <c r="J819" s="44">
        <v>113050</v>
      </c>
      <c r="K819" s="44">
        <v>62722</v>
      </c>
      <c r="L819" s="44">
        <v>0</v>
      </c>
      <c r="M819" s="44">
        <v>62722</v>
      </c>
      <c r="N819" s="39">
        <v>3</v>
      </c>
      <c r="O819" s="47">
        <v>18668</v>
      </c>
    </row>
    <row r="820" spans="1:15" ht="30" customHeight="1" outlineLevel="2" x14ac:dyDescent="0.2">
      <c r="A820" s="37">
        <v>786</v>
      </c>
      <c r="B820" s="37">
        <f t="shared" si="41"/>
        <v>25</v>
      </c>
      <c r="C820" s="37" t="s">
        <v>2317</v>
      </c>
      <c r="D820" s="37" t="s">
        <v>2388</v>
      </c>
      <c r="E820" s="37">
        <v>145961</v>
      </c>
      <c r="F820" s="38" t="s">
        <v>2319</v>
      </c>
      <c r="G820" s="38" t="s">
        <v>2320</v>
      </c>
      <c r="H820" s="38" t="s">
        <v>2389</v>
      </c>
      <c r="I820" s="38" t="s">
        <v>2390</v>
      </c>
      <c r="J820" s="44">
        <v>129000</v>
      </c>
      <c r="K820" s="44">
        <v>65084</v>
      </c>
      <c r="L820" s="44">
        <v>4050</v>
      </c>
      <c r="M820" s="44">
        <v>61034</v>
      </c>
      <c r="N820" s="39">
        <v>4</v>
      </c>
      <c r="O820" s="47">
        <v>24526</v>
      </c>
    </row>
    <row r="821" spans="1:15" ht="24.6" customHeight="1" outlineLevel="1" x14ac:dyDescent="0.2">
      <c r="A821" s="50"/>
      <c r="B821" s="50"/>
      <c r="C821" s="35" t="s">
        <v>2949</v>
      </c>
      <c r="D821" s="35"/>
      <c r="E821" s="35"/>
      <c r="F821" s="43"/>
      <c r="G821" s="43"/>
      <c r="H821" s="43"/>
      <c r="I821" s="43"/>
      <c r="J821" s="45">
        <f t="shared" ref="J821:O821" si="44">SUBTOTAL(9,J796:J820)</f>
        <v>4114079.2</v>
      </c>
      <c r="K821" s="45">
        <f t="shared" si="44"/>
        <v>1759659.46</v>
      </c>
      <c r="L821" s="45">
        <f t="shared" si="44"/>
        <v>374575</v>
      </c>
      <c r="M821" s="45">
        <f t="shared" si="44"/>
        <v>1275907.78</v>
      </c>
      <c r="N821" s="36">
        <f t="shared" si="44"/>
        <v>71</v>
      </c>
      <c r="O821" s="48">
        <f t="shared" si="44"/>
        <v>412873</v>
      </c>
    </row>
    <row r="822" spans="1:15" ht="38.25" outlineLevel="2" x14ac:dyDescent="0.2">
      <c r="A822" s="40">
        <v>787</v>
      </c>
      <c r="B822" s="40">
        <f t="shared" si="41"/>
        <v>1</v>
      </c>
      <c r="C822" s="40" t="s">
        <v>2391</v>
      </c>
      <c r="D822" s="40" t="s">
        <v>2392</v>
      </c>
      <c r="E822" s="40">
        <v>146904</v>
      </c>
      <c r="F822" s="41" t="s">
        <v>2393</v>
      </c>
      <c r="G822" s="41" t="s">
        <v>2394</v>
      </c>
      <c r="H822" s="41" t="s">
        <v>2395</v>
      </c>
      <c r="I822" s="41" t="s">
        <v>2396</v>
      </c>
      <c r="J822" s="46">
        <v>150000</v>
      </c>
      <c r="K822" s="46">
        <v>12000</v>
      </c>
      <c r="L822" s="46">
        <v>0</v>
      </c>
      <c r="M822" s="46">
        <v>12000</v>
      </c>
      <c r="N822" s="42">
        <v>3</v>
      </c>
      <c r="O822" s="49">
        <v>12000</v>
      </c>
    </row>
    <row r="823" spans="1:15" ht="25.5" outlineLevel="2" x14ac:dyDescent="0.2">
      <c r="A823" s="37">
        <v>788</v>
      </c>
      <c r="B823" s="37">
        <f t="shared" si="41"/>
        <v>2</v>
      </c>
      <c r="C823" s="37" t="s">
        <v>2391</v>
      </c>
      <c r="D823" s="37" t="s">
        <v>2397</v>
      </c>
      <c r="E823" s="37">
        <v>151530</v>
      </c>
      <c r="F823" s="38" t="s">
        <v>2393</v>
      </c>
      <c r="G823" s="38" t="s">
        <v>2394</v>
      </c>
      <c r="H823" s="38" t="s">
        <v>2398</v>
      </c>
      <c r="I823" s="38" t="s">
        <v>2399</v>
      </c>
      <c r="J823" s="44">
        <v>154700</v>
      </c>
      <c r="K823" s="44">
        <v>97457</v>
      </c>
      <c r="L823" s="44">
        <v>0</v>
      </c>
      <c r="M823" s="44">
        <v>97457</v>
      </c>
      <c r="N823" s="39">
        <v>4</v>
      </c>
      <c r="O823" s="47">
        <v>24526</v>
      </c>
    </row>
    <row r="824" spans="1:15" ht="25.5" outlineLevel="2" x14ac:dyDescent="0.2">
      <c r="A824" s="37">
        <v>789</v>
      </c>
      <c r="B824" s="37">
        <f t="shared" si="41"/>
        <v>3</v>
      </c>
      <c r="C824" s="37" t="s">
        <v>2391</v>
      </c>
      <c r="D824" s="37" t="s">
        <v>2400</v>
      </c>
      <c r="E824" s="37">
        <v>147161</v>
      </c>
      <c r="F824" s="38" t="s">
        <v>2393</v>
      </c>
      <c r="G824" s="38" t="s">
        <v>2394</v>
      </c>
      <c r="H824" s="38" t="s">
        <v>2401</v>
      </c>
      <c r="I824" s="38" t="s">
        <v>2402</v>
      </c>
      <c r="J824" s="44">
        <v>154700</v>
      </c>
      <c r="K824" s="44">
        <v>83293</v>
      </c>
      <c r="L824" s="44">
        <v>0</v>
      </c>
      <c r="M824" s="44">
        <v>83293</v>
      </c>
      <c r="N824" s="39">
        <v>3</v>
      </c>
      <c r="O824" s="47">
        <v>18668</v>
      </c>
    </row>
    <row r="825" spans="1:15" ht="25.5" outlineLevel="2" x14ac:dyDescent="0.2">
      <c r="A825" s="37">
        <v>790</v>
      </c>
      <c r="B825" s="37">
        <f t="shared" si="41"/>
        <v>4</v>
      </c>
      <c r="C825" s="37" t="s">
        <v>2391</v>
      </c>
      <c r="D825" s="37" t="s">
        <v>2403</v>
      </c>
      <c r="E825" s="37">
        <v>147241</v>
      </c>
      <c r="F825" s="38" t="s">
        <v>2393</v>
      </c>
      <c r="G825" s="38" t="s">
        <v>2394</v>
      </c>
      <c r="H825" s="38" t="s">
        <v>2404</v>
      </c>
      <c r="I825" s="38" t="s">
        <v>2405</v>
      </c>
      <c r="J825" s="44">
        <v>121005</v>
      </c>
      <c r="K825" s="44">
        <v>121005</v>
      </c>
      <c r="L825" s="44">
        <v>0</v>
      </c>
      <c r="M825" s="44">
        <v>121005</v>
      </c>
      <c r="N825" s="39">
        <v>3</v>
      </c>
      <c r="O825" s="47">
        <v>18668</v>
      </c>
    </row>
    <row r="826" spans="1:15" ht="25.5" outlineLevel="2" x14ac:dyDescent="0.2">
      <c r="A826" s="37">
        <v>791</v>
      </c>
      <c r="B826" s="37">
        <f t="shared" si="41"/>
        <v>5</v>
      </c>
      <c r="C826" s="37" t="s">
        <v>2391</v>
      </c>
      <c r="D826" s="37" t="s">
        <v>2409</v>
      </c>
      <c r="E826" s="37">
        <v>151503</v>
      </c>
      <c r="F826" s="38" t="s">
        <v>2393</v>
      </c>
      <c r="G826" s="38" t="s">
        <v>2394</v>
      </c>
      <c r="H826" s="38" t="s">
        <v>2410</v>
      </c>
      <c r="I826" s="38" t="s">
        <v>2411</v>
      </c>
      <c r="J826" s="44">
        <v>116620</v>
      </c>
      <c r="K826" s="44">
        <v>69070</v>
      </c>
      <c r="L826" s="44">
        <v>0</v>
      </c>
      <c r="M826" s="44">
        <v>69070</v>
      </c>
      <c r="N826" s="39">
        <v>4</v>
      </c>
      <c r="O826" s="47">
        <v>24526</v>
      </c>
    </row>
    <row r="827" spans="1:15" ht="25.5" outlineLevel="2" x14ac:dyDescent="0.2">
      <c r="A827" s="37">
        <v>792</v>
      </c>
      <c r="B827" s="37">
        <f t="shared" si="41"/>
        <v>6</v>
      </c>
      <c r="C827" s="37" t="s">
        <v>2391</v>
      </c>
      <c r="D827" s="37" t="s">
        <v>2406</v>
      </c>
      <c r="E827" s="37">
        <v>146502</v>
      </c>
      <c r="F827" s="38" t="s">
        <v>2393</v>
      </c>
      <c r="G827" s="38" t="s">
        <v>2394</v>
      </c>
      <c r="H827" s="38" t="s">
        <v>2407</v>
      </c>
      <c r="I827" s="38" t="s">
        <v>2408</v>
      </c>
      <c r="J827" s="44">
        <v>240000</v>
      </c>
      <c r="K827" s="44">
        <v>188808</v>
      </c>
      <c r="L827" s="44">
        <v>0</v>
      </c>
      <c r="M827" s="44">
        <v>188808</v>
      </c>
      <c r="N827" s="39">
        <v>5</v>
      </c>
      <c r="O827" s="47">
        <v>30383</v>
      </c>
    </row>
    <row r="828" spans="1:15" ht="25.5" outlineLevel="2" x14ac:dyDescent="0.2">
      <c r="A828" s="37">
        <v>793</v>
      </c>
      <c r="B828" s="37">
        <f t="shared" si="41"/>
        <v>7</v>
      </c>
      <c r="C828" s="37" t="s">
        <v>2391</v>
      </c>
      <c r="D828" s="37" t="s">
        <v>2412</v>
      </c>
      <c r="E828" s="37">
        <v>147713</v>
      </c>
      <c r="F828" s="38" t="s">
        <v>2393</v>
      </c>
      <c r="G828" s="38" t="s">
        <v>2394</v>
      </c>
      <c r="H828" s="38" t="s">
        <v>2413</v>
      </c>
      <c r="I828" s="38" t="s">
        <v>2414</v>
      </c>
      <c r="J828" s="44">
        <v>48730</v>
      </c>
      <c r="K828" s="44">
        <v>48730</v>
      </c>
      <c r="L828" s="44">
        <v>0</v>
      </c>
      <c r="M828" s="44">
        <v>48730</v>
      </c>
      <c r="N828" s="39">
        <v>4</v>
      </c>
      <c r="O828" s="47">
        <v>24526</v>
      </c>
    </row>
    <row r="829" spans="1:15" ht="38.25" outlineLevel="2" x14ac:dyDescent="0.2">
      <c r="A829" s="37">
        <v>794</v>
      </c>
      <c r="B829" s="37">
        <f t="shared" si="41"/>
        <v>8</v>
      </c>
      <c r="C829" s="37" t="s">
        <v>2391</v>
      </c>
      <c r="D829" s="37" t="s">
        <v>789</v>
      </c>
      <c r="E829" s="37">
        <v>151451</v>
      </c>
      <c r="F829" s="38" t="s">
        <v>2393</v>
      </c>
      <c r="G829" s="38" t="s">
        <v>2394</v>
      </c>
      <c r="H829" s="38" t="s">
        <v>2415</v>
      </c>
      <c r="I829" s="38" t="s">
        <v>2416</v>
      </c>
      <c r="J829" s="44">
        <v>214200</v>
      </c>
      <c r="K829" s="44">
        <v>115091</v>
      </c>
      <c r="L829" s="44">
        <v>0</v>
      </c>
      <c r="M829" s="44">
        <v>115091</v>
      </c>
      <c r="N829" s="39">
        <v>5</v>
      </c>
      <c r="O829" s="47">
        <v>30383</v>
      </c>
    </row>
    <row r="830" spans="1:15" ht="25.5" outlineLevel="2" x14ac:dyDescent="0.2">
      <c r="A830" s="37">
        <v>795</v>
      </c>
      <c r="B830" s="37">
        <f t="shared" si="41"/>
        <v>9</v>
      </c>
      <c r="C830" s="37" t="s">
        <v>2391</v>
      </c>
      <c r="D830" s="37" t="s">
        <v>336</v>
      </c>
      <c r="E830" s="37">
        <v>147937</v>
      </c>
      <c r="F830" s="38" t="s">
        <v>2393</v>
      </c>
      <c r="G830" s="38" t="s">
        <v>2394</v>
      </c>
      <c r="H830" s="38" t="s">
        <v>2417</v>
      </c>
      <c r="I830" s="38" t="s">
        <v>2418</v>
      </c>
      <c r="J830" s="44">
        <v>139500</v>
      </c>
      <c r="K830" s="44">
        <v>30000</v>
      </c>
      <c r="L830" s="44">
        <v>0</v>
      </c>
      <c r="M830" s="44">
        <v>30000</v>
      </c>
      <c r="N830" s="39">
        <v>4</v>
      </c>
      <c r="O830" s="47">
        <v>24526</v>
      </c>
    </row>
    <row r="831" spans="1:15" ht="25.5" outlineLevel="2" x14ac:dyDescent="0.2">
      <c r="A831" s="37">
        <v>796</v>
      </c>
      <c r="B831" s="37">
        <f t="shared" si="41"/>
        <v>10</v>
      </c>
      <c r="C831" s="37" t="s">
        <v>2391</v>
      </c>
      <c r="D831" s="37" t="s">
        <v>2419</v>
      </c>
      <c r="E831" s="37">
        <v>148426</v>
      </c>
      <c r="F831" s="38" t="s">
        <v>2393</v>
      </c>
      <c r="G831" s="38" t="s">
        <v>2394</v>
      </c>
      <c r="H831" s="38" t="s">
        <v>2420</v>
      </c>
      <c r="I831" s="38" t="s">
        <v>2421</v>
      </c>
      <c r="J831" s="44">
        <v>69778</v>
      </c>
      <c r="K831" s="44">
        <v>30169</v>
      </c>
      <c r="L831" s="44">
        <v>0</v>
      </c>
      <c r="M831" s="44">
        <v>30169</v>
      </c>
      <c r="N831" s="39">
        <v>4</v>
      </c>
      <c r="O831" s="47">
        <v>24526</v>
      </c>
    </row>
    <row r="832" spans="1:15" ht="25.5" outlineLevel="2" x14ac:dyDescent="0.2">
      <c r="A832" s="37">
        <v>797</v>
      </c>
      <c r="B832" s="37">
        <f t="shared" si="41"/>
        <v>11</v>
      </c>
      <c r="C832" s="37" t="s">
        <v>2391</v>
      </c>
      <c r="D832" s="37" t="s">
        <v>2422</v>
      </c>
      <c r="E832" s="37">
        <v>148514</v>
      </c>
      <c r="F832" s="38" t="s">
        <v>2393</v>
      </c>
      <c r="G832" s="38" t="s">
        <v>2394</v>
      </c>
      <c r="H832" s="38" t="s">
        <v>2423</v>
      </c>
      <c r="I832" s="38" t="s">
        <v>2424</v>
      </c>
      <c r="J832" s="44">
        <v>161200</v>
      </c>
      <c r="K832" s="44">
        <v>100000</v>
      </c>
      <c r="L832" s="44">
        <v>0</v>
      </c>
      <c r="M832" s="44">
        <v>100000</v>
      </c>
      <c r="N832" s="39">
        <v>4</v>
      </c>
      <c r="O832" s="47">
        <v>24526</v>
      </c>
    </row>
    <row r="833" spans="1:15" ht="25.5" outlineLevel="2" x14ac:dyDescent="0.2">
      <c r="A833" s="37">
        <v>798</v>
      </c>
      <c r="B833" s="37">
        <f t="shared" si="41"/>
        <v>12</v>
      </c>
      <c r="C833" s="37" t="s">
        <v>2391</v>
      </c>
      <c r="D833" s="37" t="s">
        <v>2425</v>
      </c>
      <c r="E833" s="37">
        <v>148612</v>
      </c>
      <c r="F833" s="38" t="s">
        <v>2393</v>
      </c>
      <c r="G833" s="38" t="s">
        <v>2394</v>
      </c>
      <c r="H833" s="38" t="s">
        <v>2426</v>
      </c>
      <c r="I833" s="38" t="s">
        <v>2427</v>
      </c>
      <c r="J833" s="44">
        <v>225859.14</v>
      </c>
      <c r="K833" s="44">
        <v>19219.14</v>
      </c>
      <c r="L833" s="44">
        <v>0</v>
      </c>
      <c r="M833" s="44">
        <v>19219.14</v>
      </c>
      <c r="N833" s="39">
        <v>5</v>
      </c>
      <c r="O833" s="47">
        <v>19219</v>
      </c>
    </row>
    <row r="834" spans="1:15" ht="25.5" outlineLevel="2" x14ac:dyDescent="0.2">
      <c r="A834" s="37">
        <v>799</v>
      </c>
      <c r="B834" s="37">
        <f t="shared" si="41"/>
        <v>13</v>
      </c>
      <c r="C834" s="37" t="s">
        <v>2391</v>
      </c>
      <c r="D834" s="37" t="s">
        <v>2428</v>
      </c>
      <c r="E834" s="37">
        <v>148729</v>
      </c>
      <c r="F834" s="38" t="s">
        <v>2393</v>
      </c>
      <c r="G834" s="38" t="s">
        <v>2394</v>
      </c>
      <c r="H834" s="38" t="s">
        <v>2429</v>
      </c>
      <c r="I834" s="38" t="s">
        <v>2430</v>
      </c>
      <c r="J834" s="44">
        <v>255612</v>
      </c>
      <c r="K834" s="44">
        <v>173693</v>
      </c>
      <c r="L834" s="44">
        <v>0</v>
      </c>
      <c r="M834" s="44">
        <v>173693</v>
      </c>
      <c r="N834" s="39">
        <v>3</v>
      </c>
      <c r="O834" s="47">
        <v>18668</v>
      </c>
    </row>
    <row r="835" spans="1:15" ht="25.5" outlineLevel="2" x14ac:dyDescent="0.2">
      <c r="A835" s="37">
        <v>800</v>
      </c>
      <c r="B835" s="37">
        <f t="shared" si="41"/>
        <v>14</v>
      </c>
      <c r="C835" s="37" t="s">
        <v>2391</v>
      </c>
      <c r="D835" s="37" t="s">
        <v>2431</v>
      </c>
      <c r="E835" s="37">
        <v>148872</v>
      </c>
      <c r="F835" s="38" t="s">
        <v>2393</v>
      </c>
      <c r="G835" s="38" t="s">
        <v>2394</v>
      </c>
      <c r="H835" s="38" t="s">
        <v>2432</v>
      </c>
      <c r="I835" s="38" t="s">
        <v>2433</v>
      </c>
      <c r="J835" s="44">
        <v>129710</v>
      </c>
      <c r="K835" s="44">
        <v>35301.01</v>
      </c>
      <c r="L835" s="44">
        <v>0</v>
      </c>
      <c r="M835" s="44">
        <v>35301.01</v>
      </c>
      <c r="N835" s="39">
        <v>4</v>
      </c>
      <c r="O835" s="47">
        <v>24526</v>
      </c>
    </row>
    <row r="836" spans="1:15" ht="25.5" outlineLevel="2" x14ac:dyDescent="0.2">
      <c r="A836" s="37">
        <v>801</v>
      </c>
      <c r="B836" s="37">
        <f t="shared" si="41"/>
        <v>15</v>
      </c>
      <c r="C836" s="37" t="s">
        <v>2391</v>
      </c>
      <c r="D836" s="37" t="s">
        <v>2434</v>
      </c>
      <c r="E836" s="37">
        <v>151512</v>
      </c>
      <c r="F836" s="38" t="s">
        <v>2393</v>
      </c>
      <c r="G836" s="38" t="s">
        <v>2394</v>
      </c>
      <c r="H836" s="38" t="s">
        <v>2435</v>
      </c>
      <c r="I836" s="38" t="s">
        <v>2436</v>
      </c>
      <c r="J836" s="44">
        <v>125098</v>
      </c>
      <c r="K836" s="44">
        <v>56000</v>
      </c>
      <c r="L836" s="44">
        <v>0</v>
      </c>
      <c r="M836" s="44">
        <v>56000</v>
      </c>
      <c r="N836" s="39">
        <v>5</v>
      </c>
      <c r="O836" s="47">
        <v>30383</v>
      </c>
    </row>
    <row r="837" spans="1:15" ht="25.5" outlineLevel="2" x14ac:dyDescent="0.2">
      <c r="A837" s="37">
        <v>802</v>
      </c>
      <c r="B837" s="37">
        <f t="shared" si="41"/>
        <v>16</v>
      </c>
      <c r="C837" s="37" t="s">
        <v>2391</v>
      </c>
      <c r="D837" s="37" t="s">
        <v>2437</v>
      </c>
      <c r="E837" s="37">
        <v>151549</v>
      </c>
      <c r="F837" s="38" t="s">
        <v>2393</v>
      </c>
      <c r="G837" s="38" t="s">
        <v>2394</v>
      </c>
      <c r="H837" s="38" t="s">
        <v>2438</v>
      </c>
      <c r="I837" s="38" t="s">
        <v>2439</v>
      </c>
      <c r="J837" s="44">
        <v>120000</v>
      </c>
      <c r="K837" s="44">
        <v>85853</v>
      </c>
      <c r="L837" s="44">
        <v>0</v>
      </c>
      <c r="M837" s="44">
        <v>85853</v>
      </c>
      <c r="N837" s="39">
        <v>4</v>
      </c>
      <c r="O837" s="47">
        <v>24526</v>
      </c>
    </row>
    <row r="838" spans="1:15" ht="25.5" outlineLevel="2" x14ac:dyDescent="0.2">
      <c r="A838" s="37">
        <v>803</v>
      </c>
      <c r="B838" s="37">
        <f t="shared" ref="B838:B901" si="45">B837+1</f>
        <v>17</v>
      </c>
      <c r="C838" s="37" t="s">
        <v>2391</v>
      </c>
      <c r="D838" s="37" t="s">
        <v>2440</v>
      </c>
      <c r="E838" s="37">
        <v>151479</v>
      </c>
      <c r="F838" s="38" t="s">
        <v>2393</v>
      </c>
      <c r="G838" s="38" t="s">
        <v>2394</v>
      </c>
      <c r="H838" s="38" t="s">
        <v>2441</v>
      </c>
      <c r="I838" s="38" t="s">
        <v>2442</v>
      </c>
      <c r="J838" s="44">
        <v>132000</v>
      </c>
      <c r="K838" s="44">
        <v>64785</v>
      </c>
      <c r="L838" s="44">
        <v>0</v>
      </c>
      <c r="M838" s="44">
        <v>64785</v>
      </c>
      <c r="N838" s="39">
        <v>4</v>
      </c>
      <c r="O838" s="47">
        <v>24526</v>
      </c>
    </row>
    <row r="839" spans="1:15" ht="25.5" outlineLevel="2" x14ac:dyDescent="0.2">
      <c r="A839" s="37">
        <v>804</v>
      </c>
      <c r="B839" s="37">
        <f t="shared" si="45"/>
        <v>18</v>
      </c>
      <c r="C839" s="37" t="s">
        <v>2391</v>
      </c>
      <c r="D839" s="37" t="s">
        <v>2443</v>
      </c>
      <c r="E839" s="37">
        <v>146281</v>
      </c>
      <c r="F839" s="38" t="s">
        <v>2393</v>
      </c>
      <c r="G839" s="38" t="s">
        <v>2394</v>
      </c>
      <c r="H839" s="38" t="s">
        <v>2444</v>
      </c>
      <c r="I839" s="38" t="s">
        <v>2445</v>
      </c>
      <c r="J839" s="44">
        <v>157080</v>
      </c>
      <c r="K839" s="44">
        <v>87810</v>
      </c>
      <c r="L839" s="44">
        <v>0</v>
      </c>
      <c r="M839" s="44">
        <v>87810</v>
      </c>
      <c r="N839" s="39">
        <v>3</v>
      </c>
      <c r="O839" s="47">
        <v>18668</v>
      </c>
    </row>
    <row r="840" spans="1:15" ht="25.5" outlineLevel="2" x14ac:dyDescent="0.2">
      <c r="A840" s="37">
        <v>805</v>
      </c>
      <c r="B840" s="37">
        <f t="shared" si="45"/>
        <v>19</v>
      </c>
      <c r="C840" s="37" t="s">
        <v>2391</v>
      </c>
      <c r="D840" s="37" t="s">
        <v>2446</v>
      </c>
      <c r="E840" s="37">
        <v>149183</v>
      </c>
      <c r="F840" s="38" t="s">
        <v>2393</v>
      </c>
      <c r="G840" s="38" t="s">
        <v>2394</v>
      </c>
      <c r="H840" s="38" t="s">
        <v>2447</v>
      </c>
      <c r="I840" s="38" t="s">
        <v>2448</v>
      </c>
      <c r="J840" s="44">
        <v>309112.90000000002</v>
      </c>
      <c r="K840" s="44">
        <v>123222.15</v>
      </c>
      <c r="L840" s="44">
        <v>0</v>
      </c>
      <c r="M840" s="44">
        <v>123222.15</v>
      </c>
      <c r="N840" s="39">
        <v>4</v>
      </c>
      <c r="O840" s="47">
        <v>24526</v>
      </c>
    </row>
    <row r="841" spans="1:15" ht="25.5" outlineLevel="2" x14ac:dyDescent="0.2">
      <c r="A841" s="37">
        <v>806</v>
      </c>
      <c r="B841" s="37">
        <f t="shared" si="45"/>
        <v>20</v>
      </c>
      <c r="C841" s="37" t="s">
        <v>2391</v>
      </c>
      <c r="D841" s="37" t="s">
        <v>2449</v>
      </c>
      <c r="E841" s="37">
        <v>149370</v>
      </c>
      <c r="F841" s="38" t="s">
        <v>2393</v>
      </c>
      <c r="G841" s="38" t="s">
        <v>2394</v>
      </c>
      <c r="H841" s="38" t="s">
        <v>2450</v>
      </c>
      <c r="I841" s="38" t="s">
        <v>2451</v>
      </c>
      <c r="J841" s="44">
        <v>326610</v>
      </c>
      <c r="K841" s="44">
        <v>8925</v>
      </c>
      <c r="L841" s="44">
        <v>0</v>
      </c>
      <c r="M841" s="44">
        <v>8925</v>
      </c>
      <c r="N841" s="39">
        <v>4</v>
      </c>
      <c r="O841" s="47">
        <v>8925</v>
      </c>
    </row>
    <row r="842" spans="1:15" ht="25.5" outlineLevel="2" x14ac:dyDescent="0.2">
      <c r="A842" s="37">
        <v>807</v>
      </c>
      <c r="B842" s="37">
        <f t="shared" si="45"/>
        <v>21</v>
      </c>
      <c r="C842" s="37" t="s">
        <v>2391</v>
      </c>
      <c r="D842" s="37" t="s">
        <v>2452</v>
      </c>
      <c r="E842" s="37">
        <v>146325</v>
      </c>
      <c r="F842" s="38" t="s">
        <v>2393</v>
      </c>
      <c r="G842" s="38" t="s">
        <v>2394</v>
      </c>
      <c r="H842" s="38" t="s">
        <v>2453</v>
      </c>
      <c r="I842" s="38" t="s">
        <v>2454</v>
      </c>
      <c r="J842" s="44">
        <v>281782</v>
      </c>
      <c r="K842" s="44">
        <v>55727</v>
      </c>
      <c r="L842" s="44">
        <v>0</v>
      </c>
      <c r="M842" s="44">
        <v>55727</v>
      </c>
      <c r="N842" s="39">
        <v>4</v>
      </c>
      <c r="O842" s="47">
        <v>24526</v>
      </c>
    </row>
    <row r="843" spans="1:15" ht="51" outlineLevel="2" x14ac:dyDescent="0.2">
      <c r="A843" s="37">
        <v>808</v>
      </c>
      <c r="B843" s="37">
        <f t="shared" si="45"/>
        <v>22</v>
      </c>
      <c r="C843" s="37" t="s">
        <v>2391</v>
      </c>
      <c r="D843" s="37" t="s">
        <v>2455</v>
      </c>
      <c r="E843" s="37">
        <v>149539</v>
      </c>
      <c r="F843" s="38" t="s">
        <v>2393</v>
      </c>
      <c r="G843" s="38" t="s">
        <v>2394</v>
      </c>
      <c r="H843" s="38" t="s">
        <v>2456</v>
      </c>
      <c r="I843" s="38" t="s">
        <v>2457</v>
      </c>
      <c r="J843" s="44">
        <v>308400</v>
      </c>
      <c r="K843" s="44">
        <v>100125.98</v>
      </c>
      <c r="L843" s="44">
        <v>0</v>
      </c>
      <c r="M843" s="44">
        <v>100125.98</v>
      </c>
      <c r="N843" s="39">
        <v>4</v>
      </c>
      <c r="O843" s="47">
        <v>24526</v>
      </c>
    </row>
    <row r="844" spans="1:15" ht="25.5" outlineLevel="2" x14ac:dyDescent="0.2">
      <c r="A844" s="37">
        <v>809</v>
      </c>
      <c r="B844" s="37">
        <f t="shared" si="45"/>
        <v>23</v>
      </c>
      <c r="C844" s="37" t="s">
        <v>2391</v>
      </c>
      <c r="D844" s="37" t="s">
        <v>2458</v>
      </c>
      <c r="E844" s="37">
        <v>149682</v>
      </c>
      <c r="F844" s="38" t="s">
        <v>2393</v>
      </c>
      <c r="G844" s="38" t="s">
        <v>2394</v>
      </c>
      <c r="H844" s="38" t="s">
        <v>2459</v>
      </c>
      <c r="I844" s="38" t="s">
        <v>2460</v>
      </c>
      <c r="J844" s="44">
        <v>120349</v>
      </c>
      <c r="K844" s="44">
        <v>7773.47</v>
      </c>
      <c r="L844" s="44">
        <v>0</v>
      </c>
      <c r="M844" s="44">
        <v>7773.47</v>
      </c>
      <c r="N844" s="39">
        <v>3</v>
      </c>
      <c r="O844" s="47">
        <v>7773</v>
      </c>
    </row>
    <row r="845" spans="1:15" ht="25.5" outlineLevel="2" x14ac:dyDescent="0.2">
      <c r="A845" s="37">
        <v>810</v>
      </c>
      <c r="B845" s="37">
        <f t="shared" si="45"/>
        <v>24</v>
      </c>
      <c r="C845" s="37" t="s">
        <v>2391</v>
      </c>
      <c r="D845" s="37" t="s">
        <v>2461</v>
      </c>
      <c r="E845" s="37">
        <v>149851</v>
      </c>
      <c r="F845" s="38" t="s">
        <v>2393</v>
      </c>
      <c r="G845" s="38" t="s">
        <v>2394</v>
      </c>
      <c r="H845" s="38" t="s">
        <v>2462</v>
      </c>
      <c r="I845" s="38" t="s">
        <v>2463</v>
      </c>
      <c r="J845" s="44">
        <v>163680</v>
      </c>
      <c r="K845" s="44">
        <v>39680</v>
      </c>
      <c r="L845" s="44">
        <v>0</v>
      </c>
      <c r="M845" s="44">
        <v>39680</v>
      </c>
      <c r="N845" s="39">
        <v>4</v>
      </c>
      <c r="O845" s="47">
        <v>24526</v>
      </c>
    </row>
    <row r="846" spans="1:15" ht="25.5" outlineLevel="2" x14ac:dyDescent="0.2">
      <c r="A846" s="37">
        <v>811</v>
      </c>
      <c r="B846" s="37">
        <f t="shared" si="45"/>
        <v>25</v>
      </c>
      <c r="C846" s="37" t="s">
        <v>2391</v>
      </c>
      <c r="D846" s="37" t="s">
        <v>2464</v>
      </c>
      <c r="E846" s="37">
        <v>150114</v>
      </c>
      <c r="F846" s="38" t="s">
        <v>2393</v>
      </c>
      <c r="G846" s="38" t="s">
        <v>2394</v>
      </c>
      <c r="H846" s="38" t="s">
        <v>2465</v>
      </c>
      <c r="I846" s="38" t="s">
        <v>2466</v>
      </c>
      <c r="J846" s="44">
        <v>297600</v>
      </c>
      <c r="K846" s="44">
        <v>47746</v>
      </c>
      <c r="L846" s="44">
        <v>0</v>
      </c>
      <c r="M846" s="44">
        <v>47746</v>
      </c>
      <c r="N846" s="39">
        <v>4</v>
      </c>
      <c r="O846" s="47">
        <v>24526</v>
      </c>
    </row>
    <row r="847" spans="1:15" ht="25.5" outlineLevel="2" x14ac:dyDescent="0.2">
      <c r="A847" s="37">
        <v>812</v>
      </c>
      <c r="B847" s="37">
        <f t="shared" si="45"/>
        <v>26</v>
      </c>
      <c r="C847" s="37" t="s">
        <v>2391</v>
      </c>
      <c r="D847" s="37" t="s">
        <v>2470</v>
      </c>
      <c r="E847" s="37">
        <v>150258</v>
      </c>
      <c r="F847" s="38" t="s">
        <v>2393</v>
      </c>
      <c r="G847" s="38" t="s">
        <v>2394</v>
      </c>
      <c r="H847" s="38" t="s">
        <v>2471</v>
      </c>
      <c r="I847" s="38" t="s">
        <v>2472</v>
      </c>
      <c r="J847" s="44">
        <v>154977.57999999999</v>
      </c>
      <c r="K847" s="44">
        <v>121667.58</v>
      </c>
      <c r="L847" s="44">
        <v>0</v>
      </c>
      <c r="M847" s="44">
        <v>121667.58</v>
      </c>
      <c r="N847" s="39">
        <v>5</v>
      </c>
      <c r="O847" s="47">
        <v>30383</v>
      </c>
    </row>
    <row r="848" spans="1:15" ht="38.25" outlineLevel="2" x14ac:dyDescent="0.2">
      <c r="A848" s="37">
        <v>813</v>
      </c>
      <c r="B848" s="37">
        <f t="shared" si="45"/>
        <v>27</v>
      </c>
      <c r="C848" s="37" t="s">
        <v>2391</v>
      </c>
      <c r="D848" s="37" t="s">
        <v>2473</v>
      </c>
      <c r="E848" s="37">
        <v>146708</v>
      </c>
      <c r="F848" s="38" t="s">
        <v>2393</v>
      </c>
      <c r="G848" s="38" t="s">
        <v>2394</v>
      </c>
      <c r="H848" s="38" t="s">
        <v>2474</v>
      </c>
      <c r="I848" s="38" t="s">
        <v>2475</v>
      </c>
      <c r="J848" s="44">
        <v>200691.86</v>
      </c>
      <c r="K848" s="44">
        <v>15470</v>
      </c>
      <c r="L848" s="44">
        <v>0</v>
      </c>
      <c r="M848" s="44">
        <v>15470</v>
      </c>
      <c r="N848" s="39">
        <v>5</v>
      </c>
      <c r="O848" s="47">
        <v>15470</v>
      </c>
    </row>
    <row r="849" spans="1:15" ht="25.5" outlineLevel="2" x14ac:dyDescent="0.2">
      <c r="A849" s="37">
        <v>814</v>
      </c>
      <c r="B849" s="37">
        <f t="shared" si="45"/>
        <v>28</v>
      </c>
      <c r="C849" s="37" t="s">
        <v>2391</v>
      </c>
      <c r="D849" s="37" t="s">
        <v>2476</v>
      </c>
      <c r="E849" s="37">
        <v>150356</v>
      </c>
      <c r="F849" s="38" t="s">
        <v>2393</v>
      </c>
      <c r="G849" s="38" t="s">
        <v>2394</v>
      </c>
      <c r="H849" s="38" t="s">
        <v>2477</v>
      </c>
      <c r="I849" s="38" t="s">
        <v>2478</v>
      </c>
      <c r="J849" s="44">
        <v>154700</v>
      </c>
      <c r="K849" s="44">
        <v>52700</v>
      </c>
      <c r="L849" s="44">
        <v>0</v>
      </c>
      <c r="M849" s="44">
        <v>52700</v>
      </c>
      <c r="N849" s="39">
        <v>3</v>
      </c>
      <c r="O849" s="47">
        <v>18668</v>
      </c>
    </row>
    <row r="850" spans="1:15" ht="25.5" outlineLevel="2" x14ac:dyDescent="0.2">
      <c r="A850" s="37">
        <v>815</v>
      </c>
      <c r="B850" s="37">
        <f t="shared" si="45"/>
        <v>29</v>
      </c>
      <c r="C850" s="37" t="s">
        <v>2391</v>
      </c>
      <c r="D850" s="37" t="s">
        <v>2391</v>
      </c>
      <c r="E850" s="37">
        <v>146263</v>
      </c>
      <c r="F850" s="38" t="s">
        <v>2393</v>
      </c>
      <c r="G850" s="38" t="s">
        <v>2394</v>
      </c>
      <c r="H850" s="38" t="s">
        <v>2479</v>
      </c>
      <c r="I850" s="38" t="s">
        <v>2480</v>
      </c>
      <c r="J850" s="44">
        <v>969850</v>
      </c>
      <c r="K850" s="44">
        <v>48492.5</v>
      </c>
      <c r="L850" s="44">
        <v>0</v>
      </c>
      <c r="M850" s="44">
        <v>48492.5</v>
      </c>
      <c r="N850" s="39">
        <v>5</v>
      </c>
      <c r="O850" s="47">
        <v>30383</v>
      </c>
    </row>
    <row r="851" spans="1:15" ht="25.5" outlineLevel="2" x14ac:dyDescent="0.2">
      <c r="A851" s="37">
        <v>816</v>
      </c>
      <c r="B851" s="37">
        <f t="shared" si="45"/>
        <v>30</v>
      </c>
      <c r="C851" s="37" t="s">
        <v>2391</v>
      </c>
      <c r="D851" s="37" t="s">
        <v>2467</v>
      </c>
      <c r="E851" s="37">
        <v>150445</v>
      </c>
      <c r="F851" s="38" t="s">
        <v>2393</v>
      </c>
      <c r="G851" s="38" t="s">
        <v>2394</v>
      </c>
      <c r="H851" s="38" t="s">
        <v>2468</v>
      </c>
      <c r="I851" s="38" t="s">
        <v>2469</v>
      </c>
      <c r="J851" s="44">
        <v>250000</v>
      </c>
      <c r="K851" s="44">
        <v>175000</v>
      </c>
      <c r="L851" s="44">
        <v>0</v>
      </c>
      <c r="M851" s="44">
        <v>75000</v>
      </c>
      <c r="N851" s="39">
        <v>4</v>
      </c>
      <c r="O851" s="47">
        <v>24526</v>
      </c>
    </row>
    <row r="852" spans="1:15" ht="38.25" outlineLevel="2" x14ac:dyDescent="0.2">
      <c r="A852" s="37">
        <v>817</v>
      </c>
      <c r="B852" s="37">
        <f t="shared" si="45"/>
        <v>31</v>
      </c>
      <c r="C852" s="37" t="s">
        <v>2391</v>
      </c>
      <c r="D852" s="37" t="s">
        <v>2481</v>
      </c>
      <c r="E852" s="37">
        <v>150980</v>
      </c>
      <c r="F852" s="38" t="s">
        <v>2393</v>
      </c>
      <c r="G852" s="38" t="s">
        <v>2394</v>
      </c>
      <c r="H852" s="38" t="s">
        <v>2482</v>
      </c>
      <c r="I852" s="38" t="s">
        <v>2483</v>
      </c>
      <c r="J852" s="44">
        <v>405790</v>
      </c>
      <c r="K852" s="44">
        <v>302895</v>
      </c>
      <c r="L852" s="44">
        <v>0</v>
      </c>
      <c r="M852" s="44">
        <v>302895</v>
      </c>
      <c r="N852" s="39">
        <v>4</v>
      </c>
      <c r="O852" s="47">
        <v>24526</v>
      </c>
    </row>
    <row r="853" spans="1:15" ht="25.5" outlineLevel="2" x14ac:dyDescent="0.2">
      <c r="A853" s="37">
        <v>818</v>
      </c>
      <c r="B853" s="37">
        <f t="shared" si="45"/>
        <v>32</v>
      </c>
      <c r="C853" s="37" t="s">
        <v>2391</v>
      </c>
      <c r="D853" s="37" t="s">
        <v>2484</v>
      </c>
      <c r="E853" s="37">
        <v>151558</v>
      </c>
      <c r="F853" s="38" t="s">
        <v>2393</v>
      </c>
      <c r="G853" s="38" t="s">
        <v>2394</v>
      </c>
      <c r="H853" s="38" t="s">
        <v>2485</v>
      </c>
      <c r="I853" s="38" t="s">
        <v>2486</v>
      </c>
      <c r="J853" s="44">
        <v>148363.87</v>
      </c>
      <c r="K853" s="44">
        <v>69403.87</v>
      </c>
      <c r="L853" s="44">
        <v>0</v>
      </c>
      <c r="M853" s="44">
        <v>69403.87</v>
      </c>
      <c r="N853" s="39">
        <v>5</v>
      </c>
      <c r="O853" s="47">
        <v>30383</v>
      </c>
    </row>
    <row r="854" spans="1:15" ht="51" outlineLevel="2" x14ac:dyDescent="0.2">
      <c r="A854" s="37">
        <v>819</v>
      </c>
      <c r="B854" s="37">
        <f t="shared" si="45"/>
        <v>33</v>
      </c>
      <c r="C854" s="37" t="s">
        <v>2391</v>
      </c>
      <c r="D854" s="37" t="s">
        <v>2487</v>
      </c>
      <c r="E854" s="37">
        <v>151157</v>
      </c>
      <c r="F854" s="38" t="s">
        <v>2393</v>
      </c>
      <c r="G854" s="38" t="s">
        <v>2394</v>
      </c>
      <c r="H854" s="38" t="s">
        <v>2488</v>
      </c>
      <c r="I854" s="38" t="s">
        <v>2489</v>
      </c>
      <c r="J854" s="44">
        <v>132000</v>
      </c>
      <c r="K854" s="44">
        <v>93000</v>
      </c>
      <c r="L854" s="44">
        <v>0</v>
      </c>
      <c r="M854" s="44">
        <v>93000</v>
      </c>
      <c r="N854" s="39">
        <v>4</v>
      </c>
      <c r="O854" s="47">
        <v>24526</v>
      </c>
    </row>
    <row r="855" spans="1:15" outlineLevel="1" x14ac:dyDescent="0.2">
      <c r="A855" s="50"/>
      <c r="B855" s="50"/>
      <c r="C855" s="35" t="s">
        <v>2950</v>
      </c>
      <c r="D855" s="35"/>
      <c r="E855" s="35"/>
      <c r="F855" s="43"/>
      <c r="G855" s="43"/>
      <c r="H855" s="43"/>
      <c r="I855" s="43"/>
      <c r="J855" s="45">
        <f t="shared" ref="J855:O855" si="46">SUBTOTAL(9,J822:J854)</f>
        <v>6939699.3500000006</v>
      </c>
      <c r="K855" s="45">
        <f t="shared" si="46"/>
        <v>2680112.7000000002</v>
      </c>
      <c r="L855" s="45">
        <f t="shared" si="46"/>
        <v>0</v>
      </c>
      <c r="M855" s="45">
        <f t="shared" si="46"/>
        <v>2580112.7000000002</v>
      </c>
      <c r="N855" s="36">
        <f t="shared" si="46"/>
        <v>133</v>
      </c>
      <c r="O855" s="48">
        <f t="shared" si="46"/>
        <v>755967</v>
      </c>
    </row>
    <row r="856" spans="1:15" ht="38.25" outlineLevel="2" x14ac:dyDescent="0.2">
      <c r="A856" s="40">
        <v>820</v>
      </c>
      <c r="B856" s="40">
        <f t="shared" si="45"/>
        <v>1</v>
      </c>
      <c r="C856" s="40" t="s">
        <v>2490</v>
      </c>
      <c r="D856" s="40" t="s">
        <v>2491</v>
      </c>
      <c r="E856" s="40">
        <v>152252</v>
      </c>
      <c r="F856" s="41" t="s">
        <v>2492</v>
      </c>
      <c r="G856" s="41" t="s">
        <v>2493</v>
      </c>
      <c r="H856" s="41" t="s">
        <v>2494</v>
      </c>
      <c r="I856" s="41" t="s">
        <v>2495</v>
      </c>
      <c r="J856" s="46">
        <v>125000</v>
      </c>
      <c r="K856" s="46">
        <v>105000</v>
      </c>
      <c r="L856" s="46">
        <v>27000</v>
      </c>
      <c r="M856" s="46">
        <v>27000</v>
      </c>
      <c r="N856" s="42">
        <v>3</v>
      </c>
      <c r="O856" s="49">
        <v>18668</v>
      </c>
    </row>
    <row r="857" spans="1:15" ht="38.25" outlineLevel="2" x14ac:dyDescent="0.2">
      <c r="A857" s="37">
        <v>821</v>
      </c>
      <c r="B857" s="37">
        <f t="shared" si="45"/>
        <v>2</v>
      </c>
      <c r="C857" s="37" t="s">
        <v>2490</v>
      </c>
      <c r="D857" s="37" t="s">
        <v>2496</v>
      </c>
      <c r="E857" s="37">
        <v>152528</v>
      </c>
      <c r="F857" s="38" t="s">
        <v>2492</v>
      </c>
      <c r="G857" s="38" t="s">
        <v>2493</v>
      </c>
      <c r="H857" s="38" t="s">
        <v>2497</v>
      </c>
      <c r="I857" s="38" t="s">
        <v>2498</v>
      </c>
      <c r="J857" s="44">
        <v>250000</v>
      </c>
      <c r="K857" s="44">
        <v>232366</v>
      </c>
      <c r="L857" s="44">
        <v>32366</v>
      </c>
      <c r="M857" s="44">
        <v>32366</v>
      </c>
      <c r="N857" s="39">
        <v>3</v>
      </c>
      <c r="O857" s="47">
        <v>18668</v>
      </c>
    </row>
    <row r="858" spans="1:15" ht="38.25" outlineLevel="2" x14ac:dyDescent="0.2">
      <c r="A858" s="37">
        <v>822</v>
      </c>
      <c r="B858" s="37">
        <f t="shared" si="45"/>
        <v>3</v>
      </c>
      <c r="C858" s="37" t="s">
        <v>2490</v>
      </c>
      <c r="D858" s="37" t="s">
        <v>2499</v>
      </c>
      <c r="E858" s="37">
        <v>151932</v>
      </c>
      <c r="F858" s="38" t="s">
        <v>2492</v>
      </c>
      <c r="G858" s="38" t="s">
        <v>2493</v>
      </c>
      <c r="H858" s="38" t="s">
        <v>2500</v>
      </c>
      <c r="I858" s="38" t="s">
        <v>2501</v>
      </c>
      <c r="J858" s="44">
        <v>125000</v>
      </c>
      <c r="K858" s="44">
        <v>125000</v>
      </c>
      <c r="L858" s="44">
        <v>62500</v>
      </c>
      <c r="M858" s="44">
        <v>62500</v>
      </c>
      <c r="N858" s="39">
        <v>3</v>
      </c>
      <c r="O858" s="47">
        <v>18668</v>
      </c>
    </row>
    <row r="859" spans="1:15" ht="51" outlineLevel="2" x14ac:dyDescent="0.2">
      <c r="A859" s="37">
        <v>823</v>
      </c>
      <c r="B859" s="37">
        <f t="shared" si="45"/>
        <v>4</v>
      </c>
      <c r="C859" s="37" t="s">
        <v>2490</v>
      </c>
      <c r="D859" s="37" t="s">
        <v>2502</v>
      </c>
      <c r="E859" s="37">
        <v>153151</v>
      </c>
      <c r="F859" s="38" t="s">
        <v>2492</v>
      </c>
      <c r="G859" s="38" t="s">
        <v>2493</v>
      </c>
      <c r="H859" s="38" t="s">
        <v>2503</v>
      </c>
      <c r="I859" s="38" t="s">
        <v>2504</v>
      </c>
      <c r="J859" s="44">
        <v>200000</v>
      </c>
      <c r="K859" s="44">
        <v>140000</v>
      </c>
      <c r="L859" s="44">
        <v>60000</v>
      </c>
      <c r="M859" s="44">
        <v>60000</v>
      </c>
      <c r="N859" s="39">
        <v>3</v>
      </c>
      <c r="O859" s="47">
        <v>18668</v>
      </c>
    </row>
    <row r="860" spans="1:15" ht="25.5" outlineLevel="2" x14ac:dyDescent="0.2">
      <c r="A860" s="37">
        <v>824</v>
      </c>
      <c r="B860" s="37">
        <f t="shared" si="45"/>
        <v>5</v>
      </c>
      <c r="C860" s="37" t="s">
        <v>2490</v>
      </c>
      <c r="D860" s="37" t="s">
        <v>432</v>
      </c>
      <c r="E860" s="37">
        <v>154736</v>
      </c>
      <c r="F860" s="38" t="s">
        <v>2492</v>
      </c>
      <c r="G860" s="38" t="s">
        <v>2493</v>
      </c>
      <c r="H860" s="38" t="s">
        <v>2505</v>
      </c>
      <c r="I860" s="38" t="s">
        <v>2506</v>
      </c>
      <c r="J860" s="44">
        <v>90493</v>
      </c>
      <c r="K860" s="44">
        <v>33935</v>
      </c>
      <c r="L860" s="44">
        <v>17935</v>
      </c>
      <c r="M860" s="44">
        <v>16000</v>
      </c>
      <c r="N860" s="39">
        <v>3</v>
      </c>
      <c r="O860" s="47">
        <v>16000</v>
      </c>
    </row>
    <row r="861" spans="1:15" ht="38.25" outlineLevel="2" x14ac:dyDescent="0.2">
      <c r="A861" s="37">
        <v>825</v>
      </c>
      <c r="B861" s="37">
        <f t="shared" si="45"/>
        <v>6</v>
      </c>
      <c r="C861" s="37" t="s">
        <v>2490</v>
      </c>
      <c r="D861" s="37" t="s">
        <v>2507</v>
      </c>
      <c r="E861" s="37">
        <v>151905</v>
      </c>
      <c r="F861" s="38" t="s">
        <v>2492</v>
      </c>
      <c r="G861" s="38" t="s">
        <v>2493</v>
      </c>
      <c r="H861" s="38" t="s">
        <v>2508</v>
      </c>
      <c r="I861" s="38" t="s">
        <v>2509</v>
      </c>
      <c r="J861" s="44">
        <v>399840</v>
      </c>
      <c r="K861" s="44">
        <v>399840</v>
      </c>
      <c r="L861" s="44">
        <v>100000</v>
      </c>
      <c r="M861" s="44">
        <v>100000</v>
      </c>
      <c r="N861" s="39">
        <v>4</v>
      </c>
      <c r="O861" s="47">
        <v>24526</v>
      </c>
    </row>
    <row r="862" spans="1:15" ht="25.5" outlineLevel="1" x14ac:dyDescent="0.2">
      <c r="A862" s="50"/>
      <c r="B862" s="50"/>
      <c r="C862" s="35" t="s">
        <v>2951</v>
      </c>
      <c r="D862" s="35"/>
      <c r="E862" s="35"/>
      <c r="F862" s="43"/>
      <c r="G862" s="43"/>
      <c r="H862" s="43"/>
      <c r="I862" s="43"/>
      <c r="J862" s="45">
        <f t="shared" ref="J862:O862" si="47">SUBTOTAL(9,J856:J861)</f>
        <v>1190333</v>
      </c>
      <c r="K862" s="45">
        <f t="shared" si="47"/>
        <v>1036141</v>
      </c>
      <c r="L862" s="45">
        <f t="shared" si="47"/>
        <v>299801</v>
      </c>
      <c r="M862" s="45">
        <f t="shared" si="47"/>
        <v>297866</v>
      </c>
      <c r="N862" s="36">
        <f t="shared" si="47"/>
        <v>19</v>
      </c>
      <c r="O862" s="48">
        <f t="shared" si="47"/>
        <v>115198</v>
      </c>
    </row>
    <row r="863" spans="1:15" ht="25.5" outlineLevel="2" x14ac:dyDescent="0.2">
      <c r="A863" s="40">
        <v>826</v>
      </c>
      <c r="B863" s="40">
        <f t="shared" si="45"/>
        <v>1</v>
      </c>
      <c r="C863" s="40" t="s">
        <v>2510</v>
      </c>
      <c r="D863" s="40" t="s">
        <v>2511</v>
      </c>
      <c r="E863" s="40">
        <v>155840</v>
      </c>
      <c r="F863" s="41" t="s">
        <v>2512</v>
      </c>
      <c r="G863" s="41" t="s">
        <v>2513</v>
      </c>
      <c r="H863" s="41" t="s">
        <v>2514</v>
      </c>
      <c r="I863" s="41" t="s">
        <v>2515</v>
      </c>
      <c r="J863" s="46">
        <v>159540</v>
      </c>
      <c r="K863" s="46">
        <v>103272</v>
      </c>
      <c r="L863" s="46">
        <v>30000</v>
      </c>
      <c r="M863" s="46">
        <v>73272</v>
      </c>
      <c r="N863" s="42">
        <v>4</v>
      </c>
      <c r="O863" s="49">
        <v>24526</v>
      </c>
    </row>
    <row r="864" spans="1:15" ht="63.75" outlineLevel="2" x14ac:dyDescent="0.2">
      <c r="A864" s="37">
        <v>827</v>
      </c>
      <c r="B864" s="37">
        <f t="shared" si="45"/>
        <v>2</v>
      </c>
      <c r="C864" s="37" t="s">
        <v>2510</v>
      </c>
      <c r="D864" s="37" t="s">
        <v>2516</v>
      </c>
      <c r="E864" s="37">
        <v>155911</v>
      </c>
      <c r="F864" s="38" t="s">
        <v>2512</v>
      </c>
      <c r="G864" s="38" t="s">
        <v>2513</v>
      </c>
      <c r="H864" s="38" t="s">
        <v>2517</v>
      </c>
      <c r="I864" s="38" t="s">
        <v>2518</v>
      </c>
      <c r="J864" s="44">
        <v>160650</v>
      </c>
      <c r="K864" s="44">
        <v>45000</v>
      </c>
      <c r="L864" s="44">
        <v>10000</v>
      </c>
      <c r="M864" s="44">
        <v>35000</v>
      </c>
      <c r="N864" s="39">
        <v>2</v>
      </c>
      <c r="O864" s="47">
        <v>12811</v>
      </c>
    </row>
    <row r="865" spans="1:15" ht="51" outlineLevel="2" x14ac:dyDescent="0.2">
      <c r="A865" s="37">
        <v>828</v>
      </c>
      <c r="B865" s="37">
        <f t="shared" si="45"/>
        <v>3</v>
      </c>
      <c r="C865" s="37" t="s">
        <v>2510</v>
      </c>
      <c r="D865" s="37" t="s">
        <v>2519</v>
      </c>
      <c r="E865" s="37">
        <v>156259</v>
      </c>
      <c r="F865" s="38" t="s">
        <v>2512</v>
      </c>
      <c r="G865" s="38" t="s">
        <v>2513</v>
      </c>
      <c r="H865" s="38" t="s">
        <v>2520</v>
      </c>
      <c r="I865" s="38" t="s">
        <v>2521</v>
      </c>
      <c r="J865" s="44">
        <v>96969</v>
      </c>
      <c r="K865" s="44">
        <v>22000</v>
      </c>
      <c r="L865" s="44">
        <v>11000</v>
      </c>
      <c r="M865" s="44">
        <v>11000</v>
      </c>
      <c r="N865" s="39">
        <v>4</v>
      </c>
      <c r="O865" s="47">
        <v>11000</v>
      </c>
    </row>
    <row r="866" spans="1:15" ht="38.25" outlineLevel="2" x14ac:dyDescent="0.2">
      <c r="A866" s="37">
        <v>829</v>
      </c>
      <c r="B866" s="37">
        <f t="shared" si="45"/>
        <v>4</v>
      </c>
      <c r="C866" s="37" t="s">
        <v>2510</v>
      </c>
      <c r="D866" s="37" t="s">
        <v>2522</v>
      </c>
      <c r="E866" s="37">
        <v>156277</v>
      </c>
      <c r="F866" s="38" t="s">
        <v>2512</v>
      </c>
      <c r="G866" s="38" t="s">
        <v>2513</v>
      </c>
      <c r="H866" s="38" t="s">
        <v>2523</v>
      </c>
      <c r="I866" s="38" t="s">
        <v>2524</v>
      </c>
      <c r="J866" s="44">
        <v>99138.9</v>
      </c>
      <c r="K866" s="44">
        <v>33853.050000000003</v>
      </c>
      <c r="L866" s="44">
        <v>10000</v>
      </c>
      <c r="M866" s="44">
        <v>10000</v>
      </c>
      <c r="N866" s="39">
        <v>2</v>
      </c>
      <c r="O866" s="47">
        <v>10000</v>
      </c>
    </row>
    <row r="867" spans="1:15" ht="25.5" outlineLevel="2" x14ac:dyDescent="0.2">
      <c r="A867" s="37">
        <v>830</v>
      </c>
      <c r="B867" s="37">
        <f t="shared" si="45"/>
        <v>5</v>
      </c>
      <c r="C867" s="37" t="s">
        <v>2510</v>
      </c>
      <c r="D867" s="37" t="s">
        <v>2525</v>
      </c>
      <c r="E867" s="37">
        <v>156311</v>
      </c>
      <c r="F867" s="38" t="s">
        <v>2512</v>
      </c>
      <c r="G867" s="38" t="s">
        <v>2513</v>
      </c>
      <c r="H867" s="38" t="s">
        <v>2526</v>
      </c>
      <c r="I867" s="38" t="s">
        <v>2527</v>
      </c>
      <c r="J867" s="44">
        <v>164920</v>
      </c>
      <c r="K867" s="44">
        <v>90520</v>
      </c>
      <c r="L867" s="44">
        <v>0</v>
      </c>
      <c r="M867" s="44">
        <v>90520</v>
      </c>
      <c r="N867" s="39">
        <v>2</v>
      </c>
      <c r="O867" s="47">
        <v>12811</v>
      </c>
    </row>
    <row r="868" spans="1:15" ht="25.5" outlineLevel="2" x14ac:dyDescent="0.2">
      <c r="A868" s="37">
        <v>831</v>
      </c>
      <c r="B868" s="37">
        <f t="shared" si="45"/>
        <v>6</v>
      </c>
      <c r="C868" s="37" t="s">
        <v>2510</v>
      </c>
      <c r="D868" s="37" t="s">
        <v>2528</v>
      </c>
      <c r="E868" s="37">
        <v>156767</v>
      </c>
      <c r="F868" s="38" t="s">
        <v>2512</v>
      </c>
      <c r="G868" s="38" t="s">
        <v>2513</v>
      </c>
      <c r="H868" s="38" t="s">
        <v>2529</v>
      </c>
      <c r="I868" s="38" t="s">
        <v>2530</v>
      </c>
      <c r="J868" s="44">
        <v>156485</v>
      </c>
      <c r="K868" s="44">
        <v>31297</v>
      </c>
      <c r="L868" s="44">
        <v>1297</v>
      </c>
      <c r="M868" s="44">
        <v>30000</v>
      </c>
      <c r="N868" s="39">
        <v>4</v>
      </c>
      <c r="O868" s="47">
        <v>24526</v>
      </c>
    </row>
    <row r="869" spans="1:15" ht="25.5" outlineLevel="2" x14ac:dyDescent="0.2">
      <c r="A869" s="37">
        <v>832</v>
      </c>
      <c r="B869" s="37">
        <f t="shared" si="45"/>
        <v>7</v>
      </c>
      <c r="C869" s="37" t="s">
        <v>2510</v>
      </c>
      <c r="D869" s="37" t="s">
        <v>2531</v>
      </c>
      <c r="E869" s="37">
        <v>156801</v>
      </c>
      <c r="F869" s="38" t="s">
        <v>2512</v>
      </c>
      <c r="G869" s="38" t="s">
        <v>2513</v>
      </c>
      <c r="H869" s="38" t="s">
        <v>2532</v>
      </c>
      <c r="I869" s="38" t="s">
        <v>2533</v>
      </c>
      <c r="J869" s="44">
        <v>155890</v>
      </c>
      <c r="K869" s="44">
        <v>98115.5</v>
      </c>
      <c r="L869" s="44">
        <v>50000</v>
      </c>
      <c r="M869" s="44">
        <v>48115.5</v>
      </c>
      <c r="N869" s="39">
        <v>4</v>
      </c>
      <c r="O869" s="47">
        <v>24526</v>
      </c>
    </row>
    <row r="870" spans="1:15" ht="25.5" outlineLevel="2" x14ac:dyDescent="0.2">
      <c r="A870" s="37">
        <v>833</v>
      </c>
      <c r="B870" s="37">
        <f t="shared" si="45"/>
        <v>8</v>
      </c>
      <c r="C870" s="37" t="s">
        <v>2510</v>
      </c>
      <c r="D870" s="37" t="s">
        <v>2534</v>
      </c>
      <c r="E870" s="37">
        <v>157193</v>
      </c>
      <c r="F870" s="38" t="s">
        <v>2512</v>
      </c>
      <c r="G870" s="38" t="s">
        <v>2513</v>
      </c>
      <c r="H870" s="38" t="s">
        <v>2535</v>
      </c>
      <c r="I870" s="38" t="s">
        <v>2536</v>
      </c>
      <c r="J870" s="44">
        <v>148750</v>
      </c>
      <c r="K870" s="44">
        <v>138750</v>
      </c>
      <c r="L870" s="44">
        <v>10000</v>
      </c>
      <c r="M870" s="44">
        <v>138750</v>
      </c>
      <c r="N870" s="39">
        <v>3</v>
      </c>
      <c r="O870" s="47">
        <v>18668</v>
      </c>
    </row>
    <row r="871" spans="1:15" ht="51" outlineLevel="2" x14ac:dyDescent="0.2">
      <c r="A871" s="37">
        <v>834</v>
      </c>
      <c r="B871" s="37">
        <f t="shared" si="45"/>
        <v>9</v>
      </c>
      <c r="C871" s="37" t="s">
        <v>2510</v>
      </c>
      <c r="D871" s="37" t="s">
        <v>2537</v>
      </c>
      <c r="E871" s="37">
        <v>157246</v>
      </c>
      <c r="F871" s="38" t="s">
        <v>2512</v>
      </c>
      <c r="G871" s="38" t="s">
        <v>2513</v>
      </c>
      <c r="H871" s="38" t="s">
        <v>2538</v>
      </c>
      <c r="I871" s="38" t="s">
        <v>2539</v>
      </c>
      <c r="J871" s="44">
        <v>257572.22</v>
      </c>
      <c r="K871" s="44">
        <v>50438.8</v>
      </c>
      <c r="L871" s="44">
        <v>15438.8</v>
      </c>
      <c r="M871" s="44">
        <v>35000</v>
      </c>
      <c r="N871" s="39">
        <v>4</v>
      </c>
      <c r="O871" s="47">
        <v>24526</v>
      </c>
    </row>
    <row r="872" spans="1:15" ht="38.25" outlineLevel="2" x14ac:dyDescent="0.2">
      <c r="A872" s="37">
        <v>835</v>
      </c>
      <c r="B872" s="37">
        <f t="shared" si="45"/>
        <v>10</v>
      </c>
      <c r="C872" s="37" t="s">
        <v>2510</v>
      </c>
      <c r="D872" s="37" t="s">
        <v>2540</v>
      </c>
      <c r="E872" s="37">
        <v>155314</v>
      </c>
      <c r="F872" s="38" t="s">
        <v>2512</v>
      </c>
      <c r="G872" s="38" t="s">
        <v>2513</v>
      </c>
      <c r="H872" s="38" t="s">
        <v>2541</v>
      </c>
      <c r="I872" s="38" t="s">
        <v>2542</v>
      </c>
      <c r="J872" s="44">
        <v>148750</v>
      </c>
      <c r="K872" s="44">
        <v>94295</v>
      </c>
      <c r="L872" s="44">
        <v>38817.800000000003</v>
      </c>
      <c r="M872" s="44">
        <v>55477.2</v>
      </c>
      <c r="N872" s="39">
        <v>4</v>
      </c>
      <c r="O872" s="47">
        <v>24526</v>
      </c>
    </row>
    <row r="873" spans="1:15" ht="38.25" outlineLevel="2" x14ac:dyDescent="0.2">
      <c r="A873" s="37">
        <v>836</v>
      </c>
      <c r="B873" s="37">
        <f t="shared" si="45"/>
        <v>11</v>
      </c>
      <c r="C873" s="37" t="s">
        <v>2510</v>
      </c>
      <c r="D873" s="37" t="s">
        <v>2543</v>
      </c>
      <c r="E873" s="37">
        <v>157424</v>
      </c>
      <c r="F873" s="38" t="s">
        <v>2512</v>
      </c>
      <c r="G873" s="38" t="s">
        <v>2513</v>
      </c>
      <c r="H873" s="38" t="s">
        <v>2544</v>
      </c>
      <c r="I873" s="38" t="s">
        <v>2545</v>
      </c>
      <c r="J873" s="44">
        <v>499205</v>
      </c>
      <c r="K873" s="44">
        <v>477918</v>
      </c>
      <c r="L873" s="44">
        <v>50000</v>
      </c>
      <c r="M873" s="44">
        <v>427918</v>
      </c>
      <c r="N873" s="39">
        <v>3</v>
      </c>
      <c r="O873" s="47">
        <v>18668</v>
      </c>
    </row>
    <row r="874" spans="1:15" ht="63.75" outlineLevel="2" x14ac:dyDescent="0.2">
      <c r="A874" s="37">
        <v>837</v>
      </c>
      <c r="B874" s="37">
        <f t="shared" si="45"/>
        <v>12</v>
      </c>
      <c r="C874" s="37" t="s">
        <v>2510</v>
      </c>
      <c r="D874" s="37" t="s">
        <v>2546</v>
      </c>
      <c r="E874" s="37">
        <v>155494</v>
      </c>
      <c r="F874" s="38" t="s">
        <v>2512</v>
      </c>
      <c r="G874" s="38" t="s">
        <v>2513</v>
      </c>
      <c r="H874" s="38" t="s">
        <v>2547</v>
      </c>
      <c r="I874" s="38" t="s">
        <v>2548</v>
      </c>
      <c r="J874" s="44">
        <v>255000</v>
      </c>
      <c r="K874" s="44">
        <v>98000</v>
      </c>
      <c r="L874" s="44">
        <v>0</v>
      </c>
      <c r="M874" s="44">
        <v>98000</v>
      </c>
      <c r="N874" s="39">
        <v>3</v>
      </c>
      <c r="O874" s="47">
        <v>18668</v>
      </c>
    </row>
    <row r="875" spans="1:15" ht="25.5" outlineLevel="2" x14ac:dyDescent="0.2">
      <c r="A875" s="37">
        <v>838</v>
      </c>
      <c r="B875" s="37">
        <f t="shared" si="45"/>
        <v>13</v>
      </c>
      <c r="C875" s="37" t="s">
        <v>2510</v>
      </c>
      <c r="D875" s="37" t="s">
        <v>2552</v>
      </c>
      <c r="E875" s="37">
        <v>157683</v>
      </c>
      <c r="F875" s="38" t="s">
        <v>2512</v>
      </c>
      <c r="G875" s="38" t="s">
        <v>2513</v>
      </c>
      <c r="H875" s="38" t="s">
        <v>2553</v>
      </c>
      <c r="I875" s="38" t="s">
        <v>2554</v>
      </c>
      <c r="J875" s="44">
        <v>157080</v>
      </c>
      <c r="K875" s="44">
        <v>14040</v>
      </c>
      <c r="L875" s="44">
        <v>0</v>
      </c>
      <c r="M875" s="44">
        <v>14040</v>
      </c>
      <c r="N875" s="39">
        <v>2</v>
      </c>
      <c r="O875" s="47">
        <v>12811</v>
      </c>
    </row>
    <row r="876" spans="1:15" ht="38.25" outlineLevel="2" x14ac:dyDescent="0.2">
      <c r="A876" s="37">
        <v>839</v>
      </c>
      <c r="B876" s="37">
        <f t="shared" si="45"/>
        <v>14</v>
      </c>
      <c r="C876" s="37" t="s">
        <v>2510</v>
      </c>
      <c r="D876" s="37" t="s">
        <v>2549</v>
      </c>
      <c r="E876" s="37">
        <v>157736</v>
      </c>
      <c r="F876" s="38" t="s">
        <v>2512</v>
      </c>
      <c r="G876" s="38" t="s">
        <v>2513</v>
      </c>
      <c r="H876" s="38" t="s">
        <v>2550</v>
      </c>
      <c r="I876" s="38" t="s">
        <v>2551</v>
      </c>
      <c r="J876" s="44">
        <v>159460</v>
      </c>
      <c r="K876" s="44">
        <v>94205</v>
      </c>
      <c r="L876" s="44">
        <v>0</v>
      </c>
      <c r="M876" s="44">
        <v>94205</v>
      </c>
      <c r="N876" s="39">
        <v>4</v>
      </c>
      <c r="O876" s="47">
        <v>24526</v>
      </c>
    </row>
    <row r="877" spans="1:15" ht="25.5" outlineLevel="2" x14ac:dyDescent="0.2">
      <c r="A877" s="37">
        <v>840</v>
      </c>
      <c r="B877" s="37">
        <f t="shared" si="45"/>
        <v>15</v>
      </c>
      <c r="C877" s="37" t="s">
        <v>2510</v>
      </c>
      <c r="D877" s="37" t="s">
        <v>2555</v>
      </c>
      <c r="E877" s="37">
        <v>157834</v>
      </c>
      <c r="F877" s="38" t="s">
        <v>2512</v>
      </c>
      <c r="G877" s="38" t="s">
        <v>2513</v>
      </c>
      <c r="H877" s="38" t="s">
        <v>2556</v>
      </c>
      <c r="I877" s="38" t="s">
        <v>2557</v>
      </c>
      <c r="J877" s="44">
        <v>165242.82999999999</v>
      </c>
      <c r="K877" s="44">
        <v>148202.82999999999</v>
      </c>
      <c r="L877" s="44">
        <v>0</v>
      </c>
      <c r="M877" s="44">
        <v>148202.82999999999</v>
      </c>
      <c r="N877" s="39">
        <v>4</v>
      </c>
      <c r="O877" s="47">
        <v>24526</v>
      </c>
    </row>
    <row r="878" spans="1:15" ht="38.25" outlineLevel="2" x14ac:dyDescent="0.2">
      <c r="A878" s="37">
        <v>841</v>
      </c>
      <c r="B878" s="37">
        <f t="shared" si="45"/>
        <v>16</v>
      </c>
      <c r="C878" s="37" t="s">
        <v>2510</v>
      </c>
      <c r="D878" s="37" t="s">
        <v>2558</v>
      </c>
      <c r="E878" s="37">
        <v>157898</v>
      </c>
      <c r="F878" s="38" t="s">
        <v>2512</v>
      </c>
      <c r="G878" s="38" t="s">
        <v>2513</v>
      </c>
      <c r="H878" s="38" t="s">
        <v>2559</v>
      </c>
      <c r="I878" s="38" t="s">
        <v>2560</v>
      </c>
      <c r="J878" s="44">
        <v>166768.20000000001</v>
      </c>
      <c r="K878" s="44">
        <v>16358.73</v>
      </c>
      <c r="L878" s="44">
        <v>0</v>
      </c>
      <c r="M878" s="44">
        <v>16358.73</v>
      </c>
      <c r="N878" s="39">
        <v>3</v>
      </c>
      <c r="O878" s="47">
        <v>16358</v>
      </c>
    </row>
    <row r="879" spans="1:15" ht="25.5" outlineLevel="2" x14ac:dyDescent="0.2">
      <c r="A879" s="37">
        <v>842</v>
      </c>
      <c r="B879" s="37">
        <f t="shared" si="45"/>
        <v>17</v>
      </c>
      <c r="C879" s="37" t="s">
        <v>2510</v>
      </c>
      <c r="D879" s="37" t="s">
        <v>2561</v>
      </c>
      <c r="E879" s="37">
        <v>157969</v>
      </c>
      <c r="F879" s="38" t="s">
        <v>2512</v>
      </c>
      <c r="G879" s="38" t="s">
        <v>2513</v>
      </c>
      <c r="H879" s="38" t="s">
        <v>2562</v>
      </c>
      <c r="I879" s="38" t="s">
        <v>2563</v>
      </c>
      <c r="J879" s="44">
        <v>129800</v>
      </c>
      <c r="K879" s="44">
        <v>129800</v>
      </c>
      <c r="L879" s="44">
        <v>0</v>
      </c>
      <c r="M879" s="44">
        <v>100000</v>
      </c>
      <c r="N879" s="39">
        <v>4</v>
      </c>
      <c r="O879" s="47">
        <v>24526</v>
      </c>
    </row>
    <row r="880" spans="1:15" ht="25.5" outlineLevel="2" x14ac:dyDescent="0.2">
      <c r="A880" s="37">
        <v>843</v>
      </c>
      <c r="B880" s="37">
        <f t="shared" si="45"/>
        <v>18</v>
      </c>
      <c r="C880" s="37" t="s">
        <v>2510</v>
      </c>
      <c r="D880" s="37" t="s">
        <v>2564</v>
      </c>
      <c r="E880" s="37">
        <v>159525</v>
      </c>
      <c r="F880" s="38" t="s">
        <v>2512</v>
      </c>
      <c r="G880" s="38" t="s">
        <v>2513</v>
      </c>
      <c r="H880" s="38" t="s">
        <v>2565</v>
      </c>
      <c r="I880" s="38" t="s">
        <v>2566</v>
      </c>
      <c r="J880" s="44">
        <v>190995</v>
      </c>
      <c r="K880" s="44">
        <v>12000</v>
      </c>
      <c r="L880" s="44">
        <v>0</v>
      </c>
      <c r="M880" s="44">
        <v>12000</v>
      </c>
      <c r="N880" s="39">
        <v>3</v>
      </c>
      <c r="O880" s="47">
        <v>12000</v>
      </c>
    </row>
    <row r="881" spans="1:15" ht="51" outlineLevel="2" x14ac:dyDescent="0.2">
      <c r="A881" s="37">
        <v>844</v>
      </c>
      <c r="B881" s="37">
        <f t="shared" si="45"/>
        <v>19</v>
      </c>
      <c r="C881" s="37" t="s">
        <v>2510</v>
      </c>
      <c r="D881" s="37" t="s">
        <v>2567</v>
      </c>
      <c r="E881" s="37">
        <v>159446</v>
      </c>
      <c r="F881" s="38" t="s">
        <v>2512</v>
      </c>
      <c r="G881" s="38" t="s">
        <v>2513</v>
      </c>
      <c r="H881" s="38" t="s">
        <v>2568</v>
      </c>
      <c r="I881" s="38" t="s">
        <v>2569</v>
      </c>
      <c r="J881" s="44">
        <v>165350.44</v>
      </c>
      <c r="K881" s="44">
        <v>15932.55</v>
      </c>
      <c r="L881" s="44">
        <v>0</v>
      </c>
      <c r="M881" s="44">
        <v>15932</v>
      </c>
      <c r="N881" s="39">
        <v>4</v>
      </c>
      <c r="O881" s="47">
        <v>15932</v>
      </c>
    </row>
    <row r="882" spans="1:15" ht="38.25" outlineLevel="2" x14ac:dyDescent="0.2">
      <c r="A882" s="37">
        <v>845</v>
      </c>
      <c r="B882" s="37">
        <f t="shared" si="45"/>
        <v>20</v>
      </c>
      <c r="C882" s="37" t="s">
        <v>2510</v>
      </c>
      <c r="D882" s="37" t="s">
        <v>2570</v>
      </c>
      <c r="E882" s="37">
        <v>158109</v>
      </c>
      <c r="F882" s="38" t="s">
        <v>2512</v>
      </c>
      <c r="G882" s="38" t="s">
        <v>2513</v>
      </c>
      <c r="H882" s="38" t="s">
        <v>2571</v>
      </c>
      <c r="I882" s="38" t="s">
        <v>2572</v>
      </c>
      <c r="J882" s="44">
        <v>174930</v>
      </c>
      <c r="K882" s="44">
        <v>152465</v>
      </c>
      <c r="L882" s="44">
        <v>42485</v>
      </c>
      <c r="M882" s="44">
        <v>109980</v>
      </c>
      <c r="N882" s="39">
        <v>2</v>
      </c>
      <c r="O882" s="47">
        <v>12811</v>
      </c>
    </row>
    <row r="883" spans="1:15" ht="38.25" outlineLevel="2" x14ac:dyDescent="0.2">
      <c r="A883" s="37">
        <v>846</v>
      </c>
      <c r="B883" s="37">
        <f t="shared" si="45"/>
        <v>21</v>
      </c>
      <c r="C883" s="37" t="s">
        <v>2510</v>
      </c>
      <c r="D883" s="37" t="s">
        <v>2573</v>
      </c>
      <c r="E883" s="37">
        <v>159507</v>
      </c>
      <c r="F883" s="38" t="s">
        <v>2512</v>
      </c>
      <c r="G883" s="38" t="s">
        <v>2513</v>
      </c>
      <c r="H883" s="38" t="s">
        <v>2574</v>
      </c>
      <c r="I883" s="38" t="s">
        <v>2575</v>
      </c>
      <c r="J883" s="44">
        <v>158975.5</v>
      </c>
      <c r="K883" s="44">
        <v>80979.5</v>
      </c>
      <c r="L883" s="44">
        <v>0</v>
      </c>
      <c r="M883" s="44">
        <v>80979.5</v>
      </c>
      <c r="N883" s="39">
        <v>3</v>
      </c>
      <c r="O883" s="47">
        <v>18668</v>
      </c>
    </row>
    <row r="884" spans="1:15" ht="25.5" outlineLevel="2" x14ac:dyDescent="0.2">
      <c r="A884" s="37">
        <v>847</v>
      </c>
      <c r="B884" s="37">
        <f t="shared" si="45"/>
        <v>22</v>
      </c>
      <c r="C884" s="37" t="s">
        <v>2510</v>
      </c>
      <c r="D884" s="37" t="s">
        <v>2576</v>
      </c>
      <c r="E884" s="37">
        <v>158181</v>
      </c>
      <c r="F884" s="38" t="s">
        <v>2512</v>
      </c>
      <c r="G884" s="38" t="s">
        <v>2513</v>
      </c>
      <c r="H884" s="38" t="s">
        <v>2577</v>
      </c>
      <c r="I884" s="38" t="s">
        <v>2578</v>
      </c>
      <c r="J884" s="44">
        <v>149107</v>
      </c>
      <c r="K884" s="44">
        <v>59553.5</v>
      </c>
      <c r="L884" s="44">
        <v>29776.75</v>
      </c>
      <c r="M884" s="44">
        <v>29776.75</v>
      </c>
      <c r="N884" s="39">
        <v>3</v>
      </c>
      <c r="O884" s="47">
        <v>18668</v>
      </c>
    </row>
    <row r="885" spans="1:15" ht="51" outlineLevel="2" x14ac:dyDescent="0.2">
      <c r="A885" s="37">
        <v>848</v>
      </c>
      <c r="B885" s="37">
        <f t="shared" si="45"/>
        <v>23</v>
      </c>
      <c r="C885" s="37" t="s">
        <v>2510</v>
      </c>
      <c r="D885" s="37" t="s">
        <v>2579</v>
      </c>
      <c r="E885" s="37">
        <v>158314</v>
      </c>
      <c r="F885" s="38" t="s">
        <v>2512</v>
      </c>
      <c r="G885" s="38" t="s">
        <v>2513</v>
      </c>
      <c r="H885" s="38" t="s">
        <v>2580</v>
      </c>
      <c r="I885" s="38" t="s">
        <v>2581</v>
      </c>
      <c r="J885" s="44">
        <v>286936</v>
      </c>
      <c r="K885" s="44">
        <v>125893.01</v>
      </c>
      <c r="L885" s="44">
        <v>50000</v>
      </c>
      <c r="M885" s="44">
        <v>75893.009999999995</v>
      </c>
      <c r="N885" s="39">
        <v>4</v>
      </c>
      <c r="O885" s="47">
        <v>24526</v>
      </c>
    </row>
    <row r="886" spans="1:15" ht="25.5" outlineLevel="2" x14ac:dyDescent="0.2">
      <c r="A886" s="37">
        <v>849</v>
      </c>
      <c r="B886" s="37">
        <f t="shared" si="45"/>
        <v>24</v>
      </c>
      <c r="C886" s="37" t="s">
        <v>2510</v>
      </c>
      <c r="D886" s="37" t="s">
        <v>2582</v>
      </c>
      <c r="E886" s="37">
        <v>155528</v>
      </c>
      <c r="F886" s="38" t="s">
        <v>2512</v>
      </c>
      <c r="G886" s="38" t="s">
        <v>2513</v>
      </c>
      <c r="H886" s="38" t="s">
        <v>2583</v>
      </c>
      <c r="I886" s="38" t="s">
        <v>2584</v>
      </c>
      <c r="J886" s="44">
        <v>534310</v>
      </c>
      <c r="K886" s="44">
        <v>514810</v>
      </c>
      <c r="L886" s="44">
        <v>30000</v>
      </c>
      <c r="M886" s="44">
        <v>484810</v>
      </c>
      <c r="N886" s="39">
        <v>3</v>
      </c>
      <c r="O886" s="47">
        <v>18668</v>
      </c>
    </row>
    <row r="887" spans="1:15" ht="25.5" outlineLevel="2" x14ac:dyDescent="0.2">
      <c r="A887" s="37">
        <v>850</v>
      </c>
      <c r="B887" s="37">
        <f t="shared" si="45"/>
        <v>25</v>
      </c>
      <c r="C887" s="37" t="s">
        <v>2510</v>
      </c>
      <c r="D887" s="37" t="s">
        <v>2585</v>
      </c>
      <c r="E887" s="37">
        <v>158804</v>
      </c>
      <c r="F887" s="38" t="s">
        <v>2512</v>
      </c>
      <c r="G887" s="38" t="s">
        <v>2513</v>
      </c>
      <c r="H887" s="38" t="s">
        <v>2586</v>
      </c>
      <c r="I887" s="38" t="s">
        <v>2587</v>
      </c>
      <c r="J887" s="44">
        <v>311780</v>
      </c>
      <c r="K887" s="44">
        <v>190380</v>
      </c>
      <c r="L887" s="44">
        <v>0</v>
      </c>
      <c r="M887" s="44">
        <v>190380</v>
      </c>
      <c r="N887" s="39">
        <v>4</v>
      </c>
      <c r="O887" s="47">
        <v>24526</v>
      </c>
    </row>
    <row r="888" spans="1:15" ht="25.5" outlineLevel="2" x14ac:dyDescent="0.2">
      <c r="A888" s="37">
        <v>851</v>
      </c>
      <c r="B888" s="37">
        <f t="shared" si="45"/>
        <v>26</v>
      </c>
      <c r="C888" s="37" t="s">
        <v>2510</v>
      </c>
      <c r="D888" s="37" t="s">
        <v>2588</v>
      </c>
      <c r="E888" s="37">
        <v>158859</v>
      </c>
      <c r="F888" s="38" t="s">
        <v>2512</v>
      </c>
      <c r="G888" s="38" t="s">
        <v>2513</v>
      </c>
      <c r="H888" s="38" t="s">
        <v>2589</v>
      </c>
      <c r="I888" s="38" t="s">
        <v>2590</v>
      </c>
      <c r="J888" s="44">
        <v>157080</v>
      </c>
      <c r="K888" s="44">
        <v>157080</v>
      </c>
      <c r="L888" s="44">
        <v>0</v>
      </c>
      <c r="M888" s="44">
        <v>157080</v>
      </c>
      <c r="N888" s="39">
        <v>2</v>
      </c>
      <c r="O888" s="47">
        <v>12811</v>
      </c>
    </row>
    <row r="889" spans="1:15" ht="25.5" outlineLevel="2" x14ac:dyDescent="0.2">
      <c r="A889" s="37">
        <v>852</v>
      </c>
      <c r="B889" s="37">
        <f t="shared" si="45"/>
        <v>27</v>
      </c>
      <c r="C889" s="37" t="s">
        <v>2510</v>
      </c>
      <c r="D889" s="37" t="s">
        <v>2591</v>
      </c>
      <c r="E889" s="37">
        <v>159071</v>
      </c>
      <c r="F889" s="38" t="s">
        <v>2512</v>
      </c>
      <c r="G889" s="38" t="s">
        <v>2513</v>
      </c>
      <c r="H889" s="38" t="s">
        <v>2592</v>
      </c>
      <c r="I889" s="38" t="s">
        <v>2593</v>
      </c>
      <c r="J889" s="44">
        <v>158000</v>
      </c>
      <c r="K889" s="44">
        <v>126000</v>
      </c>
      <c r="L889" s="44">
        <v>0</v>
      </c>
      <c r="M889" s="44">
        <v>56000</v>
      </c>
      <c r="N889" s="39">
        <v>4</v>
      </c>
      <c r="O889" s="47">
        <v>24526</v>
      </c>
    </row>
    <row r="890" spans="1:15" ht="25.5" outlineLevel="2" x14ac:dyDescent="0.2">
      <c r="A890" s="37">
        <v>853</v>
      </c>
      <c r="B890" s="37">
        <f t="shared" si="45"/>
        <v>28</v>
      </c>
      <c r="C890" s="37" t="s">
        <v>2510</v>
      </c>
      <c r="D890" s="37" t="s">
        <v>2594</v>
      </c>
      <c r="E890" s="37">
        <v>159142</v>
      </c>
      <c r="F890" s="38" t="s">
        <v>2512</v>
      </c>
      <c r="G890" s="38" t="s">
        <v>2513</v>
      </c>
      <c r="H890" s="38" t="s">
        <v>2595</v>
      </c>
      <c r="I890" s="38" t="s">
        <v>2596</v>
      </c>
      <c r="J890" s="44">
        <v>135000</v>
      </c>
      <c r="K890" s="44">
        <v>135000</v>
      </c>
      <c r="L890" s="44">
        <v>90000</v>
      </c>
      <c r="M890" s="44">
        <v>45000</v>
      </c>
      <c r="N890" s="39">
        <v>2</v>
      </c>
      <c r="O890" s="47">
        <v>12811</v>
      </c>
    </row>
    <row r="891" spans="1:15" ht="51" outlineLevel="2" x14ac:dyDescent="0.2">
      <c r="A891" s="37">
        <v>854</v>
      </c>
      <c r="B891" s="37">
        <f t="shared" si="45"/>
        <v>29</v>
      </c>
      <c r="C891" s="37" t="s">
        <v>2510</v>
      </c>
      <c r="D891" s="37" t="s">
        <v>2597</v>
      </c>
      <c r="E891" s="37">
        <v>159213</v>
      </c>
      <c r="F891" s="38" t="s">
        <v>2512</v>
      </c>
      <c r="G891" s="38" t="s">
        <v>2513</v>
      </c>
      <c r="H891" s="38" t="s">
        <v>2598</v>
      </c>
      <c r="I891" s="38" t="s">
        <v>2599</v>
      </c>
      <c r="J891" s="44">
        <v>61047</v>
      </c>
      <c r="K891" s="44">
        <v>61047</v>
      </c>
      <c r="L891" s="44">
        <v>0</v>
      </c>
      <c r="M891" s="44">
        <v>61047</v>
      </c>
      <c r="N891" s="39">
        <v>2</v>
      </c>
      <c r="O891" s="47">
        <v>12811</v>
      </c>
    </row>
    <row r="892" spans="1:15" ht="29.45" customHeight="1" outlineLevel="1" x14ac:dyDescent="0.2">
      <c r="A892" s="50"/>
      <c r="B892" s="50"/>
      <c r="C892" s="35" t="s">
        <v>2952</v>
      </c>
      <c r="D892" s="35"/>
      <c r="E892" s="35"/>
      <c r="F892" s="43"/>
      <c r="G892" s="43"/>
      <c r="H892" s="43"/>
      <c r="I892" s="43"/>
      <c r="J892" s="45">
        <f t="shared" ref="J892:O892" si="48">SUBTOTAL(9,J863:J891)</f>
        <v>5564732.0899999999</v>
      </c>
      <c r="K892" s="45">
        <f t="shared" si="48"/>
        <v>3317206.47</v>
      </c>
      <c r="L892" s="45">
        <f t="shared" si="48"/>
        <v>468815.35</v>
      </c>
      <c r="M892" s="45">
        <f t="shared" si="48"/>
        <v>2744737.52</v>
      </c>
      <c r="N892" s="36">
        <f t="shared" si="48"/>
        <v>92</v>
      </c>
      <c r="O892" s="48">
        <f t="shared" si="48"/>
        <v>536761</v>
      </c>
    </row>
    <row r="893" spans="1:15" ht="25.5" outlineLevel="2" x14ac:dyDescent="0.2">
      <c r="A893" s="40">
        <v>855</v>
      </c>
      <c r="B893" s="40">
        <f t="shared" si="45"/>
        <v>1</v>
      </c>
      <c r="C893" s="40" t="s">
        <v>2600</v>
      </c>
      <c r="D893" s="40" t="s">
        <v>2392</v>
      </c>
      <c r="E893" s="40">
        <v>159785</v>
      </c>
      <c r="F893" s="41" t="s">
        <v>2601</v>
      </c>
      <c r="G893" s="41" t="s">
        <v>2602</v>
      </c>
      <c r="H893" s="41" t="s">
        <v>2603</v>
      </c>
      <c r="I893" s="41" t="s">
        <v>2604</v>
      </c>
      <c r="J893" s="46">
        <v>205275</v>
      </c>
      <c r="K893" s="46">
        <v>42330</v>
      </c>
      <c r="L893" s="46">
        <v>0</v>
      </c>
      <c r="M893" s="46">
        <v>42330</v>
      </c>
      <c r="N893" s="42">
        <v>4</v>
      </c>
      <c r="O893" s="49">
        <v>24526</v>
      </c>
    </row>
    <row r="894" spans="1:15" ht="25.5" outlineLevel="2" x14ac:dyDescent="0.2">
      <c r="A894" s="37">
        <v>856</v>
      </c>
      <c r="B894" s="37">
        <f t="shared" si="45"/>
        <v>2</v>
      </c>
      <c r="C894" s="37" t="s">
        <v>2600</v>
      </c>
      <c r="D894" s="37" t="s">
        <v>2605</v>
      </c>
      <c r="E894" s="37">
        <v>160047</v>
      </c>
      <c r="F894" s="38" t="s">
        <v>2601</v>
      </c>
      <c r="G894" s="38" t="s">
        <v>2602</v>
      </c>
      <c r="H894" s="38" t="s">
        <v>2606</v>
      </c>
      <c r="I894" s="38" t="s">
        <v>2607</v>
      </c>
      <c r="J894" s="44">
        <v>513206.07</v>
      </c>
      <c r="K894" s="44">
        <v>116561.13</v>
      </c>
      <c r="L894" s="44">
        <v>0</v>
      </c>
      <c r="M894" s="44">
        <v>95000</v>
      </c>
      <c r="N894" s="39">
        <v>5</v>
      </c>
      <c r="O894" s="47">
        <v>30383</v>
      </c>
    </row>
    <row r="895" spans="1:15" ht="25.5" outlineLevel="2" x14ac:dyDescent="0.2">
      <c r="A895" s="37">
        <v>857</v>
      </c>
      <c r="B895" s="37">
        <f t="shared" si="45"/>
        <v>3</v>
      </c>
      <c r="C895" s="37" t="s">
        <v>2600</v>
      </c>
      <c r="D895" s="37" t="s">
        <v>2608</v>
      </c>
      <c r="E895" s="37">
        <v>160127</v>
      </c>
      <c r="F895" s="38" t="s">
        <v>2601</v>
      </c>
      <c r="G895" s="38" t="s">
        <v>2602</v>
      </c>
      <c r="H895" s="38" t="s">
        <v>2609</v>
      </c>
      <c r="I895" s="38" t="s">
        <v>2610</v>
      </c>
      <c r="J895" s="44">
        <v>150312.5</v>
      </c>
      <c r="K895" s="44">
        <v>37187.5</v>
      </c>
      <c r="L895" s="44">
        <v>0</v>
      </c>
      <c r="M895" s="44">
        <v>37187.5</v>
      </c>
      <c r="N895" s="39">
        <v>5</v>
      </c>
      <c r="O895" s="47">
        <v>30383</v>
      </c>
    </row>
    <row r="896" spans="1:15" ht="25.5" outlineLevel="2" x14ac:dyDescent="0.2">
      <c r="A896" s="37">
        <v>858</v>
      </c>
      <c r="B896" s="37">
        <f t="shared" si="45"/>
        <v>4</v>
      </c>
      <c r="C896" s="37" t="s">
        <v>2600</v>
      </c>
      <c r="D896" s="37" t="s">
        <v>2611</v>
      </c>
      <c r="E896" s="37">
        <v>160225</v>
      </c>
      <c r="F896" s="38" t="s">
        <v>2601</v>
      </c>
      <c r="G896" s="38" t="s">
        <v>2602</v>
      </c>
      <c r="H896" s="38" t="s">
        <v>2612</v>
      </c>
      <c r="I896" s="38" t="s">
        <v>2613</v>
      </c>
      <c r="J896" s="44">
        <v>469315</v>
      </c>
      <c r="K896" s="44">
        <v>89741</v>
      </c>
      <c r="L896" s="44">
        <v>0</v>
      </c>
      <c r="M896" s="44">
        <v>89741</v>
      </c>
      <c r="N896" s="39">
        <v>3</v>
      </c>
      <c r="O896" s="47">
        <v>18668</v>
      </c>
    </row>
    <row r="897" spans="1:15" ht="25.5" outlineLevel="2" x14ac:dyDescent="0.2">
      <c r="A897" s="37">
        <v>859</v>
      </c>
      <c r="B897" s="37">
        <f t="shared" si="45"/>
        <v>5</v>
      </c>
      <c r="C897" s="37" t="s">
        <v>2600</v>
      </c>
      <c r="D897" s="37" t="s">
        <v>2614</v>
      </c>
      <c r="E897" s="37">
        <v>160476</v>
      </c>
      <c r="F897" s="38" t="s">
        <v>2601</v>
      </c>
      <c r="G897" s="38" t="s">
        <v>2602</v>
      </c>
      <c r="H897" s="38" t="s">
        <v>2615</v>
      </c>
      <c r="I897" s="38" t="s">
        <v>2616</v>
      </c>
      <c r="J897" s="44">
        <v>136850</v>
      </c>
      <c r="K897" s="44">
        <v>41650</v>
      </c>
      <c r="L897" s="44">
        <v>0</v>
      </c>
      <c r="M897" s="44">
        <v>29750</v>
      </c>
      <c r="N897" s="39">
        <v>3</v>
      </c>
      <c r="O897" s="47">
        <v>18668</v>
      </c>
    </row>
    <row r="898" spans="1:15" ht="25.5" outlineLevel="2" x14ac:dyDescent="0.2">
      <c r="A898" s="37">
        <v>860</v>
      </c>
      <c r="B898" s="37">
        <f t="shared" si="45"/>
        <v>6</v>
      </c>
      <c r="C898" s="37" t="s">
        <v>2600</v>
      </c>
      <c r="D898" s="37" t="s">
        <v>2617</v>
      </c>
      <c r="E898" s="37">
        <v>159687</v>
      </c>
      <c r="F898" s="38" t="s">
        <v>2601</v>
      </c>
      <c r="G898" s="38" t="s">
        <v>2602</v>
      </c>
      <c r="H898" s="38" t="s">
        <v>2618</v>
      </c>
      <c r="I898" s="38" t="s">
        <v>2619</v>
      </c>
      <c r="J898" s="44">
        <v>399483</v>
      </c>
      <c r="K898" s="44">
        <v>260253</v>
      </c>
      <c r="L898" s="44">
        <v>0</v>
      </c>
      <c r="M898" s="44">
        <v>170170</v>
      </c>
      <c r="N898" s="39">
        <v>5</v>
      </c>
      <c r="O898" s="47">
        <v>30383</v>
      </c>
    </row>
    <row r="899" spans="1:15" ht="25.5" outlineLevel="2" x14ac:dyDescent="0.2">
      <c r="A899" s="37">
        <v>861</v>
      </c>
      <c r="B899" s="37">
        <f t="shared" si="45"/>
        <v>7</v>
      </c>
      <c r="C899" s="37" t="s">
        <v>2600</v>
      </c>
      <c r="D899" s="37" t="s">
        <v>2057</v>
      </c>
      <c r="E899" s="37">
        <v>160564</v>
      </c>
      <c r="F899" s="38" t="s">
        <v>2601</v>
      </c>
      <c r="G899" s="38" t="s">
        <v>2602</v>
      </c>
      <c r="H899" s="38" t="s">
        <v>2620</v>
      </c>
      <c r="I899" s="38" t="s">
        <v>2621</v>
      </c>
      <c r="J899" s="44">
        <v>157080</v>
      </c>
      <c r="K899" s="44">
        <v>55707</v>
      </c>
      <c r="L899" s="44">
        <v>0</v>
      </c>
      <c r="M899" s="44">
        <v>55707</v>
      </c>
      <c r="N899" s="39">
        <v>4</v>
      </c>
      <c r="O899" s="47">
        <v>24526</v>
      </c>
    </row>
    <row r="900" spans="1:15" ht="25.5" outlineLevel="2" x14ac:dyDescent="0.2">
      <c r="A900" s="37">
        <v>862</v>
      </c>
      <c r="B900" s="37">
        <f t="shared" si="45"/>
        <v>8</v>
      </c>
      <c r="C900" s="37" t="s">
        <v>2600</v>
      </c>
      <c r="D900" s="37" t="s">
        <v>2622</v>
      </c>
      <c r="E900" s="37">
        <v>160644</v>
      </c>
      <c r="F900" s="38" t="s">
        <v>2601</v>
      </c>
      <c r="G900" s="38" t="s">
        <v>2602</v>
      </c>
      <c r="H900" s="38" t="s">
        <v>2623</v>
      </c>
      <c r="I900" s="38" t="s">
        <v>2624</v>
      </c>
      <c r="J900" s="44">
        <v>207655</v>
      </c>
      <c r="K900" s="44">
        <v>97371</v>
      </c>
      <c r="L900" s="44">
        <v>0</v>
      </c>
      <c r="M900" s="44">
        <v>97371</v>
      </c>
      <c r="N900" s="39">
        <v>4</v>
      </c>
      <c r="O900" s="47">
        <v>24526</v>
      </c>
    </row>
    <row r="901" spans="1:15" ht="25.5" outlineLevel="2" x14ac:dyDescent="0.2">
      <c r="A901" s="37">
        <v>863</v>
      </c>
      <c r="B901" s="37">
        <f t="shared" si="45"/>
        <v>9</v>
      </c>
      <c r="C901" s="37" t="s">
        <v>2600</v>
      </c>
      <c r="D901" s="37" t="s">
        <v>2625</v>
      </c>
      <c r="E901" s="37">
        <v>160779</v>
      </c>
      <c r="F901" s="38" t="s">
        <v>2601</v>
      </c>
      <c r="G901" s="38" t="s">
        <v>2602</v>
      </c>
      <c r="H901" s="38" t="s">
        <v>2626</v>
      </c>
      <c r="I901" s="38" t="s">
        <v>2627</v>
      </c>
      <c r="J901" s="44">
        <v>199600</v>
      </c>
      <c r="K901" s="44">
        <v>40482.5</v>
      </c>
      <c r="L901" s="44">
        <v>0</v>
      </c>
      <c r="M901" s="44">
        <v>40482.5</v>
      </c>
      <c r="N901" s="39">
        <v>5</v>
      </c>
      <c r="O901" s="47">
        <v>30383</v>
      </c>
    </row>
    <row r="902" spans="1:15" ht="38.25" outlineLevel="2" x14ac:dyDescent="0.2">
      <c r="A902" s="37">
        <v>864</v>
      </c>
      <c r="B902" s="37">
        <f t="shared" ref="B902:B965" si="49">B901+1</f>
        <v>10</v>
      </c>
      <c r="C902" s="37" t="s">
        <v>2600</v>
      </c>
      <c r="D902" s="37" t="s">
        <v>2628</v>
      </c>
      <c r="E902" s="37">
        <v>160877</v>
      </c>
      <c r="F902" s="38" t="s">
        <v>2601</v>
      </c>
      <c r="G902" s="38" t="s">
        <v>2602</v>
      </c>
      <c r="H902" s="38" t="s">
        <v>2629</v>
      </c>
      <c r="I902" s="38" t="s">
        <v>2630</v>
      </c>
      <c r="J902" s="44">
        <v>200284</v>
      </c>
      <c r="K902" s="44">
        <v>61384</v>
      </c>
      <c r="L902" s="44">
        <v>0</v>
      </c>
      <c r="M902" s="44">
        <v>61384</v>
      </c>
      <c r="N902" s="39">
        <v>3</v>
      </c>
      <c r="O902" s="47">
        <v>18668</v>
      </c>
    </row>
    <row r="903" spans="1:15" ht="25.5" outlineLevel="2" x14ac:dyDescent="0.2">
      <c r="A903" s="37">
        <v>865</v>
      </c>
      <c r="B903" s="37">
        <f t="shared" si="49"/>
        <v>11</v>
      </c>
      <c r="C903" s="37" t="s">
        <v>2600</v>
      </c>
      <c r="D903" s="37" t="s">
        <v>2631</v>
      </c>
      <c r="E903" s="37">
        <v>160911</v>
      </c>
      <c r="F903" s="38" t="s">
        <v>2601</v>
      </c>
      <c r="G903" s="38" t="s">
        <v>2602</v>
      </c>
      <c r="H903" s="38" t="s">
        <v>2632</v>
      </c>
      <c r="I903" s="38" t="s">
        <v>2633</v>
      </c>
      <c r="J903" s="44">
        <v>154700</v>
      </c>
      <c r="K903" s="44">
        <v>59500</v>
      </c>
      <c r="L903" s="44">
        <v>0</v>
      </c>
      <c r="M903" s="44">
        <v>59500</v>
      </c>
      <c r="N903" s="39">
        <v>5</v>
      </c>
      <c r="O903" s="47">
        <v>30383</v>
      </c>
    </row>
    <row r="904" spans="1:15" ht="25.5" outlineLevel="2" x14ac:dyDescent="0.2">
      <c r="A904" s="37">
        <v>866</v>
      </c>
      <c r="B904" s="37">
        <f t="shared" si="49"/>
        <v>12</v>
      </c>
      <c r="C904" s="37" t="s">
        <v>2600</v>
      </c>
      <c r="D904" s="37" t="s">
        <v>2634</v>
      </c>
      <c r="E904" s="37">
        <v>161035</v>
      </c>
      <c r="F904" s="38" t="s">
        <v>2601</v>
      </c>
      <c r="G904" s="38" t="s">
        <v>2602</v>
      </c>
      <c r="H904" s="38" t="s">
        <v>2635</v>
      </c>
      <c r="I904" s="38" t="s">
        <v>2636</v>
      </c>
      <c r="J904" s="44">
        <v>173476</v>
      </c>
      <c r="K904" s="44">
        <v>17347.599999999999</v>
      </c>
      <c r="L904" s="44">
        <v>0</v>
      </c>
      <c r="M904" s="44">
        <v>17347.599999999999</v>
      </c>
      <c r="N904" s="39">
        <v>4</v>
      </c>
      <c r="O904" s="47">
        <v>17347</v>
      </c>
    </row>
    <row r="905" spans="1:15" ht="63.75" outlineLevel="2" x14ac:dyDescent="0.2">
      <c r="A905" s="37">
        <v>867</v>
      </c>
      <c r="B905" s="37">
        <f t="shared" si="49"/>
        <v>13</v>
      </c>
      <c r="C905" s="37" t="s">
        <v>2600</v>
      </c>
      <c r="D905" s="37" t="s">
        <v>2637</v>
      </c>
      <c r="E905" s="37">
        <v>161179</v>
      </c>
      <c r="F905" s="38" t="s">
        <v>2601</v>
      </c>
      <c r="G905" s="38" t="s">
        <v>2602</v>
      </c>
      <c r="H905" s="38" t="s">
        <v>2638</v>
      </c>
      <c r="I905" s="38" t="s">
        <v>2639</v>
      </c>
      <c r="J905" s="44">
        <v>355800</v>
      </c>
      <c r="K905" s="44">
        <v>55325</v>
      </c>
      <c r="L905" s="44">
        <v>0</v>
      </c>
      <c r="M905" s="44">
        <v>53990</v>
      </c>
      <c r="N905" s="39">
        <v>5</v>
      </c>
      <c r="O905" s="47">
        <v>30383</v>
      </c>
    </row>
    <row r="906" spans="1:15" ht="25.5" outlineLevel="2" x14ac:dyDescent="0.2">
      <c r="A906" s="37">
        <v>868</v>
      </c>
      <c r="B906" s="37">
        <f t="shared" si="49"/>
        <v>14</v>
      </c>
      <c r="C906" s="37" t="s">
        <v>2600</v>
      </c>
      <c r="D906" s="37" t="s">
        <v>1134</v>
      </c>
      <c r="E906" s="37">
        <v>161231</v>
      </c>
      <c r="F906" s="38" t="s">
        <v>2601</v>
      </c>
      <c r="G906" s="38" t="s">
        <v>2602</v>
      </c>
      <c r="H906" s="38" t="s">
        <v>2640</v>
      </c>
      <c r="I906" s="38" t="s">
        <v>2641</v>
      </c>
      <c r="J906" s="44">
        <v>157080</v>
      </c>
      <c r="K906" s="44">
        <v>59500</v>
      </c>
      <c r="L906" s="44">
        <v>0</v>
      </c>
      <c r="M906" s="44">
        <v>59500</v>
      </c>
      <c r="N906" s="39">
        <v>4</v>
      </c>
      <c r="O906" s="47">
        <v>24526</v>
      </c>
    </row>
    <row r="907" spans="1:15" ht="25.5" outlineLevel="2" x14ac:dyDescent="0.2">
      <c r="A907" s="37">
        <v>869</v>
      </c>
      <c r="B907" s="37">
        <f t="shared" si="49"/>
        <v>15</v>
      </c>
      <c r="C907" s="37" t="s">
        <v>2600</v>
      </c>
      <c r="D907" s="37" t="s">
        <v>2642</v>
      </c>
      <c r="E907" s="37">
        <v>161259</v>
      </c>
      <c r="F907" s="38" t="s">
        <v>2601</v>
      </c>
      <c r="G907" s="38" t="s">
        <v>2602</v>
      </c>
      <c r="H907" s="38" t="s">
        <v>2643</v>
      </c>
      <c r="I907" s="38" t="s">
        <v>2644</v>
      </c>
      <c r="J907" s="44">
        <v>153320</v>
      </c>
      <c r="K907" s="44">
        <v>113050</v>
      </c>
      <c r="L907" s="44">
        <v>0</v>
      </c>
      <c r="M907" s="44">
        <v>101150</v>
      </c>
      <c r="N907" s="39">
        <v>4</v>
      </c>
      <c r="O907" s="47">
        <v>24526</v>
      </c>
    </row>
    <row r="908" spans="1:15" ht="25.5" outlineLevel="2" x14ac:dyDescent="0.2">
      <c r="A908" s="37">
        <v>870</v>
      </c>
      <c r="B908" s="37">
        <f t="shared" si="49"/>
        <v>16</v>
      </c>
      <c r="C908" s="37" t="s">
        <v>2600</v>
      </c>
      <c r="D908" s="37" t="s">
        <v>2645</v>
      </c>
      <c r="E908" s="37">
        <v>161348</v>
      </c>
      <c r="F908" s="38" t="s">
        <v>2601</v>
      </c>
      <c r="G908" s="38" t="s">
        <v>2602</v>
      </c>
      <c r="H908" s="38" t="s">
        <v>2646</v>
      </c>
      <c r="I908" s="38" t="s">
        <v>2647</v>
      </c>
      <c r="J908" s="44">
        <v>422450</v>
      </c>
      <c r="K908" s="44">
        <v>40460</v>
      </c>
      <c r="L908" s="44">
        <v>0</v>
      </c>
      <c r="M908" s="44">
        <v>40460</v>
      </c>
      <c r="N908" s="39">
        <v>3</v>
      </c>
      <c r="O908" s="47">
        <v>18668</v>
      </c>
    </row>
    <row r="909" spans="1:15" ht="25.5" outlineLevel="2" x14ac:dyDescent="0.2">
      <c r="A909" s="37">
        <v>871</v>
      </c>
      <c r="B909" s="37">
        <f t="shared" si="49"/>
        <v>17</v>
      </c>
      <c r="C909" s="37" t="s">
        <v>2600</v>
      </c>
      <c r="D909" s="37" t="s">
        <v>2648</v>
      </c>
      <c r="E909" s="37">
        <v>159767</v>
      </c>
      <c r="F909" s="38" t="s">
        <v>2601</v>
      </c>
      <c r="G909" s="38" t="s">
        <v>2602</v>
      </c>
      <c r="H909" s="38" t="s">
        <v>2649</v>
      </c>
      <c r="I909" s="38" t="s">
        <v>2650</v>
      </c>
      <c r="J909" s="44">
        <v>148266.78</v>
      </c>
      <c r="K909" s="44">
        <v>26488.55</v>
      </c>
      <c r="L909" s="44">
        <v>0</v>
      </c>
      <c r="M909" s="44">
        <v>26488.55</v>
      </c>
      <c r="N909" s="39">
        <v>6</v>
      </c>
      <c r="O909" s="47">
        <v>26488</v>
      </c>
    </row>
    <row r="910" spans="1:15" ht="24" customHeight="1" outlineLevel="1" x14ac:dyDescent="0.2">
      <c r="A910" s="50"/>
      <c r="B910" s="50"/>
      <c r="C910" s="35" t="s">
        <v>2953</v>
      </c>
      <c r="D910" s="35"/>
      <c r="E910" s="35"/>
      <c r="F910" s="43"/>
      <c r="G910" s="43"/>
      <c r="H910" s="43"/>
      <c r="I910" s="43"/>
      <c r="J910" s="45">
        <f t="shared" ref="J910:O910" si="50">SUBTOTAL(9,J893:J909)</f>
        <v>4204153.3500000006</v>
      </c>
      <c r="K910" s="45">
        <f t="shared" si="50"/>
        <v>1214338.28</v>
      </c>
      <c r="L910" s="45">
        <f t="shared" si="50"/>
        <v>0</v>
      </c>
      <c r="M910" s="45">
        <f t="shared" si="50"/>
        <v>1077559.1500000001</v>
      </c>
      <c r="N910" s="36">
        <f t="shared" si="50"/>
        <v>72</v>
      </c>
      <c r="O910" s="48">
        <f t="shared" si="50"/>
        <v>423435</v>
      </c>
    </row>
    <row r="911" spans="1:15" ht="63.75" outlineLevel="2" x14ac:dyDescent="0.2">
      <c r="A911" s="40">
        <v>872</v>
      </c>
      <c r="B911" s="40">
        <f t="shared" si="49"/>
        <v>1</v>
      </c>
      <c r="C911" s="40" t="s">
        <v>2755</v>
      </c>
      <c r="D911" s="40" t="s">
        <v>2756</v>
      </c>
      <c r="E911" s="40">
        <v>162327</v>
      </c>
      <c r="F911" s="41" t="s">
        <v>2757</v>
      </c>
      <c r="G911" s="41" t="s">
        <v>2758</v>
      </c>
      <c r="H911" s="41" t="s">
        <v>2759</v>
      </c>
      <c r="I911" s="41" t="s">
        <v>2760</v>
      </c>
      <c r="J911" s="46">
        <v>182586</v>
      </c>
      <c r="K911" s="46">
        <v>66675</v>
      </c>
      <c r="L911" s="46">
        <v>0</v>
      </c>
      <c r="M911" s="46">
        <v>66675</v>
      </c>
      <c r="N911" s="42">
        <v>3</v>
      </c>
      <c r="O911" s="49">
        <v>18668</v>
      </c>
    </row>
    <row r="912" spans="1:15" ht="63.75" outlineLevel="2" x14ac:dyDescent="0.2">
      <c r="A912" s="37">
        <v>873</v>
      </c>
      <c r="B912" s="37">
        <f t="shared" si="49"/>
        <v>2</v>
      </c>
      <c r="C912" s="37" t="s">
        <v>2755</v>
      </c>
      <c r="D912" s="37" t="s">
        <v>2761</v>
      </c>
      <c r="E912" s="37">
        <v>162381</v>
      </c>
      <c r="F912" s="38" t="s">
        <v>2757</v>
      </c>
      <c r="G912" s="38" t="s">
        <v>2758</v>
      </c>
      <c r="H912" s="38" t="s">
        <v>2762</v>
      </c>
      <c r="I912" s="38" t="s">
        <v>2763</v>
      </c>
      <c r="J912" s="44">
        <v>159915.16</v>
      </c>
      <c r="K912" s="44">
        <v>22381.8</v>
      </c>
      <c r="L912" s="44">
        <v>0</v>
      </c>
      <c r="M912" s="44">
        <v>22381.8</v>
      </c>
      <c r="N912" s="39">
        <v>3</v>
      </c>
      <c r="O912" s="47">
        <v>18668</v>
      </c>
    </row>
    <row r="913" spans="1:15" ht="76.5" outlineLevel="2" x14ac:dyDescent="0.2">
      <c r="A913" s="37">
        <v>874</v>
      </c>
      <c r="B913" s="37">
        <f t="shared" si="49"/>
        <v>3</v>
      </c>
      <c r="C913" s="37" t="s">
        <v>2755</v>
      </c>
      <c r="D913" s="37" t="s">
        <v>2764</v>
      </c>
      <c r="E913" s="37">
        <v>162498</v>
      </c>
      <c r="F913" s="38" t="s">
        <v>2757</v>
      </c>
      <c r="G913" s="38" t="s">
        <v>2758</v>
      </c>
      <c r="H913" s="38" t="s">
        <v>2765</v>
      </c>
      <c r="I913" s="38" t="s">
        <v>2766</v>
      </c>
      <c r="J913" s="44">
        <v>105315</v>
      </c>
      <c r="K913" s="44">
        <v>85315</v>
      </c>
      <c r="L913" s="44">
        <v>0</v>
      </c>
      <c r="M913" s="44">
        <v>85315</v>
      </c>
      <c r="N913" s="39">
        <v>2</v>
      </c>
      <c r="O913" s="47">
        <v>12811</v>
      </c>
    </row>
    <row r="914" spans="1:15" ht="63.75" outlineLevel="2" x14ac:dyDescent="0.2">
      <c r="A914" s="37">
        <v>875</v>
      </c>
      <c r="B914" s="37">
        <f t="shared" si="49"/>
        <v>4</v>
      </c>
      <c r="C914" s="37" t="s">
        <v>2755</v>
      </c>
      <c r="D914" s="37" t="s">
        <v>2767</v>
      </c>
      <c r="E914" s="37">
        <v>162791</v>
      </c>
      <c r="F914" s="38" t="s">
        <v>2757</v>
      </c>
      <c r="G914" s="38" t="s">
        <v>2758</v>
      </c>
      <c r="H914" s="38" t="s">
        <v>2768</v>
      </c>
      <c r="I914" s="38" t="s">
        <v>2769</v>
      </c>
      <c r="J914" s="44">
        <v>81000</v>
      </c>
      <c r="K914" s="44">
        <v>37740.699999999997</v>
      </c>
      <c r="L914" s="44">
        <v>0</v>
      </c>
      <c r="M914" s="44">
        <v>37740.699999999997</v>
      </c>
      <c r="N914" s="39">
        <v>3</v>
      </c>
      <c r="O914" s="47">
        <v>18668</v>
      </c>
    </row>
    <row r="915" spans="1:15" ht="63.75" outlineLevel="2" x14ac:dyDescent="0.2">
      <c r="A915" s="37">
        <v>876</v>
      </c>
      <c r="B915" s="37">
        <f t="shared" si="49"/>
        <v>5</v>
      </c>
      <c r="C915" s="37" t="s">
        <v>2755</v>
      </c>
      <c r="D915" s="37" t="s">
        <v>2770</v>
      </c>
      <c r="E915" s="37">
        <v>163002</v>
      </c>
      <c r="F915" s="38" t="s">
        <v>2757</v>
      </c>
      <c r="G915" s="38" t="s">
        <v>2758</v>
      </c>
      <c r="H915" s="38" t="s">
        <v>2771</v>
      </c>
      <c r="I915" s="38" t="s">
        <v>2772</v>
      </c>
      <c r="J915" s="44">
        <v>133680.79999999999</v>
      </c>
      <c r="K915" s="44">
        <v>15911.74</v>
      </c>
      <c r="L915" s="44">
        <v>0</v>
      </c>
      <c r="M915" s="44">
        <v>15911.74</v>
      </c>
      <c r="N915" s="39">
        <v>2</v>
      </c>
      <c r="O915" s="47">
        <v>12811</v>
      </c>
    </row>
    <row r="916" spans="1:15" ht="63.75" outlineLevel="2" x14ac:dyDescent="0.2">
      <c r="A916" s="37">
        <v>877</v>
      </c>
      <c r="B916" s="37">
        <f t="shared" si="49"/>
        <v>6</v>
      </c>
      <c r="C916" s="37" t="s">
        <v>2755</v>
      </c>
      <c r="D916" s="37" t="s">
        <v>2773</v>
      </c>
      <c r="E916" s="37">
        <v>167277</v>
      </c>
      <c r="F916" s="38" t="s">
        <v>2757</v>
      </c>
      <c r="G916" s="38" t="s">
        <v>2758</v>
      </c>
      <c r="H916" s="38" t="s">
        <v>2774</v>
      </c>
      <c r="I916" s="38" t="s">
        <v>2775</v>
      </c>
      <c r="J916" s="44">
        <v>45000</v>
      </c>
      <c r="K916" s="44">
        <v>44740.7</v>
      </c>
      <c r="L916" s="44">
        <v>0</v>
      </c>
      <c r="M916" s="44">
        <v>44740.7</v>
      </c>
      <c r="N916" s="39">
        <v>3</v>
      </c>
      <c r="O916" s="47">
        <v>18668</v>
      </c>
    </row>
    <row r="917" spans="1:15" ht="63.75" outlineLevel="2" x14ac:dyDescent="0.2">
      <c r="A917" s="37">
        <v>878</v>
      </c>
      <c r="B917" s="37">
        <f t="shared" si="49"/>
        <v>7</v>
      </c>
      <c r="C917" s="37" t="s">
        <v>2755</v>
      </c>
      <c r="D917" s="37" t="s">
        <v>2776</v>
      </c>
      <c r="E917" s="37">
        <v>163208</v>
      </c>
      <c r="F917" s="38" t="s">
        <v>2757</v>
      </c>
      <c r="G917" s="38" t="s">
        <v>2758</v>
      </c>
      <c r="H917" s="38" t="s">
        <v>2777</v>
      </c>
      <c r="I917" s="38" t="s">
        <v>2778</v>
      </c>
      <c r="J917" s="44">
        <v>145906.65</v>
      </c>
      <c r="K917" s="44">
        <v>68638.240000000005</v>
      </c>
      <c r="L917" s="44">
        <v>0</v>
      </c>
      <c r="M917" s="44">
        <v>68638.240000000005</v>
      </c>
      <c r="N917" s="39">
        <v>3</v>
      </c>
      <c r="O917" s="47">
        <v>18668</v>
      </c>
    </row>
    <row r="918" spans="1:15" ht="63.75" outlineLevel="2" x14ac:dyDescent="0.2">
      <c r="A918" s="37">
        <v>879</v>
      </c>
      <c r="B918" s="37">
        <f t="shared" si="49"/>
        <v>8</v>
      </c>
      <c r="C918" s="37" t="s">
        <v>2755</v>
      </c>
      <c r="D918" s="37" t="s">
        <v>2779</v>
      </c>
      <c r="E918" s="37">
        <v>163253</v>
      </c>
      <c r="F918" s="38" t="s">
        <v>2757</v>
      </c>
      <c r="G918" s="38" t="s">
        <v>2758</v>
      </c>
      <c r="H918" s="38" t="s">
        <v>2780</v>
      </c>
      <c r="I918" s="38" t="s">
        <v>2781</v>
      </c>
      <c r="J918" s="44">
        <v>19992</v>
      </c>
      <c r="K918" s="44">
        <v>19992</v>
      </c>
      <c r="L918" s="44">
        <v>0</v>
      </c>
      <c r="M918" s="44">
        <v>19992</v>
      </c>
      <c r="N918" s="39">
        <v>3</v>
      </c>
      <c r="O918" s="47">
        <v>18668</v>
      </c>
    </row>
    <row r="919" spans="1:15" ht="63.75" outlineLevel="2" x14ac:dyDescent="0.2">
      <c r="A919" s="37">
        <v>880</v>
      </c>
      <c r="B919" s="37">
        <f t="shared" si="49"/>
        <v>9</v>
      </c>
      <c r="C919" s="37" t="s">
        <v>2755</v>
      </c>
      <c r="D919" s="37" t="s">
        <v>2782</v>
      </c>
      <c r="E919" s="37">
        <v>164277</v>
      </c>
      <c r="F919" s="38" t="s">
        <v>2757</v>
      </c>
      <c r="G919" s="38" t="s">
        <v>2758</v>
      </c>
      <c r="H919" s="38" t="s">
        <v>2783</v>
      </c>
      <c r="I919" s="38" t="s">
        <v>2784</v>
      </c>
      <c r="J919" s="44">
        <v>154700</v>
      </c>
      <c r="K919" s="44">
        <v>138735</v>
      </c>
      <c r="L919" s="44">
        <v>0</v>
      </c>
      <c r="M919" s="44">
        <v>138735</v>
      </c>
      <c r="N919" s="39">
        <v>2</v>
      </c>
      <c r="O919" s="47">
        <v>12811</v>
      </c>
    </row>
    <row r="920" spans="1:15" ht="63.75" outlineLevel="2" x14ac:dyDescent="0.2">
      <c r="A920" s="37">
        <v>881</v>
      </c>
      <c r="B920" s="37">
        <f t="shared" si="49"/>
        <v>10</v>
      </c>
      <c r="C920" s="37" t="s">
        <v>2755</v>
      </c>
      <c r="D920" s="37" t="s">
        <v>2785</v>
      </c>
      <c r="E920" s="37">
        <v>163618</v>
      </c>
      <c r="F920" s="38" t="s">
        <v>2757</v>
      </c>
      <c r="G920" s="38" t="s">
        <v>2758</v>
      </c>
      <c r="H920" s="38" t="s">
        <v>2786</v>
      </c>
      <c r="I920" s="38" t="s">
        <v>2787</v>
      </c>
      <c r="J920" s="44">
        <v>132000</v>
      </c>
      <c r="K920" s="44">
        <v>132000</v>
      </c>
      <c r="L920" s="44">
        <v>0</v>
      </c>
      <c r="M920" s="44">
        <v>39600</v>
      </c>
      <c r="N920" s="39">
        <v>3</v>
      </c>
      <c r="O920" s="47">
        <v>18668</v>
      </c>
    </row>
    <row r="921" spans="1:15" ht="63.75" outlineLevel="2" x14ac:dyDescent="0.2">
      <c r="A921" s="37">
        <v>882</v>
      </c>
      <c r="B921" s="37">
        <f t="shared" si="49"/>
        <v>11</v>
      </c>
      <c r="C921" s="37" t="s">
        <v>2755</v>
      </c>
      <c r="D921" s="37" t="s">
        <v>2788</v>
      </c>
      <c r="E921" s="37">
        <v>163681</v>
      </c>
      <c r="F921" s="38" t="s">
        <v>2757</v>
      </c>
      <c r="G921" s="38" t="s">
        <v>2758</v>
      </c>
      <c r="H921" s="38" t="s">
        <v>2789</v>
      </c>
      <c r="I921" s="38" t="s">
        <v>2790</v>
      </c>
      <c r="J921" s="44">
        <v>70000</v>
      </c>
      <c r="K921" s="44">
        <v>36700</v>
      </c>
      <c r="L921" s="44">
        <v>0</v>
      </c>
      <c r="M921" s="44">
        <v>36700</v>
      </c>
      <c r="N921" s="39">
        <v>3</v>
      </c>
      <c r="O921" s="47">
        <v>18668</v>
      </c>
    </row>
    <row r="922" spans="1:15" ht="63.75" outlineLevel="2" x14ac:dyDescent="0.2">
      <c r="A922" s="37">
        <v>883</v>
      </c>
      <c r="B922" s="37">
        <f t="shared" si="49"/>
        <v>12</v>
      </c>
      <c r="C922" s="37" t="s">
        <v>2755</v>
      </c>
      <c r="D922" s="37" t="s">
        <v>2791</v>
      </c>
      <c r="E922" s="37">
        <v>163734</v>
      </c>
      <c r="F922" s="38" t="s">
        <v>2757</v>
      </c>
      <c r="G922" s="38" t="s">
        <v>2758</v>
      </c>
      <c r="H922" s="38" t="s">
        <v>2792</v>
      </c>
      <c r="I922" s="38" t="s">
        <v>2793</v>
      </c>
      <c r="J922" s="44">
        <v>154977.57999999999</v>
      </c>
      <c r="K922" s="44">
        <v>80775.22</v>
      </c>
      <c r="L922" s="44">
        <v>0</v>
      </c>
      <c r="M922" s="44">
        <v>80775.22</v>
      </c>
      <c r="N922" s="39">
        <v>4</v>
      </c>
      <c r="O922" s="47">
        <v>24526</v>
      </c>
    </row>
    <row r="923" spans="1:15" ht="63.75" outlineLevel="2" x14ac:dyDescent="0.2">
      <c r="A923" s="37">
        <v>884</v>
      </c>
      <c r="B923" s="37">
        <f t="shared" si="49"/>
        <v>13</v>
      </c>
      <c r="C923" s="37" t="s">
        <v>2755</v>
      </c>
      <c r="D923" s="37" t="s">
        <v>2794</v>
      </c>
      <c r="E923" s="37">
        <v>163903</v>
      </c>
      <c r="F923" s="38" t="s">
        <v>2757</v>
      </c>
      <c r="G923" s="38" t="s">
        <v>2758</v>
      </c>
      <c r="H923" s="38" t="s">
        <v>2795</v>
      </c>
      <c r="I923" s="38" t="s">
        <v>2796</v>
      </c>
      <c r="J923" s="44">
        <v>133000</v>
      </c>
      <c r="K923" s="44">
        <v>20099.77</v>
      </c>
      <c r="L923" s="44">
        <v>0</v>
      </c>
      <c r="M923" s="44">
        <v>20099.77</v>
      </c>
      <c r="N923" s="39">
        <v>2</v>
      </c>
      <c r="O923" s="47">
        <v>12811</v>
      </c>
    </row>
    <row r="924" spans="1:15" ht="63.75" outlineLevel="2" x14ac:dyDescent="0.2">
      <c r="A924" s="37">
        <v>885</v>
      </c>
      <c r="B924" s="37">
        <f t="shared" si="49"/>
        <v>14</v>
      </c>
      <c r="C924" s="37" t="s">
        <v>2755</v>
      </c>
      <c r="D924" s="37" t="s">
        <v>2797</v>
      </c>
      <c r="E924" s="37">
        <v>164062</v>
      </c>
      <c r="F924" s="38" t="s">
        <v>2757</v>
      </c>
      <c r="G924" s="38" t="s">
        <v>2758</v>
      </c>
      <c r="H924" s="38" t="s">
        <v>2798</v>
      </c>
      <c r="I924" s="38" t="s">
        <v>2799</v>
      </c>
      <c r="J924" s="44">
        <v>153510</v>
      </c>
      <c r="K924" s="44">
        <v>113077.64</v>
      </c>
      <c r="L924" s="44">
        <v>0</v>
      </c>
      <c r="M924" s="44">
        <v>113077.64</v>
      </c>
      <c r="N924" s="39">
        <v>3</v>
      </c>
      <c r="O924" s="47">
        <v>18668</v>
      </c>
    </row>
    <row r="925" spans="1:15" ht="63.75" outlineLevel="2" x14ac:dyDescent="0.2">
      <c r="A925" s="37">
        <v>886</v>
      </c>
      <c r="B925" s="37">
        <f t="shared" si="49"/>
        <v>15</v>
      </c>
      <c r="C925" s="37" t="s">
        <v>2755</v>
      </c>
      <c r="D925" s="37" t="s">
        <v>2800</v>
      </c>
      <c r="E925" s="37">
        <v>164339</v>
      </c>
      <c r="F925" s="38" t="s">
        <v>2757</v>
      </c>
      <c r="G925" s="38" t="s">
        <v>2758</v>
      </c>
      <c r="H925" s="38" t="s">
        <v>2801</v>
      </c>
      <c r="I925" s="38" t="s">
        <v>2802</v>
      </c>
      <c r="J925" s="44">
        <v>161200</v>
      </c>
      <c r="K925" s="44">
        <v>54539</v>
      </c>
      <c r="L925" s="44">
        <v>0</v>
      </c>
      <c r="M925" s="44">
        <v>54539</v>
      </c>
      <c r="N925" s="39">
        <v>2</v>
      </c>
      <c r="O925" s="47">
        <v>12811</v>
      </c>
    </row>
    <row r="926" spans="1:15" ht="63.75" outlineLevel="2" x14ac:dyDescent="0.2">
      <c r="A926" s="37">
        <v>887</v>
      </c>
      <c r="B926" s="37">
        <f t="shared" si="49"/>
        <v>16</v>
      </c>
      <c r="C926" s="37" t="s">
        <v>2755</v>
      </c>
      <c r="D926" s="37" t="s">
        <v>2803</v>
      </c>
      <c r="E926" s="37">
        <v>167222</v>
      </c>
      <c r="F926" s="38" t="s">
        <v>2757</v>
      </c>
      <c r="G926" s="38" t="s">
        <v>2758</v>
      </c>
      <c r="H926" s="38" t="s">
        <v>2804</v>
      </c>
      <c r="I926" s="38" t="s">
        <v>2805</v>
      </c>
      <c r="J926" s="44">
        <v>164920</v>
      </c>
      <c r="K926" s="44">
        <v>47094.95</v>
      </c>
      <c r="L926" s="44">
        <v>0</v>
      </c>
      <c r="M926" s="44">
        <v>47094.95</v>
      </c>
      <c r="N926" s="39">
        <v>3</v>
      </c>
      <c r="O926" s="47">
        <v>18668</v>
      </c>
    </row>
    <row r="927" spans="1:15" ht="63.75" outlineLevel="2" x14ac:dyDescent="0.2">
      <c r="A927" s="37">
        <v>888</v>
      </c>
      <c r="B927" s="37">
        <f t="shared" si="49"/>
        <v>17</v>
      </c>
      <c r="C927" s="37" t="s">
        <v>2755</v>
      </c>
      <c r="D927" s="37" t="s">
        <v>2806</v>
      </c>
      <c r="E927" s="37">
        <v>164393</v>
      </c>
      <c r="F927" s="38" t="s">
        <v>2757</v>
      </c>
      <c r="G927" s="38" t="s">
        <v>2758</v>
      </c>
      <c r="H927" s="38" t="s">
        <v>2807</v>
      </c>
      <c r="I927" s="38" t="s">
        <v>2808</v>
      </c>
      <c r="J927" s="44">
        <v>157080</v>
      </c>
      <c r="K927" s="44">
        <v>92673</v>
      </c>
      <c r="L927" s="44">
        <v>0</v>
      </c>
      <c r="M927" s="44">
        <v>92673</v>
      </c>
      <c r="N927" s="39">
        <v>3</v>
      </c>
      <c r="O927" s="47">
        <v>18668</v>
      </c>
    </row>
    <row r="928" spans="1:15" ht="63.75" outlineLevel="2" x14ac:dyDescent="0.2">
      <c r="A928" s="37">
        <v>889</v>
      </c>
      <c r="B928" s="37">
        <f t="shared" si="49"/>
        <v>18</v>
      </c>
      <c r="C928" s="37" t="s">
        <v>2755</v>
      </c>
      <c r="D928" s="37" t="s">
        <v>2809</v>
      </c>
      <c r="E928" s="37">
        <v>164749</v>
      </c>
      <c r="F928" s="38" t="s">
        <v>2757</v>
      </c>
      <c r="G928" s="38" t="s">
        <v>2758</v>
      </c>
      <c r="H928" s="38" t="s">
        <v>2810</v>
      </c>
      <c r="I928" s="38" t="s">
        <v>2811</v>
      </c>
      <c r="J928" s="44">
        <v>153510</v>
      </c>
      <c r="K928" s="44">
        <v>109140</v>
      </c>
      <c r="L928" s="44">
        <v>0</v>
      </c>
      <c r="M928" s="44">
        <v>109140</v>
      </c>
      <c r="N928" s="39">
        <v>2</v>
      </c>
      <c r="O928" s="47">
        <v>12811</v>
      </c>
    </row>
    <row r="929" spans="1:15" ht="63.75" outlineLevel="2" x14ac:dyDescent="0.2">
      <c r="A929" s="37">
        <v>890</v>
      </c>
      <c r="B929" s="37">
        <f t="shared" si="49"/>
        <v>19</v>
      </c>
      <c r="C929" s="37" t="s">
        <v>2755</v>
      </c>
      <c r="D929" s="37" t="s">
        <v>2812</v>
      </c>
      <c r="E929" s="37">
        <v>167302</v>
      </c>
      <c r="F929" s="38" t="s">
        <v>2757</v>
      </c>
      <c r="G929" s="38" t="s">
        <v>2758</v>
      </c>
      <c r="H929" s="38" t="s">
        <v>2813</v>
      </c>
      <c r="I929" s="38" t="s">
        <v>2814</v>
      </c>
      <c r="J929" s="44">
        <v>143770</v>
      </c>
      <c r="K929" s="44">
        <v>5000</v>
      </c>
      <c r="L929" s="44">
        <v>0</v>
      </c>
      <c r="M929" s="44">
        <v>5000</v>
      </c>
      <c r="N929" s="39">
        <v>2</v>
      </c>
      <c r="O929" s="47">
        <v>5000</v>
      </c>
    </row>
    <row r="930" spans="1:15" ht="63.75" outlineLevel="2" x14ac:dyDescent="0.2">
      <c r="A930" s="37">
        <v>891</v>
      </c>
      <c r="B930" s="37">
        <f t="shared" si="49"/>
        <v>20</v>
      </c>
      <c r="C930" s="37" t="s">
        <v>2755</v>
      </c>
      <c r="D930" s="37" t="s">
        <v>2815</v>
      </c>
      <c r="E930" s="37">
        <v>165069</v>
      </c>
      <c r="F930" s="38" t="s">
        <v>2757</v>
      </c>
      <c r="G930" s="38" t="s">
        <v>2758</v>
      </c>
      <c r="H930" s="38" t="s">
        <v>2816</v>
      </c>
      <c r="I930" s="38" t="s">
        <v>2817</v>
      </c>
      <c r="J930" s="44">
        <v>160650</v>
      </c>
      <c r="K930" s="44">
        <v>113050</v>
      </c>
      <c r="L930" s="44">
        <v>0</v>
      </c>
      <c r="M930" s="44">
        <v>113050</v>
      </c>
      <c r="N930" s="39">
        <v>3</v>
      </c>
      <c r="O930" s="47">
        <v>18668</v>
      </c>
    </row>
    <row r="931" spans="1:15" ht="63.75" outlineLevel="2" x14ac:dyDescent="0.2">
      <c r="A931" s="37">
        <v>892</v>
      </c>
      <c r="B931" s="37">
        <f t="shared" si="49"/>
        <v>21</v>
      </c>
      <c r="C931" s="37" t="s">
        <v>2755</v>
      </c>
      <c r="D931" s="37" t="s">
        <v>2567</v>
      </c>
      <c r="E931" s="37">
        <v>165185</v>
      </c>
      <c r="F931" s="38" t="s">
        <v>2757</v>
      </c>
      <c r="G931" s="38" t="s">
        <v>2758</v>
      </c>
      <c r="H931" s="38" t="s">
        <v>2818</v>
      </c>
      <c r="I931" s="38" t="s">
        <v>2819</v>
      </c>
      <c r="J931" s="44">
        <v>143300</v>
      </c>
      <c r="K931" s="44">
        <v>60417</v>
      </c>
      <c r="L931" s="44">
        <v>0</v>
      </c>
      <c r="M931" s="44">
        <v>60417</v>
      </c>
      <c r="N931" s="39">
        <v>3</v>
      </c>
      <c r="O931" s="47">
        <v>18668</v>
      </c>
    </row>
    <row r="932" spans="1:15" ht="38.25" outlineLevel="2" x14ac:dyDescent="0.2">
      <c r="A932" s="37">
        <v>893</v>
      </c>
      <c r="B932" s="37">
        <f t="shared" si="49"/>
        <v>22</v>
      </c>
      <c r="C932" s="37" t="s">
        <v>2755</v>
      </c>
      <c r="D932" s="37" t="s">
        <v>2820</v>
      </c>
      <c r="E932" s="37">
        <v>165336</v>
      </c>
      <c r="F932" s="38" t="s">
        <v>2757</v>
      </c>
      <c r="G932" s="38" t="s">
        <v>2758</v>
      </c>
      <c r="H932" s="38" t="s">
        <v>2821</v>
      </c>
      <c r="I932" s="38" t="s">
        <v>2822</v>
      </c>
      <c r="J932" s="44">
        <v>105315</v>
      </c>
      <c r="K932" s="44">
        <v>88115</v>
      </c>
      <c r="L932" s="44">
        <v>0</v>
      </c>
      <c r="M932" s="44">
        <v>88115</v>
      </c>
      <c r="N932" s="39">
        <v>3</v>
      </c>
      <c r="O932" s="47">
        <v>18668</v>
      </c>
    </row>
    <row r="933" spans="1:15" ht="63.75" outlineLevel="2" x14ac:dyDescent="0.2">
      <c r="A933" s="37">
        <v>894</v>
      </c>
      <c r="B933" s="37">
        <f t="shared" si="49"/>
        <v>23</v>
      </c>
      <c r="C933" s="37" t="s">
        <v>2755</v>
      </c>
      <c r="D933" s="37" t="s">
        <v>2823</v>
      </c>
      <c r="E933" s="37">
        <v>165470</v>
      </c>
      <c r="F933" s="38" t="s">
        <v>2757</v>
      </c>
      <c r="G933" s="38" t="s">
        <v>2758</v>
      </c>
      <c r="H933" s="38" t="s">
        <v>2824</v>
      </c>
      <c r="I933" s="38" t="s">
        <v>2825</v>
      </c>
      <c r="J933" s="44">
        <v>190000</v>
      </c>
      <c r="K933" s="44">
        <v>87697</v>
      </c>
      <c r="L933" s="44">
        <v>0</v>
      </c>
      <c r="M933" s="44">
        <v>87697</v>
      </c>
      <c r="N933" s="39">
        <v>2</v>
      </c>
      <c r="O933" s="47">
        <v>12811</v>
      </c>
    </row>
    <row r="934" spans="1:15" ht="63.75" outlineLevel="2" x14ac:dyDescent="0.2">
      <c r="A934" s="37">
        <v>895</v>
      </c>
      <c r="B934" s="37">
        <f t="shared" si="49"/>
        <v>24</v>
      </c>
      <c r="C934" s="37" t="s">
        <v>2755</v>
      </c>
      <c r="D934" s="37" t="s">
        <v>2826</v>
      </c>
      <c r="E934" s="37">
        <v>165611</v>
      </c>
      <c r="F934" s="38" t="s">
        <v>2757</v>
      </c>
      <c r="G934" s="38" t="s">
        <v>2758</v>
      </c>
      <c r="H934" s="38" t="s">
        <v>2827</v>
      </c>
      <c r="I934" s="38" t="s">
        <v>2828</v>
      </c>
      <c r="J934" s="44">
        <v>180000</v>
      </c>
      <c r="K934" s="44">
        <v>32466.7</v>
      </c>
      <c r="L934" s="44">
        <v>0</v>
      </c>
      <c r="M934" s="44">
        <v>32466.7</v>
      </c>
      <c r="N934" s="39">
        <v>3</v>
      </c>
      <c r="O934" s="47">
        <v>18668</v>
      </c>
    </row>
    <row r="935" spans="1:15" ht="63.75" outlineLevel="2" x14ac:dyDescent="0.2">
      <c r="A935" s="37">
        <v>896</v>
      </c>
      <c r="B935" s="37">
        <f t="shared" si="49"/>
        <v>25</v>
      </c>
      <c r="C935" s="37" t="s">
        <v>2755</v>
      </c>
      <c r="D935" s="37" t="s">
        <v>2829</v>
      </c>
      <c r="E935" s="37">
        <v>165719</v>
      </c>
      <c r="F935" s="38" t="s">
        <v>2757</v>
      </c>
      <c r="G935" s="38" t="s">
        <v>2758</v>
      </c>
      <c r="H935" s="38" t="s">
        <v>2830</v>
      </c>
      <c r="I935" s="38" t="s">
        <v>2831</v>
      </c>
      <c r="J935" s="44">
        <v>86800</v>
      </c>
      <c r="K935" s="44">
        <v>31975.7</v>
      </c>
      <c r="L935" s="44">
        <v>0</v>
      </c>
      <c r="M935" s="44">
        <v>31975.7</v>
      </c>
      <c r="N935" s="39">
        <v>2</v>
      </c>
      <c r="O935" s="47">
        <v>12811</v>
      </c>
    </row>
    <row r="936" spans="1:15" ht="63.75" outlineLevel="2" x14ac:dyDescent="0.2">
      <c r="A936" s="37">
        <v>897</v>
      </c>
      <c r="B936" s="37">
        <f t="shared" si="49"/>
        <v>26</v>
      </c>
      <c r="C936" s="37" t="s">
        <v>2755</v>
      </c>
      <c r="D936" s="37" t="s">
        <v>2832</v>
      </c>
      <c r="E936" s="37">
        <v>165899</v>
      </c>
      <c r="F936" s="38" t="s">
        <v>2757</v>
      </c>
      <c r="G936" s="38" t="s">
        <v>2758</v>
      </c>
      <c r="H936" s="38" t="s">
        <v>2833</v>
      </c>
      <c r="I936" s="38" t="s">
        <v>2834</v>
      </c>
      <c r="J936" s="44">
        <v>248105</v>
      </c>
      <c r="K936" s="44">
        <v>120785</v>
      </c>
      <c r="L936" s="44">
        <v>0</v>
      </c>
      <c r="M936" s="44">
        <v>120785</v>
      </c>
      <c r="N936" s="39">
        <v>4</v>
      </c>
      <c r="O936" s="47">
        <v>24526</v>
      </c>
    </row>
    <row r="937" spans="1:15" ht="63.75" outlineLevel="2" x14ac:dyDescent="0.2">
      <c r="A937" s="37">
        <v>898</v>
      </c>
      <c r="B937" s="37">
        <f t="shared" si="49"/>
        <v>27</v>
      </c>
      <c r="C937" s="37" t="s">
        <v>2755</v>
      </c>
      <c r="D937" s="37" t="s">
        <v>2835</v>
      </c>
      <c r="E937" s="37">
        <v>165979</v>
      </c>
      <c r="F937" s="38" t="s">
        <v>2757</v>
      </c>
      <c r="G937" s="38" t="s">
        <v>2758</v>
      </c>
      <c r="H937" s="38" t="s">
        <v>2836</v>
      </c>
      <c r="I937" s="38" t="s">
        <v>2837</v>
      </c>
      <c r="J937" s="44">
        <v>126600</v>
      </c>
      <c r="K937" s="44">
        <v>39600</v>
      </c>
      <c r="L937" s="44">
        <v>0</v>
      </c>
      <c r="M937" s="44">
        <v>39600</v>
      </c>
      <c r="N937" s="39">
        <v>2</v>
      </c>
      <c r="O937" s="47">
        <v>12811</v>
      </c>
    </row>
    <row r="938" spans="1:15" ht="63.75" outlineLevel="2" x14ac:dyDescent="0.2">
      <c r="A938" s="37">
        <v>899</v>
      </c>
      <c r="B938" s="37">
        <f t="shared" si="49"/>
        <v>28</v>
      </c>
      <c r="C938" s="37" t="s">
        <v>2755</v>
      </c>
      <c r="D938" s="37" t="s">
        <v>423</v>
      </c>
      <c r="E938" s="37">
        <v>166057</v>
      </c>
      <c r="F938" s="38" t="s">
        <v>2757</v>
      </c>
      <c r="G938" s="38" t="s">
        <v>2758</v>
      </c>
      <c r="H938" s="38" t="s">
        <v>2838</v>
      </c>
      <c r="I938" s="38" t="s">
        <v>2839</v>
      </c>
      <c r="J938" s="44">
        <v>145177.57999999999</v>
      </c>
      <c r="K938" s="44">
        <v>28876.16</v>
      </c>
      <c r="L938" s="44">
        <v>0</v>
      </c>
      <c r="M938" s="44">
        <v>28876.16</v>
      </c>
      <c r="N938" s="39">
        <v>4</v>
      </c>
      <c r="O938" s="47">
        <v>24526</v>
      </c>
    </row>
    <row r="939" spans="1:15" ht="63.75" outlineLevel="2" x14ac:dyDescent="0.2">
      <c r="A939" s="37">
        <v>900</v>
      </c>
      <c r="B939" s="37">
        <f t="shared" si="49"/>
        <v>29</v>
      </c>
      <c r="C939" s="37" t="s">
        <v>2755</v>
      </c>
      <c r="D939" s="37" t="s">
        <v>2840</v>
      </c>
      <c r="E939" s="37">
        <v>166137</v>
      </c>
      <c r="F939" s="38" t="s">
        <v>2757</v>
      </c>
      <c r="G939" s="38" t="s">
        <v>2758</v>
      </c>
      <c r="H939" s="38" t="s">
        <v>2841</v>
      </c>
      <c r="I939" s="38" t="s">
        <v>2842</v>
      </c>
      <c r="J939" s="44">
        <v>120000</v>
      </c>
      <c r="K939" s="44">
        <v>96740.7</v>
      </c>
      <c r="L939" s="44">
        <v>0</v>
      </c>
      <c r="M939" s="44">
        <v>96740.7</v>
      </c>
      <c r="N939" s="39">
        <v>2</v>
      </c>
      <c r="O939" s="47">
        <v>12811</v>
      </c>
    </row>
    <row r="940" spans="1:15" ht="63.75" outlineLevel="2" x14ac:dyDescent="0.2">
      <c r="A940" s="37">
        <v>901</v>
      </c>
      <c r="B940" s="37">
        <f t="shared" si="49"/>
        <v>30</v>
      </c>
      <c r="C940" s="37" t="s">
        <v>2755</v>
      </c>
      <c r="D940" s="37" t="s">
        <v>2843</v>
      </c>
      <c r="E940" s="37">
        <v>166315</v>
      </c>
      <c r="F940" s="38" t="s">
        <v>2757</v>
      </c>
      <c r="G940" s="38" t="s">
        <v>2758</v>
      </c>
      <c r="H940" s="38" t="s">
        <v>2844</v>
      </c>
      <c r="I940" s="38" t="s">
        <v>2845</v>
      </c>
      <c r="J940" s="44">
        <v>152320</v>
      </c>
      <c r="K940" s="44">
        <v>33432</v>
      </c>
      <c r="L940" s="44">
        <v>0</v>
      </c>
      <c r="M940" s="44">
        <v>33432</v>
      </c>
      <c r="N940" s="39">
        <v>2</v>
      </c>
      <c r="O940" s="47">
        <v>12811</v>
      </c>
    </row>
    <row r="941" spans="1:15" ht="63.75" outlineLevel="2" x14ac:dyDescent="0.2">
      <c r="A941" s="37">
        <v>902</v>
      </c>
      <c r="B941" s="37">
        <f t="shared" si="49"/>
        <v>31</v>
      </c>
      <c r="C941" s="37" t="s">
        <v>2755</v>
      </c>
      <c r="D941" s="37" t="s">
        <v>2846</v>
      </c>
      <c r="E941" s="37">
        <v>166529</v>
      </c>
      <c r="F941" s="38" t="s">
        <v>2757</v>
      </c>
      <c r="G941" s="38" t="s">
        <v>2758</v>
      </c>
      <c r="H941" s="38" t="s">
        <v>2847</v>
      </c>
      <c r="I941" s="38" t="s">
        <v>2848</v>
      </c>
      <c r="J941" s="44">
        <v>154700</v>
      </c>
      <c r="K941" s="44">
        <v>154700</v>
      </c>
      <c r="L941" s="44">
        <v>30000</v>
      </c>
      <c r="M941" s="44">
        <v>40000</v>
      </c>
      <c r="N941" s="39">
        <v>3</v>
      </c>
      <c r="O941" s="47">
        <v>18668</v>
      </c>
    </row>
    <row r="942" spans="1:15" ht="63.75" outlineLevel="2" x14ac:dyDescent="0.2">
      <c r="A942" s="37">
        <v>903</v>
      </c>
      <c r="B942" s="37">
        <f t="shared" si="49"/>
        <v>32</v>
      </c>
      <c r="C942" s="37" t="s">
        <v>2755</v>
      </c>
      <c r="D942" s="37" t="s">
        <v>2849</v>
      </c>
      <c r="E942" s="37">
        <v>166869</v>
      </c>
      <c r="F942" s="38" t="s">
        <v>2757</v>
      </c>
      <c r="G942" s="38" t="s">
        <v>2758</v>
      </c>
      <c r="H942" s="38" t="s">
        <v>2850</v>
      </c>
      <c r="I942" s="38" t="s">
        <v>2851</v>
      </c>
      <c r="J942" s="44">
        <v>124900</v>
      </c>
      <c r="K942" s="44">
        <v>54139.23</v>
      </c>
      <c r="L942" s="44">
        <v>0</v>
      </c>
      <c r="M942" s="44">
        <v>54139.23</v>
      </c>
      <c r="N942" s="39">
        <v>2</v>
      </c>
      <c r="O942" s="47">
        <v>12811</v>
      </c>
    </row>
    <row r="943" spans="1:15" ht="63.75" outlineLevel="2" x14ac:dyDescent="0.2">
      <c r="A943" s="37">
        <v>904</v>
      </c>
      <c r="B943" s="37">
        <f t="shared" si="49"/>
        <v>33</v>
      </c>
      <c r="C943" s="37" t="s">
        <v>2755</v>
      </c>
      <c r="D943" s="37" t="s">
        <v>2852</v>
      </c>
      <c r="E943" s="37">
        <v>167179</v>
      </c>
      <c r="F943" s="38" t="s">
        <v>2757</v>
      </c>
      <c r="G943" s="38" t="s">
        <v>2758</v>
      </c>
      <c r="H943" s="38" t="s">
        <v>2853</v>
      </c>
      <c r="I943" s="38" t="s">
        <v>2854</v>
      </c>
      <c r="J943" s="44">
        <v>71400</v>
      </c>
      <c r="K943" s="44">
        <v>71400</v>
      </c>
      <c r="L943" s="44">
        <v>0</v>
      </c>
      <c r="M943" s="44">
        <v>71400</v>
      </c>
      <c r="N943" s="39">
        <v>2</v>
      </c>
      <c r="O943" s="47">
        <v>12811</v>
      </c>
    </row>
    <row r="944" spans="1:15" ht="29.45" customHeight="1" outlineLevel="1" x14ac:dyDescent="0.2">
      <c r="A944" s="50"/>
      <c r="B944" s="50"/>
      <c r="C944" s="35" t="s">
        <v>2954</v>
      </c>
      <c r="D944" s="35"/>
      <c r="E944" s="35"/>
      <c r="F944" s="43"/>
      <c r="G944" s="43"/>
      <c r="H944" s="43"/>
      <c r="I944" s="43"/>
      <c r="J944" s="45">
        <f t="shared" ref="J944:O944" si="51">SUBTOTAL(9,J911:J943)</f>
        <v>4461330.7699999996</v>
      </c>
      <c r="K944" s="45">
        <f t="shared" si="51"/>
        <v>2204624.2499999995</v>
      </c>
      <c r="L944" s="45">
        <f t="shared" si="51"/>
        <v>30000</v>
      </c>
      <c r="M944" s="45">
        <f t="shared" si="51"/>
        <v>1997524.2499999995</v>
      </c>
      <c r="N944" s="36">
        <f t="shared" si="51"/>
        <v>88</v>
      </c>
      <c r="O944" s="48">
        <f t="shared" si="51"/>
        <v>543809</v>
      </c>
    </row>
    <row r="945" spans="1:15" ht="76.5" outlineLevel="2" x14ac:dyDescent="0.2">
      <c r="A945" s="40">
        <v>905</v>
      </c>
      <c r="B945" s="40">
        <f t="shared" si="49"/>
        <v>1</v>
      </c>
      <c r="C945" s="40" t="s">
        <v>2651</v>
      </c>
      <c r="D945" s="40" t="s">
        <v>2652</v>
      </c>
      <c r="E945" s="40">
        <v>168229</v>
      </c>
      <c r="F945" s="41" t="s">
        <v>2653</v>
      </c>
      <c r="G945" s="41" t="s">
        <v>2654</v>
      </c>
      <c r="H945" s="41" t="s">
        <v>2655</v>
      </c>
      <c r="I945" s="41" t="s">
        <v>2656</v>
      </c>
      <c r="J945" s="46">
        <v>126182</v>
      </c>
      <c r="K945" s="46">
        <v>110217</v>
      </c>
      <c r="L945" s="46">
        <v>0</v>
      </c>
      <c r="M945" s="46">
        <v>110217</v>
      </c>
      <c r="N945" s="42">
        <v>3</v>
      </c>
      <c r="O945" s="49">
        <v>18668</v>
      </c>
    </row>
    <row r="946" spans="1:15" ht="76.5" outlineLevel="2" x14ac:dyDescent="0.2">
      <c r="A946" s="37">
        <v>906</v>
      </c>
      <c r="B946" s="37">
        <f t="shared" si="49"/>
        <v>2</v>
      </c>
      <c r="C946" s="37" t="s">
        <v>2651</v>
      </c>
      <c r="D946" s="37" t="s">
        <v>2657</v>
      </c>
      <c r="E946" s="37">
        <v>168452</v>
      </c>
      <c r="F946" s="38" t="s">
        <v>2653</v>
      </c>
      <c r="G946" s="38" t="s">
        <v>2654</v>
      </c>
      <c r="H946" s="38" t="s">
        <v>2658</v>
      </c>
      <c r="I946" s="38" t="s">
        <v>2659</v>
      </c>
      <c r="J946" s="44">
        <v>100000</v>
      </c>
      <c r="K946" s="44">
        <v>84035</v>
      </c>
      <c r="L946" s="44">
        <v>0</v>
      </c>
      <c r="M946" s="44">
        <v>84035</v>
      </c>
      <c r="N946" s="39">
        <v>4</v>
      </c>
      <c r="O946" s="47">
        <v>24526</v>
      </c>
    </row>
    <row r="947" spans="1:15" ht="76.5" outlineLevel="2" x14ac:dyDescent="0.2">
      <c r="A947" s="37">
        <v>907</v>
      </c>
      <c r="B947" s="37">
        <f t="shared" si="49"/>
        <v>3</v>
      </c>
      <c r="C947" s="37" t="s">
        <v>2651</v>
      </c>
      <c r="D947" s="37" t="s">
        <v>2660</v>
      </c>
      <c r="E947" s="37">
        <v>168675</v>
      </c>
      <c r="F947" s="38" t="s">
        <v>2653</v>
      </c>
      <c r="G947" s="38" t="s">
        <v>2654</v>
      </c>
      <c r="H947" s="38" t="s">
        <v>2661</v>
      </c>
      <c r="I947" s="38" t="s">
        <v>2662</v>
      </c>
      <c r="J947" s="44">
        <v>132000</v>
      </c>
      <c r="K947" s="44">
        <v>93079</v>
      </c>
      <c r="L947" s="44">
        <v>0</v>
      </c>
      <c r="M947" s="44">
        <v>93079</v>
      </c>
      <c r="N947" s="39">
        <v>4</v>
      </c>
      <c r="O947" s="47">
        <v>24526</v>
      </c>
    </row>
    <row r="948" spans="1:15" ht="51" outlineLevel="2" x14ac:dyDescent="0.2">
      <c r="A948" s="37">
        <v>908</v>
      </c>
      <c r="B948" s="37">
        <f t="shared" si="49"/>
        <v>4</v>
      </c>
      <c r="C948" s="37" t="s">
        <v>2651</v>
      </c>
      <c r="D948" s="37" t="s">
        <v>2663</v>
      </c>
      <c r="E948" s="37">
        <v>168880</v>
      </c>
      <c r="F948" s="38" t="s">
        <v>2653</v>
      </c>
      <c r="G948" s="38" t="s">
        <v>2654</v>
      </c>
      <c r="H948" s="38" t="s">
        <v>2664</v>
      </c>
      <c r="I948" s="38" t="s">
        <v>2665</v>
      </c>
      <c r="J948" s="44">
        <v>141015</v>
      </c>
      <c r="K948" s="44">
        <v>125050</v>
      </c>
      <c r="L948" s="44">
        <v>0</v>
      </c>
      <c r="M948" s="44">
        <v>102535</v>
      </c>
      <c r="N948" s="39">
        <v>3</v>
      </c>
      <c r="O948" s="47">
        <v>18668</v>
      </c>
    </row>
    <row r="949" spans="1:15" ht="63.75" outlineLevel="2" x14ac:dyDescent="0.2">
      <c r="A949" s="37">
        <v>909</v>
      </c>
      <c r="B949" s="37">
        <f t="shared" si="49"/>
        <v>5</v>
      </c>
      <c r="C949" s="37" t="s">
        <v>2651</v>
      </c>
      <c r="D949" s="37" t="s">
        <v>2666</v>
      </c>
      <c r="E949" s="37">
        <v>167909</v>
      </c>
      <c r="F949" s="38" t="s">
        <v>2653</v>
      </c>
      <c r="G949" s="38" t="s">
        <v>2654</v>
      </c>
      <c r="H949" s="38" t="s">
        <v>2667</v>
      </c>
      <c r="I949" s="38" t="s">
        <v>2668</v>
      </c>
      <c r="J949" s="44">
        <v>142800</v>
      </c>
      <c r="K949" s="44">
        <v>83879</v>
      </c>
      <c r="L949" s="44">
        <v>0</v>
      </c>
      <c r="M949" s="44">
        <v>83879</v>
      </c>
      <c r="N949" s="39">
        <v>5</v>
      </c>
      <c r="O949" s="47">
        <v>30383</v>
      </c>
    </row>
    <row r="950" spans="1:15" ht="63.75" outlineLevel="2" x14ac:dyDescent="0.2">
      <c r="A950" s="37">
        <v>910</v>
      </c>
      <c r="B950" s="37">
        <f t="shared" si="49"/>
        <v>6</v>
      </c>
      <c r="C950" s="37" t="s">
        <v>2651</v>
      </c>
      <c r="D950" s="37" t="s">
        <v>2669</v>
      </c>
      <c r="E950" s="37">
        <v>169182</v>
      </c>
      <c r="F950" s="38" t="s">
        <v>2653</v>
      </c>
      <c r="G950" s="38" t="s">
        <v>2654</v>
      </c>
      <c r="H950" s="38" t="s">
        <v>2670</v>
      </c>
      <c r="I950" s="38" t="s">
        <v>2671</v>
      </c>
      <c r="J950" s="44">
        <v>114436</v>
      </c>
      <c r="K950" s="44">
        <v>69847</v>
      </c>
      <c r="L950" s="44">
        <v>0</v>
      </c>
      <c r="M950" s="44">
        <v>69847</v>
      </c>
      <c r="N950" s="39">
        <v>3</v>
      </c>
      <c r="O950" s="47">
        <v>18668</v>
      </c>
    </row>
    <row r="951" spans="1:15" ht="76.5" outlineLevel="2" x14ac:dyDescent="0.2">
      <c r="A951" s="37">
        <v>911</v>
      </c>
      <c r="B951" s="37">
        <f t="shared" si="49"/>
        <v>7</v>
      </c>
      <c r="C951" s="37" t="s">
        <v>2651</v>
      </c>
      <c r="D951" s="37" t="s">
        <v>2672</v>
      </c>
      <c r="E951" s="37">
        <v>169351</v>
      </c>
      <c r="F951" s="38" t="s">
        <v>2653</v>
      </c>
      <c r="G951" s="38" t="s">
        <v>2654</v>
      </c>
      <c r="H951" s="38" t="s">
        <v>2673</v>
      </c>
      <c r="I951" s="38" t="s">
        <v>2674</v>
      </c>
      <c r="J951" s="44">
        <v>104720</v>
      </c>
      <c r="K951" s="44">
        <v>28695</v>
      </c>
      <c r="L951" s="44">
        <v>0</v>
      </c>
      <c r="M951" s="44">
        <v>28695</v>
      </c>
      <c r="N951" s="39">
        <v>5</v>
      </c>
      <c r="O951" s="47">
        <v>28695</v>
      </c>
    </row>
    <row r="952" spans="1:15" ht="76.5" outlineLevel="2" x14ac:dyDescent="0.2">
      <c r="A952" s="37">
        <v>912</v>
      </c>
      <c r="B952" s="37">
        <f t="shared" si="49"/>
        <v>8</v>
      </c>
      <c r="C952" s="37" t="s">
        <v>2651</v>
      </c>
      <c r="D952" s="37" t="s">
        <v>2675</v>
      </c>
      <c r="E952" s="37">
        <v>169404</v>
      </c>
      <c r="F952" s="38" t="s">
        <v>2653</v>
      </c>
      <c r="G952" s="38" t="s">
        <v>2654</v>
      </c>
      <c r="H952" s="38" t="s">
        <v>2676</v>
      </c>
      <c r="I952" s="38" t="s">
        <v>2677</v>
      </c>
      <c r="J952" s="44">
        <v>83000</v>
      </c>
      <c r="K952" s="44">
        <v>60209</v>
      </c>
      <c r="L952" s="44">
        <v>0</v>
      </c>
      <c r="M952" s="44">
        <v>60209</v>
      </c>
      <c r="N952" s="39">
        <v>2</v>
      </c>
      <c r="O952" s="47">
        <v>12811</v>
      </c>
    </row>
    <row r="953" spans="1:15" ht="76.5" outlineLevel="2" x14ac:dyDescent="0.2">
      <c r="A953" s="37">
        <v>913</v>
      </c>
      <c r="B953" s="37">
        <f t="shared" si="49"/>
        <v>9</v>
      </c>
      <c r="C953" s="37" t="s">
        <v>2651</v>
      </c>
      <c r="D953" s="37" t="s">
        <v>2678</v>
      </c>
      <c r="E953" s="37">
        <v>169547</v>
      </c>
      <c r="F953" s="38" t="s">
        <v>2653</v>
      </c>
      <c r="G953" s="38" t="s">
        <v>2654</v>
      </c>
      <c r="H953" s="38" t="s">
        <v>2679</v>
      </c>
      <c r="I953" s="38" t="s">
        <v>2680</v>
      </c>
      <c r="J953" s="44">
        <v>109375</v>
      </c>
      <c r="K953" s="44">
        <v>93410</v>
      </c>
      <c r="L953" s="44">
        <v>0</v>
      </c>
      <c r="M953" s="44">
        <v>50000</v>
      </c>
      <c r="N953" s="39">
        <v>3</v>
      </c>
      <c r="O953" s="47">
        <v>18668</v>
      </c>
    </row>
    <row r="954" spans="1:15" ht="76.5" outlineLevel="2" x14ac:dyDescent="0.2">
      <c r="A954" s="37">
        <v>914</v>
      </c>
      <c r="B954" s="37">
        <f t="shared" si="49"/>
        <v>10</v>
      </c>
      <c r="C954" s="37" t="s">
        <v>2651</v>
      </c>
      <c r="D954" s="37" t="s">
        <v>2684</v>
      </c>
      <c r="E954" s="37">
        <v>169583</v>
      </c>
      <c r="F954" s="38" t="s">
        <v>2653</v>
      </c>
      <c r="G954" s="38" t="s">
        <v>2654</v>
      </c>
      <c r="H954" s="38" t="s">
        <v>2685</v>
      </c>
      <c r="I954" s="38" t="s">
        <v>2686</v>
      </c>
      <c r="J954" s="44">
        <v>20000</v>
      </c>
      <c r="K954" s="44">
        <v>9357</v>
      </c>
      <c r="L954" s="44">
        <v>0</v>
      </c>
      <c r="M954" s="44">
        <v>9357</v>
      </c>
      <c r="N954" s="39">
        <v>2</v>
      </c>
      <c r="O954" s="47">
        <v>9357</v>
      </c>
    </row>
    <row r="955" spans="1:15" ht="76.5" outlineLevel="2" x14ac:dyDescent="0.2">
      <c r="A955" s="37">
        <v>915</v>
      </c>
      <c r="B955" s="37">
        <f t="shared" si="49"/>
        <v>11</v>
      </c>
      <c r="C955" s="37" t="s">
        <v>2651</v>
      </c>
      <c r="D955" s="37" t="s">
        <v>2681</v>
      </c>
      <c r="E955" s="37">
        <v>169681</v>
      </c>
      <c r="F955" s="38" t="s">
        <v>2653</v>
      </c>
      <c r="G955" s="38" t="s">
        <v>2654</v>
      </c>
      <c r="H955" s="38" t="s">
        <v>2682</v>
      </c>
      <c r="I955" s="38" t="s">
        <v>2683</v>
      </c>
      <c r="J955" s="44">
        <v>154700</v>
      </c>
      <c r="K955" s="44">
        <v>138735</v>
      </c>
      <c r="L955" s="44">
        <v>0</v>
      </c>
      <c r="M955" s="44">
        <v>138735</v>
      </c>
      <c r="N955" s="39">
        <v>2</v>
      </c>
      <c r="O955" s="47">
        <v>12811</v>
      </c>
    </row>
    <row r="956" spans="1:15" ht="76.5" outlineLevel="2" x14ac:dyDescent="0.2">
      <c r="A956" s="37">
        <v>916</v>
      </c>
      <c r="B956" s="37">
        <f t="shared" si="49"/>
        <v>12</v>
      </c>
      <c r="C956" s="37" t="s">
        <v>2651</v>
      </c>
      <c r="D956" s="37" t="s">
        <v>2687</v>
      </c>
      <c r="E956" s="37">
        <v>169994</v>
      </c>
      <c r="F956" s="38" t="s">
        <v>2653</v>
      </c>
      <c r="G956" s="38" t="s">
        <v>2654</v>
      </c>
      <c r="H956" s="38" t="s">
        <v>2688</v>
      </c>
      <c r="I956" s="38" t="s">
        <v>2689</v>
      </c>
      <c r="J956" s="44">
        <v>107000</v>
      </c>
      <c r="K956" s="44">
        <v>96357</v>
      </c>
      <c r="L956" s="44">
        <v>0</v>
      </c>
      <c r="M956" s="44">
        <v>42857</v>
      </c>
      <c r="N956" s="39">
        <v>2</v>
      </c>
      <c r="O956" s="47">
        <v>12811</v>
      </c>
    </row>
    <row r="957" spans="1:15" ht="76.5" outlineLevel="2" x14ac:dyDescent="0.2">
      <c r="A957" s="37">
        <v>917</v>
      </c>
      <c r="B957" s="37">
        <f t="shared" si="49"/>
        <v>13</v>
      </c>
      <c r="C957" s="37" t="s">
        <v>2651</v>
      </c>
      <c r="D957" s="37" t="s">
        <v>2690</v>
      </c>
      <c r="E957" s="37">
        <v>170097</v>
      </c>
      <c r="F957" s="38" t="s">
        <v>2653</v>
      </c>
      <c r="G957" s="38" t="s">
        <v>2654</v>
      </c>
      <c r="H957" s="38" t="s">
        <v>2691</v>
      </c>
      <c r="I957" s="38" t="s">
        <v>2692</v>
      </c>
      <c r="J957" s="44">
        <v>78000</v>
      </c>
      <c r="K957" s="44">
        <v>38733</v>
      </c>
      <c r="L957" s="44">
        <v>0</v>
      </c>
      <c r="M957" s="44">
        <v>38733</v>
      </c>
      <c r="N957" s="39">
        <v>2</v>
      </c>
      <c r="O957" s="47">
        <v>12811</v>
      </c>
    </row>
    <row r="958" spans="1:15" ht="76.5" outlineLevel="2" x14ac:dyDescent="0.2">
      <c r="A958" s="37">
        <v>918</v>
      </c>
      <c r="B958" s="37">
        <f t="shared" si="49"/>
        <v>14</v>
      </c>
      <c r="C958" s="37" t="s">
        <v>2651</v>
      </c>
      <c r="D958" s="37" t="s">
        <v>2693</v>
      </c>
      <c r="E958" s="37">
        <v>170168</v>
      </c>
      <c r="F958" s="38" t="s">
        <v>2653</v>
      </c>
      <c r="G958" s="38" t="s">
        <v>2654</v>
      </c>
      <c r="H958" s="38" t="s">
        <v>2694</v>
      </c>
      <c r="I958" s="38" t="s">
        <v>2695</v>
      </c>
      <c r="J958" s="44">
        <v>113388</v>
      </c>
      <c r="K958" s="44">
        <v>102745</v>
      </c>
      <c r="L958" s="44">
        <v>0</v>
      </c>
      <c r="M958" s="44">
        <v>102745</v>
      </c>
      <c r="N958" s="39">
        <v>2</v>
      </c>
      <c r="O958" s="47">
        <v>12811</v>
      </c>
    </row>
    <row r="959" spans="1:15" ht="76.5" outlineLevel="2" x14ac:dyDescent="0.2">
      <c r="A959" s="37">
        <v>919</v>
      </c>
      <c r="B959" s="37">
        <f t="shared" si="49"/>
        <v>15</v>
      </c>
      <c r="C959" s="37" t="s">
        <v>2651</v>
      </c>
      <c r="D959" s="37" t="s">
        <v>2696</v>
      </c>
      <c r="E959" s="37">
        <v>170444</v>
      </c>
      <c r="F959" s="38" t="s">
        <v>2653</v>
      </c>
      <c r="G959" s="38" t="s">
        <v>2654</v>
      </c>
      <c r="H959" s="38" t="s">
        <v>2697</v>
      </c>
      <c r="I959" s="38" t="s">
        <v>2698</v>
      </c>
      <c r="J959" s="44">
        <v>100000</v>
      </c>
      <c r="K959" s="44">
        <v>89357</v>
      </c>
      <c r="L959" s="44">
        <v>0</v>
      </c>
      <c r="M959" s="44">
        <v>77209</v>
      </c>
      <c r="N959" s="39">
        <v>2</v>
      </c>
      <c r="O959" s="47">
        <v>12811</v>
      </c>
    </row>
    <row r="960" spans="1:15" ht="51" outlineLevel="2" x14ac:dyDescent="0.2">
      <c r="A960" s="37">
        <v>920</v>
      </c>
      <c r="B960" s="37">
        <f t="shared" si="49"/>
        <v>16</v>
      </c>
      <c r="C960" s="37" t="s">
        <v>2651</v>
      </c>
      <c r="D960" s="37" t="s">
        <v>2699</v>
      </c>
      <c r="E960" s="37">
        <v>168041</v>
      </c>
      <c r="F960" s="38" t="s">
        <v>2653</v>
      </c>
      <c r="G960" s="38" t="s">
        <v>2654</v>
      </c>
      <c r="H960" s="38" t="s">
        <v>2700</v>
      </c>
      <c r="I960" s="38" t="s">
        <v>2701</v>
      </c>
      <c r="J960" s="44">
        <v>142800</v>
      </c>
      <c r="K960" s="44">
        <v>142800</v>
      </c>
      <c r="L960" s="44">
        <v>0</v>
      </c>
      <c r="M960" s="44">
        <v>142800</v>
      </c>
      <c r="N960" s="39">
        <v>5</v>
      </c>
      <c r="O960" s="47">
        <v>29820</v>
      </c>
    </row>
    <row r="961" spans="1:15" ht="38.25" outlineLevel="2" x14ac:dyDescent="0.2">
      <c r="A961" s="37">
        <v>921</v>
      </c>
      <c r="B961" s="37">
        <f t="shared" si="49"/>
        <v>17</v>
      </c>
      <c r="C961" s="37" t="s">
        <v>2651</v>
      </c>
      <c r="D961" s="37" t="s">
        <v>2702</v>
      </c>
      <c r="E961" s="37">
        <v>170685</v>
      </c>
      <c r="F961" s="38" t="s">
        <v>2653</v>
      </c>
      <c r="G961" s="38" t="s">
        <v>2654</v>
      </c>
      <c r="H961" s="38" t="s">
        <v>2703</v>
      </c>
      <c r="I961" s="38" t="s">
        <v>2704</v>
      </c>
      <c r="J961" s="44">
        <v>124712</v>
      </c>
      <c r="K961" s="44">
        <v>124712</v>
      </c>
      <c r="L961" s="44">
        <v>0</v>
      </c>
      <c r="M961" s="44">
        <v>37414</v>
      </c>
      <c r="N961" s="39">
        <v>3</v>
      </c>
      <c r="O961" s="47">
        <v>18668</v>
      </c>
    </row>
    <row r="962" spans="1:15" ht="76.5" outlineLevel="2" x14ac:dyDescent="0.2">
      <c r="A962" s="37">
        <v>922</v>
      </c>
      <c r="B962" s="37">
        <f t="shared" si="49"/>
        <v>18</v>
      </c>
      <c r="C962" s="37" t="s">
        <v>2651</v>
      </c>
      <c r="D962" s="37" t="s">
        <v>372</v>
      </c>
      <c r="E962" s="37">
        <v>170872</v>
      </c>
      <c r="F962" s="38" t="s">
        <v>2653</v>
      </c>
      <c r="G962" s="38" t="s">
        <v>2654</v>
      </c>
      <c r="H962" s="38" t="s">
        <v>2705</v>
      </c>
      <c r="I962" s="38" t="s">
        <v>2706</v>
      </c>
      <c r="J962" s="44">
        <v>72000</v>
      </c>
      <c r="K962" s="44">
        <v>10756</v>
      </c>
      <c r="L962" s="44">
        <v>0</v>
      </c>
      <c r="M962" s="44">
        <v>10756</v>
      </c>
      <c r="N962" s="39">
        <v>3</v>
      </c>
      <c r="O962" s="47">
        <v>10756</v>
      </c>
    </row>
    <row r="963" spans="1:15" ht="63.75" outlineLevel="2" x14ac:dyDescent="0.2">
      <c r="A963" s="37">
        <v>923</v>
      </c>
      <c r="B963" s="37">
        <f t="shared" si="49"/>
        <v>19</v>
      </c>
      <c r="C963" s="37" t="s">
        <v>2651</v>
      </c>
      <c r="D963" s="37" t="s">
        <v>2707</v>
      </c>
      <c r="E963" s="37">
        <v>171101</v>
      </c>
      <c r="F963" s="38" t="s">
        <v>2653</v>
      </c>
      <c r="G963" s="38" t="s">
        <v>2654</v>
      </c>
      <c r="H963" s="38" t="s">
        <v>2708</v>
      </c>
      <c r="I963" s="38" t="s">
        <v>2709</v>
      </c>
      <c r="J963" s="44">
        <v>117114</v>
      </c>
      <c r="K963" s="44">
        <v>77847</v>
      </c>
      <c r="L963" s="44">
        <v>0</v>
      </c>
      <c r="M963" s="44">
        <v>77847</v>
      </c>
      <c r="N963" s="39">
        <v>2</v>
      </c>
      <c r="O963" s="47">
        <v>12811</v>
      </c>
    </row>
    <row r="964" spans="1:15" ht="76.5" outlineLevel="2" x14ac:dyDescent="0.2">
      <c r="A964" s="37">
        <v>924</v>
      </c>
      <c r="B964" s="37">
        <f t="shared" si="49"/>
        <v>20</v>
      </c>
      <c r="C964" s="37" t="s">
        <v>2651</v>
      </c>
      <c r="D964" s="37" t="s">
        <v>2710</v>
      </c>
      <c r="E964" s="37">
        <v>171272</v>
      </c>
      <c r="F964" s="38" t="s">
        <v>2653</v>
      </c>
      <c r="G964" s="38" t="s">
        <v>2654</v>
      </c>
      <c r="H964" s="38" t="s">
        <v>2711</v>
      </c>
      <c r="I964" s="38" t="s">
        <v>2712</v>
      </c>
      <c r="J964" s="44">
        <v>72000</v>
      </c>
      <c r="K964" s="44">
        <v>8696</v>
      </c>
      <c r="L964" s="44">
        <v>0</v>
      </c>
      <c r="M964" s="44">
        <v>8696</v>
      </c>
      <c r="N964" s="39">
        <v>2</v>
      </c>
      <c r="O964" s="47">
        <v>8696</v>
      </c>
    </row>
    <row r="965" spans="1:15" ht="63.75" outlineLevel="2" x14ac:dyDescent="0.2">
      <c r="A965" s="37">
        <v>925</v>
      </c>
      <c r="B965" s="37">
        <f t="shared" si="49"/>
        <v>21</v>
      </c>
      <c r="C965" s="37" t="s">
        <v>2651</v>
      </c>
      <c r="D965" s="37" t="s">
        <v>251</v>
      </c>
      <c r="E965" s="37">
        <v>171325</v>
      </c>
      <c r="F965" s="38" t="s">
        <v>2653</v>
      </c>
      <c r="G965" s="38" t="s">
        <v>2654</v>
      </c>
      <c r="H965" s="38" t="s">
        <v>2713</v>
      </c>
      <c r="I965" s="38" t="s">
        <v>2714</v>
      </c>
      <c r="J965" s="44">
        <v>157080</v>
      </c>
      <c r="K965" s="44">
        <v>135793</v>
      </c>
      <c r="L965" s="44">
        <v>0</v>
      </c>
      <c r="M965" s="44">
        <v>100000</v>
      </c>
      <c r="N965" s="39">
        <v>4</v>
      </c>
      <c r="O965" s="47">
        <v>24526</v>
      </c>
    </row>
    <row r="966" spans="1:15" ht="51" outlineLevel="2" x14ac:dyDescent="0.2">
      <c r="A966" s="37">
        <v>926</v>
      </c>
      <c r="B966" s="37">
        <f t="shared" ref="B966:B998" si="52">B965+1</f>
        <v>22</v>
      </c>
      <c r="C966" s="37" t="s">
        <v>2651</v>
      </c>
      <c r="D966" s="37" t="s">
        <v>2715</v>
      </c>
      <c r="E966" s="37">
        <v>171469</v>
      </c>
      <c r="F966" s="38" t="s">
        <v>2653</v>
      </c>
      <c r="G966" s="38" t="s">
        <v>2654</v>
      </c>
      <c r="H966" s="38" t="s">
        <v>2716</v>
      </c>
      <c r="I966" s="38" t="s">
        <v>2717</v>
      </c>
      <c r="J966" s="44">
        <v>106689</v>
      </c>
      <c r="K966" s="44">
        <v>73255</v>
      </c>
      <c r="L966" s="44">
        <v>0</v>
      </c>
      <c r="M966" s="44">
        <v>40765</v>
      </c>
      <c r="N966" s="39">
        <v>3</v>
      </c>
      <c r="O966" s="47">
        <v>18668</v>
      </c>
    </row>
    <row r="967" spans="1:15" ht="76.5" outlineLevel="2" x14ac:dyDescent="0.2">
      <c r="A967" s="37">
        <v>927</v>
      </c>
      <c r="B967" s="37">
        <f t="shared" si="52"/>
        <v>23</v>
      </c>
      <c r="C967" s="37" t="s">
        <v>2651</v>
      </c>
      <c r="D967" s="37" t="s">
        <v>2718</v>
      </c>
      <c r="E967" s="37">
        <v>171879</v>
      </c>
      <c r="F967" s="38" t="s">
        <v>2653</v>
      </c>
      <c r="G967" s="38" t="s">
        <v>2654</v>
      </c>
      <c r="H967" s="38" t="s">
        <v>2719</v>
      </c>
      <c r="I967" s="38" t="s">
        <v>2720</v>
      </c>
      <c r="J967" s="44">
        <v>116972</v>
      </c>
      <c r="K967" s="44">
        <v>106329</v>
      </c>
      <c r="L967" s="44">
        <v>0</v>
      </c>
      <c r="M967" s="44">
        <v>47843</v>
      </c>
      <c r="N967" s="39">
        <v>2</v>
      </c>
      <c r="O967" s="47">
        <v>12811</v>
      </c>
    </row>
    <row r="968" spans="1:15" ht="51" outlineLevel="2" x14ac:dyDescent="0.2">
      <c r="A968" s="37">
        <v>928</v>
      </c>
      <c r="B968" s="37">
        <f t="shared" si="52"/>
        <v>24</v>
      </c>
      <c r="C968" s="37" t="s">
        <v>2651</v>
      </c>
      <c r="D968" s="37" t="s">
        <v>2721</v>
      </c>
      <c r="E968" s="37">
        <v>171931</v>
      </c>
      <c r="F968" s="38" t="s">
        <v>2653</v>
      </c>
      <c r="G968" s="38" t="s">
        <v>2654</v>
      </c>
      <c r="H968" s="38" t="s">
        <v>2722</v>
      </c>
      <c r="I968" s="38" t="s">
        <v>2723</v>
      </c>
      <c r="J968" s="44">
        <v>163681</v>
      </c>
      <c r="K968" s="44">
        <v>163681</v>
      </c>
      <c r="L968" s="44">
        <v>0</v>
      </c>
      <c r="M968" s="44">
        <v>61992</v>
      </c>
      <c r="N968" s="39">
        <v>3</v>
      </c>
      <c r="O968" s="47">
        <v>18668</v>
      </c>
    </row>
    <row r="969" spans="1:15" ht="76.5" outlineLevel="2" x14ac:dyDescent="0.2">
      <c r="A969" s="37">
        <v>929</v>
      </c>
      <c r="B969" s="37">
        <f t="shared" si="52"/>
        <v>25</v>
      </c>
      <c r="C969" s="37" t="s">
        <v>2651</v>
      </c>
      <c r="D969" s="37" t="s">
        <v>2724</v>
      </c>
      <c r="E969" s="37">
        <v>172153</v>
      </c>
      <c r="F969" s="38" t="s">
        <v>2653</v>
      </c>
      <c r="G969" s="38" t="s">
        <v>2654</v>
      </c>
      <c r="H969" s="38" t="s">
        <v>2725</v>
      </c>
      <c r="I969" s="38" t="s">
        <v>2726</v>
      </c>
      <c r="J969" s="44">
        <v>115000</v>
      </c>
      <c r="K969" s="44">
        <v>93713</v>
      </c>
      <c r="L969" s="44">
        <v>0</v>
      </c>
      <c r="M969" s="44">
        <v>75000</v>
      </c>
      <c r="N969" s="39">
        <v>5</v>
      </c>
      <c r="O969" s="47">
        <v>30383</v>
      </c>
    </row>
    <row r="970" spans="1:15" ht="76.5" outlineLevel="2" x14ac:dyDescent="0.2">
      <c r="A970" s="37">
        <v>930</v>
      </c>
      <c r="B970" s="37">
        <f t="shared" si="52"/>
        <v>26</v>
      </c>
      <c r="C970" s="37" t="s">
        <v>2651</v>
      </c>
      <c r="D970" s="37" t="s">
        <v>1180</v>
      </c>
      <c r="E970" s="37">
        <v>172340</v>
      </c>
      <c r="F970" s="38" t="s">
        <v>2653</v>
      </c>
      <c r="G970" s="38" t="s">
        <v>2654</v>
      </c>
      <c r="H970" s="38" t="s">
        <v>2727</v>
      </c>
      <c r="I970" s="38" t="s">
        <v>2728</v>
      </c>
      <c r="J970" s="44">
        <v>60000</v>
      </c>
      <c r="K970" s="44">
        <v>44035</v>
      </c>
      <c r="L970" s="44">
        <v>0</v>
      </c>
      <c r="M970" s="44">
        <v>30000</v>
      </c>
      <c r="N970" s="39">
        <v>2</v>
      </c>
      <c r="O970" s="47">
        <v>12811</v>
      </c>
    </row>
    <row r="971" spans="1:15" ht="76.5" outlineLevel="2" x14ac:dyDescent="0.2">
      <c r="A971" s="37">
        <v>931</v>
      </c>
      <c r="B971" s="37">
        <f t="shared" si="52"/>
        <v>27</v>
      </c>
      <c r="C971" s="37" t="s">
        <v>2651</v>
      </c>
      <c r="D971" s="37" t="s">
        <v>268</v>
      </c>
      <c r="E971" s="37">
        <v>172377</v>
      </c>
      <c r="F971" s="38" t="s">
        <v>2653</v>
      </c>
      <c r="G971" s="38" t="s">
        <v>2654</v>
      </c>
      <c r="H971" s="38" t="s">
        <v>2729</v>
      </c>
      <c r="I971" s="38" t="s">
        <v>2730</v>
      </c>
      <c r="J971" s="44">
        <v>146500</v>
      </c>
      <c r="K971" s="44">
        <v>50140</v>
      </c>
      <c r="L971" s="44">
        <v>0</v>
      </c>
      <c r="M971" s="44">
        <v>40141</v>
      </c>
      <c r="N971" s="39">
        <v>4</v>
      </c>
      <c r="O971" s="47">
        <v>24526</v>
      </c>
    </row>
    <row r="972" spans="1:15" ht="63.75" outlineLevel="2" x14ac:dyDescent="0.2">
      <c r="A972" s="37">
        <v>932</v>
      </c>
      <c r="B972" s="37">
        <f t="shared" si="52"/>
        <v>28</v>
      </c>
      <c r="C972" s="37" t="s">
        <v>2651</v>
      </c>
      <c r="D972" s="37" t="s">
        <v>2731</v>
      </c>
      <c r="E972" s="37">
        <v>172581</v>
      </c>
      <c r="F972" s="38" t="s">
        <v>2653</v>
      </c>
      <c r="G972" s="38" t="s">
        <v>2654</v>
      </c>
      <c r="H972" s="38" t="s">
        <v>2732</v>
      </c>
      <c r="I972" s="38" t="s">
        <v>2733</v>
      </c>
      <c r="J972" s="44">
        <v>135000</v>
      </c>
      <c r="K972" s="44">
        <v>124357</v>
      </c>
      <c r="L972" s="44">
        <v>0</v>
      </c>
      <c r="M972" s="44">
        <v>46857</v>
      </c>
      <c r="N972" s="39">
        <v>2</v>
      </c>
      <c r="O972" s="47">
        <v>12811</v>
      </c>
    </row>
    <row r="973" spans="1:15" ht="63.75" outlineLevel="2" x14ac:dyDescent="0.2">
      <c r="A973" s="37">
        <v>933</v>
      </c>
      <c r="B973" s="37">
        <f t="shared" si="52"/>
        <v>29</v>
      </c>
      <c r="C973" s="37" t="s">
        <v>2651</v>
      </c>
      <c r="D973" s="37" t="s">
        <v>2734</v>
      </c>
      <c r="E973" s="37">
        <v>172894</v>
      </c>
      <c r="F973" s="38" t="s">
        <v>2653</v>
      </c>
      <c r="G973" s="38" t="s">
        <v>2654</v>
      </c>
      <c r="H973" s="38" t="s">
        <v>2735</v>
      </c>
      <c r="I973" s="38" t="s">
        <v>2736</v>
      </c>
      <c r="J973" s="44">
        <v>88774</v>
      </c>
      <c r="K973" s="44">
        <v>30669</v>
      </c>
      <c r="L973" s="44">
        <v>0</v>
      </c>
      <c r="M973" s="44">
        <v>30669</v>
      </c>
      <c r="N973" s="39">
        <v>4</v>
      </c>
      <c r="O973" s="47">
        <v>24526</v>
      </c>
    </row>
    <row r="974" spans="1:15" ht="76.5" outlineLevel="2" x14ac:dyDescent="0.2">
      <c r="A974" s="37">
        <v>934</v>
      </c>
      <c r="B974" s="37">
        <f t="shared" si="52"/>
        <v>30</v>
      </c>
      <c r="C974" s="37" t="s">
        <v>2651</v>
      </c>
      <c r="D974" s="37" t="s">
        <v>2737</v>
      </c>
      <c r="E974" s="37">
        <v>172947</v>
      </c>
      <c r="F974" s="38" t="s">
        <v>2653</v>
      </c>
      <c r="G974" s="38" t="s">
        <v>2654</v>
      </c>
      <c r="H974" s="38" t="s">
        <v>2738</v>
      </c>
      <c r="I974" s="38" t="s">
        <v>2739</v>
      </c>
      <c r="J974" s="44">
        <v>130000</v>
      </c>
      <c r="K974" s="44">
        <v>55618</v>
      </c>
      <c r="L974" s="44">
        <v>0</v>
      </c>
      <c r="M974" s="44">
        <v>55618</v>
      </c>
      <c r="N974" s="39">
        <v>3</v>
      </c>
      <c r="O974" s="47">
        <v>18668</v>
      </c>
    </row>
    <row r="975" spans="1:15" ht="76.5" outlineLevel="2" x14ac:dyDescent="0.2">
      <c r="A975" s="37">
        <v>935</v>
      </c>
      <c r="B975" s="37">
        <f t="shared" si="52"/>
        <v>31</v>
      </c>
      <c r="C975" s="37" t="s">
        <v>2651</v>
      </c>
      <c r="D975" s="37" t="s">
        <v>2740</v>
      </c>
      <c r="E975" s="37">
        <v>172992</v>
      </c>
      <c r="F975" s="38" t="s">
        <v>2653</v>
      </c>
      <c r="G975" s="38" t="s">
        <v>2654</v>
      </c>
      <c r="H975" s="38" t="s">
        <v>2741</v>
      </c>
      <c r="I975" s="38" t="s">
        <v>2742</v>
      </c>
      <c r="J975" s="44">
        <v>21000</v>
      </c>
      <c r="K975" s="44">
        <v>10357</v>
      </c>
      <c r="L975" s="44">
        <v>0</v>
      </c>
      <c r="M975" s="44">
        <v>10357</v>
      </c>
      <c r="N975" s="39">
        <v>3</v>
      </c>
      <c r="O975" s="47">
        <v>10357</v>
      </c>
    </row>
    <row r="976" spans="1:15" ht="76.5" outlineLevel="2" x14ac:dyDescent="0.2">
      <c r="A976" s="37">
        <v>936</v>
      </c>
      <c r="B976" s="37">
        <f t="shared" si="52"/>
        <v>32</v>
      </c>
      <c r="C976" s="37" t="s">
        <v>2651</v>
      </c>
      <c r="D976" s="37" t="s">
        <v>2743</v>
      </c>
      <c r="E976" s="37">
        <v>174496</v>
      </c>
      <c r="F976" s="38" t="s">
        <v>2653</v>
      </c>
      <c r="G976" s="38" t="s">
        <v>2654</v>
      </c>
      <c r="H976" s="38" t="s">
        <v>2744</v>
      </c>
      <c r="I976" s="38" t="s">
        <v>2745</v>
      </c>
      <c r="J976" s="44">
        <v>130900</v>
      </c>
      <c r="K976" s="44">
        <v>114935</v>
      </c>
      <c r="L976" s="44">
        <v>0</v>
      </c>
      <c r="M976" s="44">
        <v>114935</v>
      </c>
      <c r="N976" s="39">
        <v>3</v>
      </c>
      <c r="O976" s="47">
        <v>18668</v>
      </c>
    </row>
    <row r="977" spans="1:15" ht="76.5" outlineLevel="2" x14ac:dyDescent="0.2">
      <c r="A977" s="37">
        <v>937</v>
      </c>
      <c r="B977" s="37">
        <f t="shared" si="52"/>
        <v>33</v>
      </c>
      <c r="C977" s="37" t="s">
        <v>2651</v>
      </c>
      <c r="D977" s="37" t="s">
        <v>2746</v>
      </c>
      <c r="E977" s="37">
        <v>173935</v>
      </c>
      <c r="F977" s="38" t="s">
        <v>2653</v>
      </c>
      <c r="G977" s="38" t="s">
        <v>2654</v>
      </c>
      <c r="H977" s="38" t="s">
        <v>2747</v>
      </c>
      <c r="I977" s="38" t="s">
        <v>2748</v>
      </c>
      <c r="J977" s="44">
        <v>112000</v>
      </c>
      <c r="K977" s="44">
        <v>59065</v>
      </c>
      <c r="L977" s="44">
        <v>0</v>
      </c>
      <c r="M977" s="44">
        <v>25465</v>
      </c>
      <c r="N977" s="39">
        <v>4</v>
      </c>
      <c r="O977" s="47">
        <v>24526</v>
      </c>
    </row>
    <row r="978" spans="1:15" ht="76.5" outlineLevel="2" x14ac:dyDescent="0.2">
      <c r="A978" s="37">
        <v>938</v>
      </c>
      <c r="B978" s="37">
        <f t="shared" si="52"/>
        <v>34</v>
      </c>
      <c r="C978" s="37" t="s">
        <v>2651</v>
      </c>
      <c r="D978" s="37" t="s">
        <v>2749</v>
      </c>
      <c r="E978" s="37">
        <v>174021</v>
      </c>
      <c r="F978" s="38" t="s">
        <v>2653</v>
      </c>
      <c r="G978" s="38" t="s">
        <v>2654</v>
      </c>
      <c r="H978" s="38" t="s">
        <v>2750</v>
      </c>
      <c r="I978" s="38" t="s">
        <v>2751</v>
      </c>
      <c r="J978" s="44">
        <v>157080</v>
      </c>
      <c r="K978" s="44">
        <v>115793</v>
      </c>
      <c r="L978" s="44">
        <v>0</v>
      </c>
      <c r="M978" s="44">
        <v>115793</v>
      </c>
      <c r="N978" s="39">
        <v>3</v>
      </c>
      <c r="O978" s="47">
        <v>18668</v>
      </c>
    </row>
    <row r="979" spans="1:15" ht="76.5" outlineLevel="2" x14ac:dyDescent="0.2">
      <c r="A979" s="37">
        <v>939</v>
      </c>
      <c r="B979" s="37">
        <f t="shared" si="52"/>
        <v>35</v>
      </c>
      <c r="C979" s="37" t="s">
        <v>2651</v>
      </c>
      <c r="D979" s="37" t="s">
        <v>2752</v>
      </c>
      <c r="E979" s="37">
        <v>174218</v>
      </c>
      <c r="F979" s="38" t="s">
        <v>2653</v>
      </c>
      <c r="G979" s="38" t="s">
        <v>2654</v>
      </c>
      <c r="H979" s="38" t="s">
        <v>2753</v>
      </c>
      <c r="I979" s="38" t="s">
        <v>2754</v>
      </c>
      <c r="J979" s="44">
        <v>60000</v>
      </c>
      <c r="K979" s="44">
        <v>49357</v>
      </c>
      <c r="L979" s="44">
        <v>0</v>
      </c>
      <c r="M979" s="44">
        <v>49357</v>
      </c>
      <c r="N979" s="39">
        <v>2</v>
      </c>
      <c r="O979" s="47">
        <v>12811</v>
      </c>
    </row>
    <row r="980" spans="1:15" ht="30" customHeight="1" outlineLevel="1" x14ac:dyDescent="0.2">
      <c r="A980" s="50"/>
      <c r="B980" s="50"/>
      <c r="C980" s="35" t="s">
        <v>2955</v>
      </c>
      <c r="D980" s="35"/>
      <c r="E980" s="35"/>
      <c r="F980" s="43"/>
      <c r="G980" s="43"/>
      <c r="H980" s="43"/>
      <c r="I980" s="43"/>
      <c r="J980" s="45">
        <f t="shared" ref="J980:O980" si="53">SUBTOTAL(9,J945:J979)</f>
        <v>3855918</v>
      </c>
      <c r="K980" s="45">
        <f t="shared" si="53"/>
        <v>2815613</v>
      </c>
      <c r="L980" s="45">
        <f t="shared" si="53"/>
        <v>0</v>
      </c>
      <c r="M980" s="45">
        <f t="shared" si="53"/>
        <v>2214437</v>
      </c>
      <c r="N980" s="36">
        <f t="shared" si="53"/>
        <v>106</v>
      </c>
      <c r="O980" s="48">
        <f t="shared" si="53"/>
        <v>633204</v>
      </c>
    </row>
    <row r="981" spans="1:15" ht="25.5" outlineLevel="2" x14ac:dyDescent="0.2">
      <c r="A981" s="40">
        <v>940</v>
      </c>
      <c r="B981" s="40">
        <f t="shared" si="52"/>
        <v>1</v>
      </c>
      <c r="C981" s="40" t="s">
        <v>2855</v>
      </c>
      <c r="D981" s="40" t="s">
        <v>2856</v>
      </c>
      <c r="E981" s="40">
        <v>175224</v>
      </c>
      <c r="F981" s="41" t="s">
        <v>2857</v>
      </c>
      <c r="G981" s="41" t="s">
        <v>2858</v>
      </c>
      <c r="H981" s="41" t="s">
        <v>2859</v>
      </c>
      <c r="I981" s="41" t="s">
        <v>2860</v>
      </c>
      <c r="J981" s="46">
        <v>148750</v>
      </c>
      <c r="K981" s="46">
        <v>29000</v>
      </c>
      <c r="L981" s="46">
        <v>9000</v>
      </c>
      <c r="M981" s="46">
        <v>20000</v>
      </c>
      <c r="N981" s="42">
        <v>3</v>
      </c>
      <c r="O981" s="49">
        <v>18668</v>
      </c>
    </row>
    <row r="982" spans="1:15" ht="25.5" outlineLevel="2" x14ac:dyDescent="0.2">
      <c r="A982" s="37">
        <v>941</v>
      </c>
      <c r="B982" s="37">
        <f t="shared" si="52"/>
        <v>2</v>
      </c>
      <c r="C982" s="37" t="s">
        <v>2855</v>
      </c>
      <c r="D982" s="37" t="s">
        <v>2861</v>
      </c>
      <c r="E982" s="37">
        <v>175885</v>
      </c>
      <c r="F982" s="38" t="s">
        <v>2857</v>
      </c>
      <c r="G982" s="38" t="s">
        <v>2858</v>
      </c>
      <c r="H982" s="38" t="s">
        <v>2862</v>
      </c>
      <c r="I982" s="38" t="s">
        <v>2863</v>
      </c>
      <c r="J982" s="44">
        <v>154700</v>
      </c>
      <c r="K982" s="44">
        <v>82805</v>
      </c>
      <c r="L982" s="44">
        <v>2000</v>
      </c>
      <c r="M982" s="44">
        <v>78000</v>
      </c>
      <c r="N982" s="39">
        <v>2</v>
      </c>
      <c r="O982" s="47">
        <v>12811</v>
      </c>
    </row>
    <row r="983" spans="1:15" ht="25.5" outlineLevel="2" x14ac:dyDescent="0.2">
      <c r="A983" s="37">
        <v>942</v>
      </c>
      <c r="B983" s="37">
        <f t="shared" si="52"/>
        <v>3</v>
      </c>
      <c r="C983" s="37" t="s">
        <v>2855</v>
      </c>
      <c r="D983" s="37" t="s">
        <v>2419</v>
      </c>
      <c r="E983" s="37">
        <v>175938</v>
      </c>
      <c r="F983" s="38" t="s">
        <v>2857</v>
      </c>
      <c r="G983" s="38" t="s">
        <v>2858</v>
      </c>
      <c r="H983" s="38" t="s">
        <v>2864</v>
      </c>
      <c r="I983" s="38" t="s">
        <v>2865</v>
      </c>
      <c r="J983" s="44">
        <v>154700</v>
      </c>
      <c r="K983" s="44">
        <v>83050</v>
      </c>
      <c r="L983" s="44">
        <v>11900</v>
      </c>
      <c r="M983" s="44">
        <v>71150</v>
      </c>
      <c r="N983" s="39">
        <v>4</v>
      </c>
      <c r="O983" s="47">
        <v>24526</v>
      </c>
    </row>
    <row r="984" spans="1:15" ht="51" outlineLevel="2" x14ac:dyDescent="0.2">
      <c r="A984" s="37">
        <v>943</v>
      </c>
      <c r="B984" s="37">
        <f t="shared" si="52"/>
        <v>4</v>
      </c>
      <c r="C984" s="37" t="s">
        <v>2855</v>
      </c>
      <c r="D984" s="37" t="s">
        <v>2866</v>
      </c>
      <c r="E984" s="37">
        <v>178938</v>
      </c>
      <c r="F984" s="38" t="s">
        <v>2857</v>
      </c>
      <c r="G984" s="38" t="s">
        <v>2858</v>
      </c>
      <c r="H984" s="38" t="s">
        <v>2867</v>
      </c>
      <c r="I984" s="38" t="s">
        <v>2868</v>
      </c>
      <c r="J984" s="44">
        <v>133280</v>
      </c>
      <c r="K984" s="44">
        <v>69325</v>
      </c>
      <c r="L984" s="44">
        <v>20000</v>
      </c>
      <c r="M984" s="44">
        <v>49325</v>
      </c>
      <c r="N984" s="39">
        <v>2</v>
      </c>
      <c r="O984" s="47">
        <v>12811</v>
      </c>
    </row>
    <row r="985" spans="1:15" ht="25.5" outlineLevel="2" x14ac:dyDescent="0.2">
      <c r="A985" s="37">
        <v>944</v>
      </c>
      <c r="B985" s="37">
        <f t="shared" si="52"/>
        <v>5</v>
      </c>
      <c r="C985" s="37" t="s">
        <v>2855</v>
      </c>
      <c r="D985" s="37" t="s">
        <v>2869</v>
      </c>
      <c r="E985" s="37">
        <v>176506</v>
      </c>
      <c r="F985" s="38" t="s">
        <v>2857</v>
      </c>
      <c r="G985" s="38" t="s">
        <v>2858</v>
      </c>
      <c r="H985" s="38" t="s">
        <v>2870</v>
      </c>
      <c r="I985" s="38" t="s">
        <v>2871</v>
      </c>
      <c r="J985" s="44">
        <v>154700</v>
      </c>
      <c r="K985" s="44">
        <v>71400</v>
      </c>
      <c r="L985" s="44">
        <v>30000</v>
      </c>
      <c r="M985" s="44">
        <v>20000</v>
      </c>
      <c r="N985" s="39">
        <v>2</v>
      </c>
      <c r="O985" s="47">
        <v>12811</v>
      </c>
    </row>
    <row r="986" spans="1:15" ht="25.5" outlineLevel="2" x14ac:dyDescent="0.2">
      <c r="A986" s="37">
        <v>945</v>
      </c>
      <c r="B986" s="37">
        <f t="shared" si="52"/>
        <v>6</v>
      </c>
      <c r="C986" s="37" t="s">
        <v>2855</v>
      </c>
      <c r="D986" s="37" t="s">
        <v>2872</v>
      </c>
      <c r="E986" s="37">
        <v>176748</v>
      </c>
      <c r="F986" s="38" t="s">
        <v>2857</v>
      </c>
      <c r="G986" s="38" t="s">
        <v>2858</v>
      </c>
      <c r="H986" s="38" t="s">
        <v>2873</v>
      </c>
      <c r="I986" s="38" t="s">
        <v>2874</v>
      </c>
      <c r="J986" s="44">
        <v>154700</v>
      </c>
      <c r="K986" s="44">
        <v>144057</v>
      </c>
      <c r="L986" s="44">
        <v>4057</v>
      </c>
      <c r="M986" s="44">
        <v>140000</v>
      </c>
      <c r="N986" s="39">
        <v>2</v>
      </c>
      <c r="O986" s="47">
        <v>12811</v>
      </c>
    </row>
    <row r="987" spans="1:15" ht="63.75" outlineLevel="2" x14ac:dyDescent="0.2">
      <c r="A987" s="37">
        <v>946</v>
      </c>
      <c r="B987" s="37">
        <f t="shared" si="52"/>
        <v>7</v>
      </c>
      <c r="C987" s="37" t="s">
        <v>2855</v>
      </c>
      <c r="D987" s="37" t="s">
        <v>1611</v>
      </c>
      <c r="E987" s="37">
        <v>176793</v>
      </c>
      <c r="F987" s="38" t="s">
        <v>2857</v>
      </c>
      <c r="G987" s="38" t="s">
        <v>2858</v>
      </c>
      <c r="H987" s="38" t="s">
        <v>2875</v>
      </c>
      <c r="I987" s="38" t="s">
        <v>2876</v>
      </c>
      <c r="J987" s="44">
        <v>253194</v>
      </c>
      <c r="K987" s="44">
        <v>125000</v>
      </c>
      <c r="L987" s="44">
        <v>25000</v>
      </c>
      <c r="M987" s="44">
        <v>100000</v>
      </c>
      <c r="N987" s="39">
        <v>2</v>
      </c>
      <c r="O987" s="47">
        <v>12811</v>
      </c>
    </row>
    <row r="988" spans="1:15" ht="25.5" outlineLevel="2" x14ac:dyDescent="0.2">
      <c r="A988" s="37">
        <v>947</v>
      </c>
      <c r="B988" s="37">
        <f t="shared" si="52"/>
        <v>8</v>
      </c>
      <c r="C988" s="37" t="s">
        <v>2855</v>
      </c>
      <c r="D988" s="37" t="s">
        <v>2877</v>
      </c>
      <c r="E988" s="37">
        <v>176944</v>
      </c>
      <c r="F988" s="38" t="s">
        <v>2857</v>
      </c>
      <c r="G988" s="38" t="s">
        <v>2858</v>
      </c>
      <c r="H988" s="38" t="s">
        <v>2878</v>
      </c>
      <c r="I988" s="38" t="s">
        <v>2879</v>
      </c>
      <c r="J988" s="44">
        <v>80000</v>
      </c>
      <c r="K988" s="44">
        <v>58700</v>
      </c>
      <c r="L988" s="44">
        <v>15000</v>
      </c>
      <c r="M988" s="44">
        <v>43700</v>
      </c>
      <c r="N988" s="39">
        <v>4</v>
      </c>
      <c r="O988" s="47">
        <v>24526</v>
      </c>
    </row>
    <row r="989" spans="1:15" ht="38.25" outlineLevel="2" x14ac:dyDescent="0.2">
      <c r="A989" s="37">
        <v>948</v>
      </c>
      <c r="B989" s="37">
        <f t="shared" si="52"/>
        <v>9</v>
      </c>
      <c r="C989" s="37" t="s">
        <v>2855</v>
      </c>
      <c r="D989" s="37" t="s">
        <v>2880</v>
      </c>
      <c r="E989" s="37">
        <v>177003</v>
      </c>
      <c r="F989" s="38" t="s">
        <v>2857</v>
      </c>
      <c r="G989" s="38" t="s">
        <v>2858</v>
      </c>
      <c r="H989" s="38" t="s">
        <v>2881</v>
      </c>
      <c r="I989" s="38" t="s">
        <v>2882</v>
      </c>
      <c r="J989" s="44">
        <v>154700</v>
      </c>
      <c r="K989" s="44">
        <v>59794</v>
      </c>
      <c r="L989" s="44">
        <v>10000</v>
      </c>
      <c r="M989" s="44">
        <v>49794</v>
      </c>
      <c r="N989" s="39">
        <v>5</v>
      </c>
      <c r="O989" s="47">
        <v>30383</v>
      </c>
    </row>
    <row r="990" spans="1:15" ht="25.5" outlineLevel="2" x14ac:dyDescent="0.2">
      <c r="A990" s="37">
        <v>949</v>
      </c>
      <c r="B990" s="37">
        <f t="shared" si="52"/>
        <v>10</v>
      </c>
      <c r="C990" s="37" t="s">
        <v>2855</v>
      </c>
      <c r="D990" s="37" t="s">
        <v>384</v>
      </c>
      <c r="E990" s="37">
        <v>175019</v>
      </c>
      <c r="F990" s="38" t="s">
        <v>2857</v>
      </c>
      <c r="G990" s="38" t="s">
        <v>2858</v>
      </c>
      <c r="H990" s="38" t="s">
        <v>2883</v>
      </c>
      <c r="I990" s="38" t="s">
        <v>2884</v>
      </c>
      <c r="J990" s="44">
        <v>132000</v>
      </c>
      <c r="K990" s="44">
        <v>86000</v>
      </c>
      <c r="L990" s="44">
        <v>10000</v>
      </c>
      <c r="M990" s="44">
        <v>76000</v>
      </c>
      <c r="N990" s="39">
        <v>4</v>
      </c>
      <c r="O990" s="47">
        <v>24526</v>
      </c>
    </row>
    <row r="991" spans="1:15" ht="25.5" outlineLevel="2" x14ac:dyDescent="0.2">
      <c r="A991" s="37">
        <v>950</v>
      </c>
      <c r="B991" s="37">
        <f t="shared" si="52"/>
        <v>11</v>
      </c>
      <c r="C991" s="37" t="s">
        <v>2855</v>
      </c>
      <c r="D991" s="37" t="s">
        <v>2885</v>
      </c>
      <c r="E991" s="37">
        <v>177263</v>
      </c>
      <c r="F991" s="38" t="s">
        <v>2857</v>
      </c>
      <c r="G991" s="38" t="s">
        <v>2858</v>
      </c>
      <c r="H991" s="38" t="s">
        <v>2886</v>
      </c>
      <c r="I991" s="38" t="s">
        <v>2887</v>
      </c>
      <c r="J991" s="44">
        <v>154700</v>
      </c>
      <c r="K991" s="44">
        <v>113050</v>
      </c>
      <c r="L991" s="44">
        <v>0</v>
      </c>
      <c r="M991" s="44">
        <v>113050</v>
      </c>
      <c r="N991" s="39">
        <v>3</v>
      </c>
      <c r="O991" s="47">
        <v>18668</v>
      </c>
    </row>
    <row r="992" spans="1:15" ht="25.5" outlineLevel="2" x14ac:dyDescent="0.2">
      <c r="A992" s="37">
        <v>951</v>
      </c>
      <c r="B992" s="37">
        <f t="shared" si="52"/>
        <v>12</v>
      </c>
      <c r="C992" s="37" t="s">
        <v>2855</v>
      </c>
      <c r="D992" s="37" t="s">
        <v>268</v>
      </c>
      <c r="E992" s="37">
        <v>178901</v>
      </c>
      <c r="F992" s="38" t="s">
        <v>2857</v>
      </c>
      <c r="G992" s="38" t="s">
        <v>2858</v>
      </c>
      <c r="H992" s="38" t="s">
        <v>2888</v>
      </c>
      <c r="I992" s="38" t="s">
        <v>2889</v>
      </c>
      <c r="J992" s="44">
        <v>154700</v>
      </c>
      <c r="K992" s="44">
        <v>35000</v>
      </c>
      <c r="L992" s="44">
        <v>20000</v>
      </c>
      <c r="M992" s="44">
        <v>15000</v>
      </c>
      <c r="N992" s="39">
        <v>2</v>
      </c>
      <c r="O992" s="47">
        <v>12811</v>
      </c>
    </row>
    <row r="993" spans="1:15" ht="25.5" outlineLevel="2" x14ac:dyDescent="0.2">
      <c r="A993" s="37">
        <v>952</v>
      </c>
      <c r="B993" s="37">
        <f t="shared" si="52"/>
        <v>13</v>
      </c>
      <c r="C993" s="37" t="s">
        <v>2855</v>
      </c>
      <c r="D993" s="37" t="s">
        <v>2890</v>
      </c>
      <c r="E993" s="37">
        <v>177842</v>
      </c>
      <c r="F993" s="38" t="s">
        <v>2857</v>
      </c>
      <c r="G993" s="38" t="s">
        <v>2858</v>
      </c>
      <c r="H993" s="38" t="s">
        <v>2891</v>
      </c>
      <c r="I993" s="38" t="s">
        <v>2892</v>
      </c>
      <c r="J993" s="44">
        <v>154700</v>
      </c>
      <c r="K993" s="44">
        <v>113050</v>
      </c>
      <c r="L993" s="44">
        <v>21150</v>
      </c>
      <c r="M993" s="44">
        <v>80000</v>
      </c>
      <c r="N993" s="39">
        <v>2</v>
      </c>
      <c r="O993" s="47">
        <v>12811</v>
      </c>
    </row>
    <row r="994" spans="1:15" ht="25.5" outlineLevel="2" x14ac:dyDescent="0.2">
      <c r="A994" s="37">
        <v>953</v>
      </c>
      <c r="B994" s="37">
        <f t="shared" si="52"/>
        <v>14</v>
      </c>
      <c r="C994" s="37" t="s">
        <v>2855</v>
      </c>
      <c r="D994" s="37" t="s">
        <v>2893</v>
      </c>
      <c r="E994" s="37">
        <v>178046</v>
      </c>
      <c r="F994" s="38" t="s">
        <v>2857</v>
      </c>
      <c r="G994" s="38" t="s">
        <v>2858</v>
      </c>
      <c r="H994" s="38" t="s">
        <v>2894</v>
      </c>
      <c r="I994" s="38" t="s">
        <v>2895</v>
      </c>
      <c r="J994" s="44">
        <v>118889.33</v>
      </c>
      <c r="K994" s="44">
        <v>68247</v>
      </c>
      <c r="L994" s="44">
        <v>18247</v>
      </c>
      <c r="M994" s="44">
        <v>50000</v>
      </c>
      <c r="N994" s="39">
        <v>2</v>
      </c>
      <c r="O994" s="47">
        <v>12811</v>
      </c>
    </row>
    <row r="995" spans="1:15" ht="38.25" outlineLevel="2" x14ac:dyDescent="0.2">
      <c r="A995" s="37">
        <v>954</v>
      </c>
      <c r="B995" s="37">
        <f t="shared" si="52"/>
        <v>15</v>
      </c>
      <c r="C995" s="37" t="s">
        <v>2855</v>
      </c>
      <c r="D995" s="37" t="s">
        <v>2896</v>
      </c>
      <c r="E995" s="37">
        <v>178689</v>
      </c>
      <c r="F995" s="38" t="s">
        <v>2857</v>
      </c>
      <c r="G995" s="38" t="s">
        <v>2858</v>
      </c>
      <c r="H995" s="38" t="s">
        <v>2897</v>
      </c>
      <c r="I995" s="38" t="s">
        <v>2898</v>
      </c>
      <c r="J995" s="44">
        <v>154700</v>
      </c>
      <c r="K995" s="44">
        <v>74700</v>
      </c>
      <c r="L995" s="44">
        <v>20000</v>
      </c>
      <c r="M995" s="44">
        <v>60000</v>
      </c>
      <c r="N995" s="39">
        <v>2</v>
      </c>
      <c r="O995" s="47">
        <v>12811</v>
      </c>
    </row>
    <row r="996" spans="1:15" ht="25.5" outlineLevel="2" x14ac:dyDescent="0.2">
      <c r="A996" s="37">
        <v>955</v>
      </c>
      <c r="B996" s="37">
        <f t="shared" si="52"/>
        <v>16</v>
      </c>
      <c r="C996" s="37" t="s">
        <v>2855</v>
      </c>
      <c r="D996" s="37" t="s">
        <v>104</v>
      </c>
      <c r="E996" s="37">
        <v>178377</v>
      </c>
      <c r="F996" s="38" t="s">
        <v>2857</v>
      </c>
      <c r="G996" s="38" t="s">
        <v>2858</v>
      </c>
      <c r="H996" s="38" t="s">
        <v>2899</v>
      </c>
      <c r="I996" s="38" t="s">
        <v>2900</v>
      </c>
      <c r="J996" s="44">
        <v>154700</v>
      </c>
      <c r="K996" s="44">
        <v>54334</v>
      </c>
      <c r="L996" s="44">
        <v>10000</v>
      </c>
      <c r="M996" s="44">
        <v>44334</v>
      </c>
      <c r="N996" s="39">
        <v>3</v>
      </c>
      <c r="O996" s="47">
        <v>18668</v>
      </c>
    </row>
    <row r="997" spans="1:15" ht="38.25" outlineLevel="2" x14ac:dyDescent="0.2">
      <c r="A997" s="37">
        <v>956</v>
      </c>
      <c r="B997" s="37">
        <f t="shared" si="52"/>
        <v>17</v>
      </c>
      <c r="C997" s="37" t="s">
        <v>2855</v>
      </c>
      <c r="D997" s="37" t="s">
        <v>2901</v>
      </c>
      <c r="E997" s="37">
        <v>178475</v>
      </c>
      <c r="F997" s="38" t="s">
        <v>2857</v>
      </c>
      <c r="G997" s="38" t="s">
        <v>2858</v>
      </c>
      <c r="H997" s="38" t="s">
        <v>2902</v>
      </c>
      <c r="I997" s="38" t="s">
        <v>2903</v>
      </c>
      <c r="J997" s="44">
        <v>74083</v>
      </c>
      <c r="K997" s="44">
        <v>11113</v>
      </c>
      <c r="L997" s="44">
        <v>0</v>
      </c>
      <c r="M997" s="44">
        <v>11113</v>
      </c>
      <c r="N997" s="39">
        <v>3</v>
      </c>
      <c r="O997" s="47">
        <v>11113</v>
      </c>
    </row>
    <row r="998" spans="1:15" ht="51" outlineLevel="2" x14ac:dyDescent="0.2">
      <c r="A998" s="37">
        <v>957</v>
      </c>
      <c r="B998" s="37">
        <f t="shared" si="52"/>
        <v>18</v>
      </c>
      <c r="C998" s="37" t="s">
        <v>2855</v>
      </c>
      <c r="D998" s="37" t="s">
        <v>2904</v>
      </c>
      <c r="E998" s="37">
        <v>178545</v>
      </c>
      <c r="F998" s="38" t="s">
        <v>2857</v>
      </c>
      <c r="G998" s="38" t="s">
        <v>2858</v>
      </c>
      <c r="H998" s="38" t="s">
        <v>2905</v>
      </c>
      <c r="I998" s="38" t="s">
        <v>2906</v>
      </c>
      <c r="J998" s="44">
        <v>154700</v>
      </c>
      <c r="K998" s="44">
        <v>59500</v>
      </c>
      <c r="L998" s="44">
        <v>29750</v>
      </c>
      <c r="M998" s="44">
        <v>29750</v>
      </c>
      <c r="N998" s="39">
        <v>4</v>
      </c>
      <c r="O998" s="47">
        <v>24526</v>
      </c>
    </row>
    <row r="999" spans="1:15" outlineLevel="1" x14ac:dyDescent="0.2">
      <c r="A999" s="50"/>
      <c r="B999" s="50"/>
      <c r="C999" s="35" t="s">
        <v>2956</v>
      </c>
      <c r="D999" s="35"/>
      <c r="E999" s="35"/>
      <c r="F999" s="43"/>
      <c r="G999" s="43"/>
      <c r="H999" s="43"/>
      <c r="I999" s="43"/>
      <c r="J999" s="45">
        <f t="shared" ref="J999:O999" si="54">SUBTOTAL(9,J981:J998)</f>
        <v>2641896.33</v>
      </c>
      <c r="K999" s="45">
        <f t="shared" si="54"/>
        <v>1338125</v>
      </c>
      <c r="L999" s="45">
        <f t="shared" si="54"/>
        <v>256104</v>
      </c>
      <c r="M999" s="45">
        <f t="shared" si="54"/>
        <v>1051216</v>
      </c>
      <c r="N999" s="36">
        <f t="shared" si="54"/>
        <v>51</v>
      </c>
      <c r="O999" s="48">
        <f t="shared" si="54"/>
        <v>310903</v>
      </c>
    </row>
    <row r="1000" spans="1:15" ht="30.6" customHeight="1" x14ac:dyDescent="0.2">
      <c r="A1000" s="50"/>
      <c r="B1000" s="50"/>
      <c r="C1000" s="35" t="s">
        <v>2962</v>
      </c>
      <c r="D1000" s="35"/>
      <c r="E1000" s="35"/>
      <c r="F1000" s="43"/>
      <c r="G1000" s="43"/>
      <c r="H1000" s="43"/>
      <c r="I1000" s="43"/>
      <c r="J1000" s="45">
        <f t="shared" ref="J1000:O1000" si="55">SUBTOTAL(9,J4:J998)</f>
        <v>155386242.44000003</v>
      </c>
      <c r="K1000" s="45">
        <f t="shared" si="55"/>
        <v>83713220.949999988</v>
      </c>
      <c r="L1000" s="45">
        <f t="shared" si="55"/>
        <v>7327688.7399999993</v>
      </c>
      <c r="M1000" s="45">
        <f t="shared" si="55"/>
        <v>65109938.289999999</v>
      </c>
      <c r="N1000" s="36">
        <f t="shared" si="55"/>
        <v>3073</v>
      </c>
      <c r="O1000" s="48">
        <f t="shared" si="55"/>
        <v>18000000</v>
      </c>
    </row>
  </sheetData>
  <autoFilter ref="A3:O999" xr:uid="{00000000-0009-0000-0000-000000000000}">
    <sortState xmlns:xlrd2="http://schemas.microsoft.com/office/spreadsheetml/2017/richdata2" ref="A2:O958">
      <sortCondition ref="C2:C958"/>
      <sortCondition ref="D2:D958"/>
    </sortState>
  </autoFilter>
  <printOptions horizontalCentered="1"/>
  <pageMargins left="0.43307086614173229" right="0.43307086614173229" top="0.98425196850393704" bottom="0.39370078740157483" header="0" footer="0"/>
  <pageSetup paperSize="9" scale="69" fitToHeight="0" orientation="landscape" r:id="rId1"/>
  <headerFooter alignWithMargins="0">
    <oddHeader>&amp;L&amp;G</oddHeader>
    <oddFooter>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0"/>
  <sheetViews>
    <sheetView showGridLines="0" tabSelected="1" zoomScale="85" zoomScaleNormal="85" workbookViewId="0">
      <pane ySplit="3" topLeftCell="A676" activePane="bottomLeft" state="frozen"/>
      <selection activeCell="B1" sqref="B1"/>
      <selection pane="bottomLeft" activeCell="C1005" sqref="C1005"/>
    </sheetView>
  </sheetViews>
  <sheetFormatPr defaultRowHeight="12.75" outlineLevelRow="2" x14ac:dyDescent="0.2"/>
  <cols>
    <col min="1" max="1" width="4.42578125" style="1" customWidth="1"/>
    <col min="2" max="2" width="5.85546875" style="1" customWidth="1"/>
    <col min="3" max="3" width="16.140625" style="1" customWidth="1"/>
    <col min="4" max="4" width="17.5703125" style="1" customWidth="1"/>
    <col min="5" max="5" width="9.28515625" style="1" customWidth="1"/>
    <col min="6" max="6" width="15.85546875" style="1" customWidth="1"/>
    <col min="7" max="7" width="11" style="1" customWidth="1"/>
    <col min="8" max="8" width="19.140625" style="1" customWidth="1"/>
    <col min="9" max="9" width="19.5703125" style="1" customWidth="1"/>
    <col min="10" max="10" width="15.28515625" style="1" customWidth="1"/>
    <col min="11" max="11" width="14.140625" style="1" customWidth="1"/>
    <col min="12" max="12" width="13" style="1" customWidth="1"/>
    <col min="13" max="13" width="13.7109375" style="1" customWidth="1"/>
    <col min="14" max="14" width="8.7109375" style="2" customWidth="1"/>
    <col min="15" max="15" width="14.28515625" style="1" customWidth="1"/>
    <col min="16" max="247" width="9.140625" style="1"/>
    <col min="248" max="248" width="0.85546875" style="1" customWidth="1"/>
    <col min="249" max="249" width="4.42578125" style="1" customWidth="1"/>
    <col min="250" max="250" width="5.85546875" style="1" customWidth="1"/>
    <col min="251" max="251" width="10.85546875" style="1" customWidth="1"/>
    <col min="252" max="252" width="12.5703125" style="1" customWidth="1"/>
    <col min="253" max="253" width="9.28515625" style="1" customWidth="1"/>
    <col min="254" max="254" width="11.28515625" style="1" customWidth="1"/>
    <col min="255" max="255" width="11" style="1" customWidth="1"/>
    <col min="256" max="256" width="16.28515625" style="1" customWidth="1"/>
    <col min="257" max="258" width="13.7109375" style="1" customWidth="1"/>
    <col min="259" max="259" width="12.5703125" style="1" customWidth="1"/>
    <col min="260" max="260" width="13" style="1" customWidth="1"/>
    <col min="261" max="261" width="13.7109375" style="1" customWidth="1"/>
    <col min="262" max="262" width="8.7109375" style="1" customWidth="1"/>
    <col min="263" max="263" width="11.140625" style="1" customWidth="1"/>
    <col min="264" max="264" width="21.7109375" style="1" customWidth="1"/>
    <col min="265" max="503" width="9.140625" style="1"/>
    <col min="504" max="504" width="0.85546875" style="1" customWidth="1"/>
    <col min="505" max="505" width="4.42578125" style="1" customWidth="1"/>
    <col min="506" max="506" width="5.85546875" style="1" customWidth="1"/>
    <col min="507" max="507" width="10.85546875" style="1" customWidth="1"/>
    <col min="508" max="508" width="12.5703125" style="1" customWidth="1"/>
    <col min="509" max="509" width="9.28515625" style="1" customWidth="1"/>
    <col min="510" max="510" width="11.28515625" style="1" customWidth="1"/>
    <col min="511" max="511" width="11" style="1" customWidth="1"/>
    <col min="512" max="512" width="16.28515625" style="1" customWidth="1"/>
    <col min="513" max="514" width="13.7109375" style="1" customWidth="1"/>
    <col min="515" max="515" width="12.5703125" style="1" customWidth="1"/>
    <col min="516" max="516" width="13" style="1" customWidth="1"/>
    <col min="517" max="517" width="13.7109375" style="1" customWidth="1"/>
    <col min="518" max="518" width="8.7109375" style="1" customWidth="1"/>
    <col min="519" max="519" width="11.140625" style="1" customWidth="1"/>
    <col min="520" max="520" width="21.7109375" style="1" customWidth="1"/>
    <col min="521" max="759" width="9.140625" style="1"/>
    <col min="760" max="760" width="0.85546875" style="1" customWidth="1"/>
    <col min="761" max="761" width="4.42578125" style="1" customWidth="1"/>
    <col min="762" max="762" width="5.85546875" style="1" customWidth="1"/>
    <col min="763" max="763" width="10.85546875" style="1" customWidth="1"/>
    <col min="764" max="764" width="12.5703125" style="1" customWidth="1"/>
    <col min="765" max="765" width="9.28515625" style="1" customWidth="1"/>
    <col min="766" max="766" width="11.28515625" style="1" customWidth="1"/>
    <col min="767" max="767" width="11" style="1" customWidth="1"/>
    <col min="768" max="768" width="16.28515625" style="1" customWidth="1"/>
    <col min="769" max="770" width="13.7109375" style="1" customWidth="1"/>
    <col min="771" max="771" width="12.5703125" style="1" customWidth="1"/>
    <col min="772" max="772" width="13" style="1" customWidth="1"/>
    <col min="773" max="773" width="13.7109375" style="1" customWidth="1"/>
    <col min="774" max="774" width="8.7109375" style="1" customWidth="1"/>
    <col min="775" max="775" width="11.140625" style="1" customWidth="1"/>
    <col min="776" max="776" width="21.7109375" style="1" customWidth="1"/>
    <col min="777" max="1015" width="9.140625" style="1"/>
    <col min="1016" max="1016" width="0.85546875" style="1" customWidth="1"/>
    <col min="1017" max="1017" width="4.42578125" style="1" customWidth="1"/>
    <col min="1018" max="1018" width="5.85546875" style="1" customWidth="1"/>
    <col min="1019" max="1019" width="10.85546875" style="1" customWidth="1"/>
    <col min="1020" max="1020" width="12.5703125" style="1" customWidth="1"/>
    <col min="1021" max="1021" width="9.28515625" style="1" customWidth="1"/>
    <col min="1022" max="1022" width="11.28515625" style="1" customWidth="1"/>
    <col min="1023" max="1023" width="11" style="1" customWidth="1"/>
    <col min="1024" max="1024" width="16.28515625" style="1" customWidth="1"/>
    <col min="1025" max="1026" width="13.7109375" style="1" customWidth="1"/>
    <col min="1027" max="1027" width="12.5703125" style="1" customWidth="1"/>
    <col min="1028" max="1028" width="13" style="1" customWidth="1"/>
    <col min="1029" max="1029" width="13.7109375" style="1" customWidth="1"/>
    <col min="1030" max="1030" width="8.7109375" style="1" customWidth="1"/>
    <col min="1031" max="1031" width="11.140625" style="1" customWidth="1"/>
    <col min="1032" max="1032" width="21.7109375" style="1" customWidth="1"/>
    <col min="1033" max="1271" width="9.140625" style="1"/>
    <col min="1272" max="1272" width="0.85546875" style="1" customWidth="1"/>
    <col min="1273" max="1273" width="4.42578125" style="1" customWidth="1"/>
    <col min="1274" max="1274" width="5.85546875" style="1" customWidth="1"/>
    <col min="1275" max="1275" width="10.85546875" style="1" customWidth="1"/>
    <col min="1276" max="1276" width="12.5703125" style="1" customWidth="1"/>
    <col min="1277" max="1277" width="9.28515625" style="1" customWidth="1"/>
    <col min="1278" max="1278" width="11.28515625" style="1" customWidth="1"/>
    <col min="1279" max="1279" width="11" style="1" customWidth="1"/>
    <col min="1280" max="1280" width="16.28515625" style="1" customWidth="1"/>
    <col min="1281" max="1282" width="13.7109375" style="1" customWidth="1"/>
    <col min="1283" max="1283" width="12.5703125" style="1" customWidth="1"/>
    <col min="1284" max="1284" width="13" style="1" customWidth="1"/>
    <col min="1285" max="1285" width="13.7109375" style="1" customWidth="1"/>
    <col min="1286" max="1286" width="8.7109375" style="1" customWidth="1"/>
    <col min="1287" max="1287" width="11.140625" style="1" customWidth="1"/>
    <col min="1288" max="1288" width="21.7109375" style="1" customWidth="1"/>
    <col min="1289" max="1527" width="9.140625" style="1"/>
    <col min="1528" max="1528" width="0.85546875" style="1" customWidth="1"/>
    <col min="1529" max="1529" width="4.42578125" style="1" customWidth="1"/>
    <col min="1530" max="1530" width="5.85546875" style="1" customWidth="1"/>
    <col min="1531" max="1531" width="10.85546875" style="1" customWidth="1"/>
    <col min="1532" max="1532" width="12.5703125" style="1" customWidth="1"/>
    <col min="1533" max="1533" width="9.28515625" style="1" customWidth="1"/>
    <col min="1534" max="1534" width="11.28515625" style="1" customWidth="1"/>
    <col min="1535" max="1535" width="11" style="1" customWidth="1"/>
    <col min="1536" max="1536" width="16.28515625" style="1" customWidth="1"/>
    <col min="1537" max="1538" width="13.7109375" style="1" customWidth="1"/>
    <col min="1539" max="1539" width="12.5703125" style="1" customWidth="1"/>
    <col min="1540" max="1540" width="13" style="1" customWidth="1"/>
    <col min="1541" max="1541" width="13.7109375" style="1" customWidth="1"/>
    <col min="1542" max="1542" width="8.7109375" style="1" customWidth="1"/>
    <col min="1543" max="1543" width="11.140625" style="1" customWidth="1"/>
    <col min="1544" max="1544" width="21.7109375" style="1" customWidth="1"/>
    <col min="1545" max="1783" width="9.140625" style="1"/>
    <col min="1784" max="1784" width="0.85546875" style="1" customWidth="1"/>
    <col min="1785" max="1785" width="4.42578125" style="1" customWidth="1"/>
    <col min="1786" max="1786" width="5.85546875" style="1" customWidth="1"/>
    <col min="1787" max="1787" width="10.85546875" style="1" customWidth="1"/>
    <col min="1788" max="1788" width="12.5703125" style="1" customWidth="1"/>
    <col min="1789" max="1789" width="9.28515625" style="1" customWidth="1"/>
    <col min="1790" max="1790" width="11.28515625" style="1" customWidth="1"/>
    <col min="1791" max="1791" width="11" style="1" customWidth="1"/>
    <col min="1792" max="1792" width="16.28515625" style="1" customWidth="1"/>
    <col min="1793" max="1794" width="13.7109375" style="1" customWidth="1"/>
    <col min="1795" max="1795" width="12.5703125" style="1" customWidth="1"/>
    <col min="1796" max="1796" width="13" style="1" customWidth="1"/>
    <col min="1797" max="1797" width="13.7109375" style="1" customWidth="1"/>
    <col min="1798" max="1798" width="8.7109375" style="1" customWidth="1"/>
    <col min="1799" max="1799" width="11.140625" style="1" customWidth="1"/>
    <col min="1800" max="1800" width="21.7109375" style="1" customWidth="1"/>
    <col min="1801" max="2039" width="9.140625" style="1"/>
    <col min="2040" max="2040" width="0.85546875" style="1" customWidth="1"/>
    <col min="2041" max="2041" width="4.42578125" style="1" customWidth="1"/>
    <col min="2042" max="2042" width="5.85546875" style="1" customWidth="1"/>
    <col min="2043" max="2043" width="10.85546875" style="1" customWidth="1"/>
    <col min="2044" max="2044" width="12.5703125" style="1" customWidth="1"/>
    <col min="2045" max="2045" width="9.28515625" style="1" customWidth="1"/>
    <col min="2046" max="2046" width="11.28515625" style="1" customWidth="1"/>
    <col min="2047" max="2047" width="11" style="1" customWidth="1"/>
    <col min="2048" max="2048" width="16.28515625" style="1" customWidth="1"/>
    <col min="2049" max="2050" width="13.7109375" style="1" customWidth="1"/>
    <col min="2051" max="2051" width="12.5703125" style="1" customWidth="1"/>
    <col min="2052" max="2052" width="13" style="1" customWidth="1"/>
    <col min="2053" max="2053" width="13.7109375" style="1" customWidth="1"/>
    <col min="2054" max="2054" width="8.7109375" style="1" customWidth="1"/>
    <col min="2055" max="2055" width="11.140625" style="1" customWidth="1"/>
    <col min="2056" max="2056" width="21.7109375" style="1" customWidth="1"/>
    <col min="2057" max="2295" width="9.140625" style="1"/>
    <col min="2296" max="2296" width="0.85546875" style="1" customWidth="1"/>
    <col min="2297" max="2297" width="4.42578125" style="1" customWidth="1"/>
    <col min="2298" max="2298" width="5.85546875" style="1" customWidth="1"/>
    <col min="2299" max="2299" width="10.85546875" style="1" customWidth="1"/>
    <col min="2300" max="2300" width="12.5703125" style="1" customWidth="1"/>
    <col min="2301" max="2301" width="9.28515625" style="1" customWidth="1"/>
    <col min="2302" max="2302" width="11.28515625" style="1" customWidth="1"/>
    <col min="2303" max="2303" width="11" style="1" customWidth="1"/>
    <col min="2304" max="2304" width="16.28515625" style="1" customWidth="1"/>
    <col min="2305" max="2306" width="13.7109375" style="1" customWidth="1"/>
    <col min="2307" max="2307" width="12.5703125" style="1" customWidth="1"/>
    <col min="2308" max="2308" width="13" style="1" customWidth="1"/>
    <col min="2309" max="2309" width="13.7109375" style="1" customWidth="1"/>
    <col min="2310" max="2310" width="8.7109375" style="1" customWidth="1"/>
    <col min="2311" max="2311" width="11.140625" style="1" customWidth="1"/>
    <col min="2312" max="2312" width="21.7109375" style="1" customWidth="1"/>
    <col min="2313" max="2551" width="9.140625" style="1"/>
    <col min="2552" max="2552" width="0.85546875" style="1" customWidth="1"/>
    <col min="2553" max="2553" width="4.42578125" style="1" customWidth="1"/>
    <col min="2554" max="2554" width="5.85546875" style="1" customWidth="1"/>
    <col min="2555" max="2555" width="10.85546875" style="1" customWidth="1"/>
    <col min="2556" max="2556" width="12.5703125" style="1" customWidth="1"/>
    <col min="2557" max="2557" width="9.28515625" style="1" customWidth="1"/>
    <col min="2558" max="2558" width="11.28515625" style="1" customWidth="1"/>
    <col min="2559" max="2559" width="11" style="1" customWidth="1"/>
    <col min="2560" max="2560" width="16.28515625" style="1" customWidth="1"/>
    <col min="2561" max="2562" width="13.7109375" style="1" customWidth="1"/>
    <col min="2563" max="2563" width="12.5703125" style="1" customWidth="1"/>
    <col min="2564" max="2564" width="13" style="1" customWidth="1"/>
    <col min="2565" max="2565" width="13.7109375" style="1" customWidth="1"/>
    <col min="2566" max="2566" width="8.7109375" style="1" customWidth="1"/>
    <col min="2567" max="2567" width="11.140625" style="1" customWidth="1"/>
    <col min="2568" max="2568" width="21.7109375" style="1" customWidth="1"/>
    <col min="2569" max="2807" width="9.140625" style="1"/>
    <col min="2808" max="2808" width="0.85546875" style="1" customWidth="1"/>
    <col min="2809" max="2809" width="4.42578125" style="1" customWidth="1"/>
    <col min="2810" max="2810" width="5.85546875" style="1" customWidth="1"/>
    <col min="2811" max="2811" width="10.85546875" style="1" customWidth="1"/>
    <col min="2812" max="2812" width="12.5703125" style="1" customWidth="1"/>
    <col min="2813" max="2813" width="9.28515625" style="1" customWidth="1"/>
    <col min="2814" max="2814" width="11.28515625" style="1" customWidth="1"/>
    <col min="2815" max="2815" width="11" style="1" customWidth="1"/>
    <col min="2816" max="2816" width="16.28515625" style="1" customWidth="1"/>
    <col min="2817" max="2818" width="13.7109375" style="1" customWidth="1"/>
    <col min="2819" max="2819" width="12.5703125" style="1" customWidth="1"/>
    <col min="2820" max="2820" width="13" style="1" customWidth="1"/>
    <col min="2821" max="2821" width="13.7109375" style="1" customWidth="1"/>
    <col min="2822" max="2822" width="8.7109375" style="1" customWidth="1"/>
    <col min="2823" max="2823" width="11.140625" style="1" customWidth="1"/>
    <col min="2824" max="2824" width="21.7109375" style="1" customWidth="1"/>
    <col min="2825" max="3063" width="9.140625" style="1"/>
    <col min="3064" max="3064" width="0.85546875" style="1" customWidth="1"/>
    <col min="3065" max="3065" width="4.42578125" style="1" customWidth="1"/>
    <col min="3066" max="3066" width="5.85546875" style="1" customWidth="1"/>
    <col min="3067" max="3067" width="10.85546875" style="1" customWidth="1"/>
    <col min="3068" max="3068" width="12.5703125" style="1" customWidth="1"/>
    <col min="3069" max="3069" width="9.28515625" style="1" customWidth="1"/>
    <col min="3070" max="3070" width="11.28515625" style="1" customWidth="1"/>
    <col min="3071" max="3071" width="11" style="1" customWidth="1"/>
    <col min="3072" max="3072" width="16.28515625" style="1" customWidth="1"/>
    <col min="3073" max="3074" width="13.7109375" style="1" customWidth="1"/>
    <col min="3075" max="3075" width="12.5703125" style="1" customWidth="1"/>
    <col min="3076" max="3076" width="13" style="1" customWidth="1"/>
    <col min="3077" max="3077" width="13.7109375" style="1" customWidth="1"/>
    <col min="3078" max="3078" width="8.7109375" style="1" customWidth="1"/>
    <col min="3079" max="3079" width="11.140625" style="1" customWidth="1"/>
    <col min="3080" max="3080" width="21.7109375" style="1" customWidth="1"/>
    <col min="3081" max="3319" width="9.140625" style="1"/>
    <col min="3320" max="3320" width="0.85546875" style="1" customWidth="1"/>
    <col min="3321" max="3321" width="4.42578125" style="1" customWidth="1"/>
    <col min="3322" max="3322" width="5.85546875" style="1" customWidth="1"/>
    <col min="3323" max="3323" width="10.85546875" style="1" customWidth="1"/>
    <col min="3324" max="3324" width="12.5703125" style="1" customWidth="1"/>
    <col min="3325" max="3325" width="9.28515625" style="1" customWidth="1"/>
    <col min="3326" max="3326" width="11.28515625" style="1" customWidth="1"/>
    <col min="3327" max="3327" width="11" style="1" customWidth="1"/>
    <col min="3328" max="3328" width="16.28515625" style="1" customWidth="1"/>
    <col min="3329" max="3330" width="13.7109375" style="1" customWidth="1"/>
    <col min="3331" max="3331" width="12.5703125" style="1" customWidth="1"/>
    <col min="3332" max="3332" width="13" style="1" customWidth="1"/>
    <col min="3333" max="3333" width="13.7109375" style="1" customWidth="1"/>
    <col min="3334" max="3334" width="8.7109375" style="1" customWidth="1"/>
    <col min="3335" max="3335" width="11.140625" style="1" customWidth="1"/>
    <col min="3336" max="3336" width="21.7109375" style="1" customWidth="1"/>
    <col min="3337" max="3575" width="9.140625" style="1"/>
    <col min="3576" max="3576" width="0.85546875" style="1" customWidth="1"/>
    <col min="3577" max="3577" width="4.42578125" style="1" customWidth="1"/>
    <col min="3578" max="3578" width="5.85546875" style="1" customWidth="1"/>
    <col min="3579" max="3579" width="10.85546875" style="1" customWidth="1"/>
    <col min="3580" max="3580" width="12.5703125" style="1" customWidth="1"/>
    <col min="3581" max="3581" width="9.28515625" style="1" customWidth="1"/>
    <col min="3582" max="3582" width="11.28515625" style="1" customWidth="1"/>
    <col min="3583" max="3583" width="11" style="1" customWidth="1"/>
    <col min="3584" max="3584" width="16.28515625" style="1" customWidth="1"/>
    <col min="3585" max="3586" width="13.7109375" style="1" customWidth="1"/>
    <col min="3587" max="3587" width="12.5703125" style="1" customWidth="1"/>
    <col min="3588" max="3588" width="13" style="1" customWidth="1"/>
    <col min="3589" max="3589" width="13.7109375" style="1" customWidth="1"/>
    <col min="3590" max="3590" width="8.7109375" style="1" customWidth="1"/>
    <col min="3591" max="3591" width="11.140625" style="1" customWidth="1"/>
    <col min="3592" max="3592" width="21.7109375" style="1" customWidth="1"/>
    <col min="3593" max="3831" width="9.140625" style="1"/>
    <col min="3832" max="3832" width="0.85546875" style="1" customWidth="1"/>
    <col min="3833" max="3833" width="4.42578125" style="1" customWidth="1"/>
    <col min="3834" max="3834" width="5.85546875" style="1" customWidth="1"/>
    <col min="3835" max="3835" width="10.85546875" style="1" customWidth="1"/>
    <col min="3836" max="3836" width="12.5703125" style="1" customWidth="1"/>
    <col min="3837" max="3837" width="9.28515625" style="1" customWidth="1"/>
    <col min="3838" max="3838" width="11.28515625" style="1" customWidth="1"/>
    <col min="3839" max="3839" width="11" style="1" customWidth="1"/>
    <col min="3840" max="3840" width="16.28515625" style="1" customWidth="1"/>
    <col min="3841" max="3842" width="13.7109375" style="1" customWidth="1"/>
    <col min="3843" max="3843" width="12.5703125" style="1" customWidth="1"/>
    <col min="3844" max="3844" width="13" style="1" customWidth="1"/>
    <col min="3845" max="3845" width="13.7109375" style="1" customWidth="1"/>
    <col min="3846" max="3846" width="8.7109375" style="1" customWidth="1"/>
    <col min="3847" max="3847" width="11.140625" style="1" customWidth="1"/>
    <col min="3848" max="3848" width="21.7109375" style="1" customWidth="1"/>
    <col min="3849" max="4087" width="9.140625" style="1"/>
    <col min="4088" max="4088" width="0.85546875" style="1" customWidth="1"/>
    <col min="4089" max="4089" width="4.42578125" style="1" customWidth="1"/>
    <col min="4090" max="4090" width="5.85546875" style="1" customWidth="1"/>
    <col min="4091" max="4091" width="10.85546875" style="1" customWidth="1"/>
    <col min="4092" max="4092" width="12.5703125" style="1" customWidth="1"/>
    <col min="4093" max="4093" width="9.28515625" style="1" customWidth="1"/>
    <col min="4094" max="4094" width="11.28515625" style="1" customWidth="1"/>
    <col min="4095" max="4095" width="11" style="1" customWidth="1"/>
    <col min="4096" max="4096" width="16.28515625" style="1" customWidth="1"/>
    <col min="4097" max="4098" width="13.7109375" style="1" customWidth="1"/>
    <col min="4099" max="4099" width="12.5703125" style="1" customWidth="1"/>
    <col min="4100" max="4100" width="13" style="1" customWidth="1"/>
    <col min="4101" max="4101" width="13.7109375" style="1" customWidth="1"/>
    <col min="4102" max="4102" width="8.7109375" style="1" customWidth="1"/>
    <col min="4103" max="4103" width="11.140625" style="1" customWidth="1"/>
    <col min="4104" max="4104" width="21.7109375" style="1" customWidth="1"/>
    <col min="4105" max="4343" width="9.140625" style="1"/>
    <col min="4344" max="4344" width="0.85546875" style="1" customWidth="1"/>
    <col min="4345" max="4345" width="4.42578125" style="1" customWidth="1"/>
    <col min="4346" max="4346" width="5.85546875" style="1" customWidth="1"/>
    <col min="4347" max="4347" width="10.85546875" style="1" customWidth="1"/>
    <col min="4348" max="4348" width="12.5703125" style="1" customWidth="1"/>
    <col min="4349" max="4349" width="9.28515625" style="1" customWidth="1"/>
    <col min="4350" max="4350" width="11.28515625" style="1" customWidth="1"/>
    <col min="4351" max="4351" width="11" style="1" customWidth="1"/>
    <col min="4352" max="4352" width="16.28515625" style="1" customWidth="1"/>
    <col min="4353" max="4354" width="13.7109375" style="1" customWidth="1"/>
    <col min="4355" max="4355" width="12.5703125" style="1" customWidth="1"/>
    <col min="4356" max="4356" width="13" style="1" customWidth="1"/>
    <col min="4357" max="4357" width="13.7109375" style="1" customWidth="1"/>
    <col min="4358" max="4358" width="8.7109375" style="1" customWidth="1"/>
    <col min="4359" max="4359" width="11.140625" style="1" customWidth="1"/>
    <col min="4360" max="4360" width="21.7109375" style="1" customWidth="1"/>
    <col min="4361" max="4599" width="9.140625" style="1"/>
    <col min="4600" max="4600" width="0.85546875" style="1" customWidth="1"/>
    <col min="4601" max="4601" width="4.42578125" style="1" customWidth="1"/>
    <col min="4602" max="4602" width="5.85546875" style="1" customWidth="1"/>
    <col min="4603" max="4603" width="10.85546875" style="1" customWidth="1"/>
    <col min="4604" max="4604" width="12.5703125" style="1" customWidth="1"/>
    <col min="4605" max="4605" width="9.28515625" style="1" customWidth="1"/>
    <col min="4606" max="4606" width="11.28515625" style="1" customWidth="1"/>
    <col min="4607" max="4607" width="11" style="1" customWidth="1"/>
    <col min="4608" max="4608" width="16.28515625" style="1" customWidth="1"/>
    <col min="4609" max="4610" width="13.7109375" style="1" customWidth="1"/>
    <col min="4611" max="4611" width="12.5703125" style="1" customWidth="1"/>
    <col min="4612" max="4612" width="13" style="1" customWidth="1"/>
    <col min="4613" max="4613" width="13.7109375" style="1" customWidth="1"/>
    <col min="4614" max="4614" width="8.7109375" style="1" customWidth="1"/>
    <col min="4615" max="4615" width="11.140625" style="1" customWidth="1"/>
    <col min="4616" max="4616" width="21.7109375" style="1" customWidth="1"/>
    <col min="4617" max="4855" width="9.140625" style="1"/>
    <col min="4856" max="4856" width="0.85546875" style="1" customWidth="1"/>
    <col min="4857" max="4857" width="4.42578125" style="1" customWidth="1"/>
    <col min="4858" max="4858" width="5.85546875" style="1" customWidth="1"/>
    <col min="4859" max="4859" width="10.85546875" style="1" customWidth="1"/>
    <col min="4860" max="4860" width="12.5703125" style="1" customWidth="1"/>
    <col min="4861" max="4861" width="9.28515625" style="1" customWidth="1"/>
    <col min="4862" max="4862" width="11.28515625" style="1" customWidth="1"/>
    <col min="4863" max="4863" width="11" style="1" customWidth="1"/>
    <col min="4864" max="4864" width="16.28515625" style="1" customWidth="1"/>
    <col min="4865" max="4866" width="13.7109375" style="1" customWidth="1"/>
    <col min="4867" max="4867" width="12.5703125" style="1" customWidth="1"/>
    <col min="4868" max="4868" width="13" style="1" customWidth="1"/>
    <col min="4869" max="4869" width="13.7109375" style="1" customWidth="1"/>
    <col min="4870" max="4870" width="8.7109375" style="1" customWidth="1"/>
    <col min="4871" max="4871" width="11.140625" style="1" customWidth="1"/>
    <col min="4872" max="4872" width="21.7109375" style="1" customWidth="1"/>
    <col min="4873" max="5111" width="9.140625" style="1"/>
    <col min="5112" max="5112" width="0.85546875" style="1" customWidth="1"/>
    <col min="5113" max="5113" width="4.42578125" style="1" customWidth="1"/>
    <col min="5114" max="5114" width="5.85546875" style="1" customWidth="1"/>
    <col min="5115" max="5115" width="10.85546875" style="1" customWidth="1"/>
    <col min="5116" max="5116" width="12.5703125" style="1" customWidth="1"/>
    <col min="5117" max="5117" width="9.28515625" style="1" customWidth="1"/>
    <col min="5118" max="5118" width="11.28515625" style="1" customWidth="1"/>
    <col min="5119" max="5119" width="11" style="1" customWidth="1"/>
    <col min="5120" max="5120" width="16.28515625" style="1" customWidth="1"/>
    <col min="5121" max="5122" width="13.7109375" style="1" customWidth="1"/>
    <col min="5123" max="5123" width="12.5703125" style="1" customWidth="1"/>
    <col min="5124" max="5124" width="13" style="1" customWidth="1"/>
    <col min="5125" max="5125" width="13.7109375" style="1" customWidth="1"/>
    <col min="5126" max="5126" width="8.7109375" style="1" customWidth="1"/>
    <col min="5127" max="5127" width="11.140625" style="1" customWidth="1"/>
    <col min="5128" max="5128" width="21.7109375" style="1" customWidth="1"/>
    <col min="5129" max="5367" width="9.140625" style="1"/>
    <col min="5368" max="5368" width="0.85546875" style="1" customWidth="1"/>
    <col min="5369" max="5369" width="4.42578125" style="1" customWidth="1"/>
    <col min="5370" max="5370" width="5.85546875" style="1" customWidth="1"/>
    <col min="5371" max="5371" width="10.85546875" style="1" customWidth="1"/>
    <col min="5372" max="5372" width="12.5703125" style="1" customWidth="1"/>
    <col min="5373" max="5373" width="9.28515625" style="1" customWidth="1"/>
    <col min="5374" max="5374" width="11.28515625" style="1" customWidth="1"/>
    <col min="5375" max="5375" width="11" style="1" customWidth="1"/>
    <col min="5376" max="5376" width="16.28515625" style="1" customWidth="1"/>
    <col min="5377" max="5378" width="13.7109375" style="1" customWidth="1"/>
    <col min="5379" max="5379" width="12.5703125" style="1" customWidth="1"/>
    <col min="5380" max="5380" width="13" style="1" customWidth="1"/>
    <col min="5381" max="5381" width="13.7109375" style="1" customWidth="1"/>
    <col min="5382" max="5382" width="8.7109375" style="1" customWidth="1"/>
    <col min="5383" max="5383" width="11.140625" style="1" customWidth="1"/>
    <col min="5384" max="5384" width="21.7109375" style="1" customWidth="1"/>
    <col min="5385" max="5623" width="9.140625" style="1"/>
    <col min="5624" max="5624" width="0.85546875" style="1" customWidth="1"/>
    <col min="5625" max="5625" width="4.42578125" style="1" customWidth="1"/>
    <col min="5626" max="5626" width="5.85546875" style="1" customWidth="1"/>
    <col min="5627" max="5627" width="10.85546875" style="1" customWidth="1"/>
    <col min="5628" max="5628" width="12.5703125" style="1" customWidth="1"/>
    <col min="5629" max="5629" width="9.28515625" style="1" customWidth="1"/>
    <col min="5630" max="5630" width="11.28515625" style="1" customWidth="1"/>
    <col min="5631" max="5631" width="11" style="1" customWidth="1"/>
    <col min="5632" max="5632" width="16.28515625" style="1" customWidth="1"/>
    <col min="5633" max="5634" width="13.7109375" style="1" customWidth="1"/>
    <col min="5635" max="5635" width="12.5703125" style="1" customWidth="1"/>
    <col min="5636" max="5636" width="13" style="1" customWidth="1"/>
    <col min="5637" max="5637" width="13.7109375" style="1" customWidth="1"/>
    <col min="5638" max="5638" width="8.7109375" style="1" customWidth="1"/>
    <col min="5639" max="5639" width="11.140625" style="1" customWidth="1"/>
    <col min="5640" max="5640" width="21.7109375" style="1" customWidth="1"/>
    <col min="5641" max="5879" width="9.140625" style="1"/>
    <col min="5880" max="5880" width="0.85546875" style="1" customWidth="1"/>
    <col min="5881" max="5881" width="4.42578125" style="1" customWidth="1"/>
    <col min="5882" max="5882" width="5.85546875" style="1" customWidth="1"/>
    <col min="5883" max="5883" width="10.85546875" style="1" customWidth="1"/>
    <col min="5884" max="5884" width="12.5703125" style="1" customWidth="1"/>
    <col min="5885" max="5885" width="9.28515625" style="1" customWidth="1"/>
    <col min="5886" max="5886" width="11.28515625" style="1" customWidth="1"/>
    <col min="5887" max="5887" width="11" style="1" customWidth="1"/>
    <col min="5888" max="5888" width="16.28515625" style="1" customWidth="1"/>
    <col min="5889" max="5890" width="13.7109375" style="1" customWidth="1"/>
    <col min="5891" max="5891" width="12.5703125" style="1" customWidth="1"/>
    <col min="5892" max="5892" width="13" style="1" customWidth="1"/>
    <col min="5893" max="5893" width="13.7109375" style="1" customWidth="1"/>
    <col min="5894" max="5894" width="8.7109375" style="1" customWidth="1"/>
    <col min="5895" max="5895" width="11.140625" style="1" customWidth="1"/>
    <col min="5896" max="5896" width="21.7109375" style="1" customWidth="1"/>
    <col min="5897" max="6135" width="9.140625" style="1"/>
    <col min="6136" max="6136" width="0.85546875" style="1" customWidth="1"/>
    <col min="6137" max="6137" width="4.42578125" style="1" customWidth="1"/>
    <col min="6138" max="6138" width="5.85546875" style="1" customWidth="1"/>
    <col min="6139" max="6139" width="10.85546875" style="1" customWidth="1"/>
    <col min="6140" max="6140" width="12.5703125" style="1" customWidth="1"/>
    <col min="6141" max="6141" width="9.28515625" style="1" customWidth="1"/>
    <col min="6142" max="6142" width="11.28515625" style="1" customWidth="1"/>
    <col min="6143" max="6143" width="11" style="1" customWidth="1"/>
    <col min="6144" max="6144" width="16.28515625" style="1" customWidth="1"/>
    <col min="6145" max="6146" width="13.7109375" style="1" customWidth="1"/>
    <col min="6147" max="6147" width="12.5703125" style="1" customWidth="1"/>
    <col min="6148" max="6148" width="13" style="1" customWidth="1"/>
    <col min="6149" max="6149" width="13.7109375" style="1" customWidth="1"/>
    <col min="6150" max="6150" width="8.7109375" style="1" customWidth="1"/>
    <col min="6151" max="6151" width="11.140625" style="1" customWidth="1"/>
    <col min="6152" max="6152" width="21.7109375" style="1" customWidth="1"/>
    <col min="6153" max="6391" width="9.140625" style="1"/>
    <col min="6392" max="6392" width="0.85546875" style="1" customWidth="1"/>
    <col min="6393" max="6393" width="4.42578125" style="1" customWidth="1"/>
    <col min="6394" max="6394" width="5.85546875" style="1" customWidth="1"/>
    <col min="6395" max="6395" width="10.85546875" style="1" customWidth="1"/>
    <col min="6396" max="6396" width="12.5703125" style="1" customWidth="1"/>
    <col min="6397" max="6397" width="9.28515625" style="1" customWidth="1"/>
    <col min="6398" max="6398" width="11.28515625" style="1" customWidth="1"/>
    <col min="6399" max="6399" width="11" style="1" customWidth="1"/>
    <col min="6400" max="6400" width="16.28515625" style="1" customWidth="1"/>
    <col min="6401" max="6402" width="13.7109375" style="1" customWidth="1"/>
    <col min="6403" max="6403" width="12.5703125" style="1" customWidth="1"/>
    <col min="6404" max="6404" width="13" style="1" customWidth="1"/>
    <col min="6405" max="6405" width="13.7109375" style="1" customWidth="1"/>
    <col min="6406" max="6406" width="8.7109375" style="1" customWidth="1"/>
    <col min="6407" max="6407" width="11.140625" style="1" customWidth="1"/>
    <col min="6408" max="6408" width="21.7109375" style="1" customWidth="1"/>
    <col min="6409" max="6647" width="9.140625" style="1"/>
    <col min="6648" max="6648" width="0.85546875" style="1" customWidth="1"/>
    <col min="6649" max="6649" width="4.42578125" style="1" customWidth="1"/>
    <col min="6650" max="6650" width="5.85546875" style="1" customWidth="1"/>
    <col min="6651" max="6651" width="10.85546875" style="1" customWidth="1"/>
    <col min="6652" max="6652" width="12.5703125" style="1" customWidth="1"/>
    <col min="6653" max="6653" width="9.28515625" style="1" customWidth="1"/>
    <col min="6654" max="6654" width="11.28515625" style="1" customWidth="1"/>
    <col min="6655" max="6655" width="11" style="1" customWidth="1"/>
    <col min="6656" max="6656" width="16.28515625" style="1" customWidth="1"/>
    <col min="6657" max="6658" width="13.7109375" style="1" customWidth="1"/>
    <col min="6659" max="6659" width="12.5703125" style="1" customWidth="1"/>
    <col min="6660" max="6660" width="13" style="1" customWidth="1"/>
    <col min="6661" max="6661" width="13.7109375" style="1" customWidth="1"/>
    <col min="6662" max="6662" width="8.7109375" style="1" customWidth="1"/>
    <col min="6663" max="6663" width="11.140625" style="1" customWidth="1"/>
    <col min="6664" max="6664" width="21.7109375" style="1" customWidth="1"/>
    <col min="6665" max="6903" width="9.140625" style="1"/>
    <col min="6904" max="6904" width="0.85546875" style="1" customWidth="1"/>
    <col min="6905" max="6905" width="4.42578125" style="1" customWidth="1"/>
    <col min="6906" max="6906" width="5.85546875" style="1" customWidth="1"/>
    <col min="6907" max="6907" width="10.85546875" style="1" customWidth="1"/>
    <col min="6908" max="6908" width="12.5703125" style="1" customWidth="1"/>
    <col min="6909" max="6909" width="9.28515625" style="1" customWidth="1"/>
    <col min="6910" max="6910" width="11.28515625" style="1" customWidth="1"/>
    <col min="6911" max="6911" width="11" style="1" customWidth="1"/>
    <col min="6912" max="6912" width="16.28515625" style="1" customWidth="1"/>
    <col min="6913" max="6914" width="13.7109375" style="1" customWidth="1"/>
    <col min="6915" max="6915" width="12.5703125" style="1" customWidth="1"/>
    <col min="6916" max="6916" width="13" style="1" customWidth="1"/>
    <col min="6917" max="6917" width="13.7109375" style="1" customWidth="1"/>
    <col min="6918" max="6918" width="8.7109375" style="1" customWidth="1"/>
    <col min="6919" max="6919" width="11.140625" style="1" customWidth="1"/>
    <col min="6920" max="6920" width="21.7109375" style="1" customWidth="1"/>
    <col min="6921" max="7159" width="9.140625" style="1"/>
    <col min="7160" max="7160" width="0.85546875" style="1" customWidth="1"/>
    <col min="7161" max="7161" width="4.42578125" style="1" customWidth="1"/>
    <col min="7162" max="7162" width="5.85546875" style="1" customWidth="1"/>
    <col min="7163" max="7163" width="10.85546875" style="1" customWidth="1"/>
    <col min="7164" max="7164" width="12.5703125" style="1" customWidth="1"/>
    <col min="7165" max="7165" width="9.28515625" style="1" customWidth="1"/>
    <col min="7166" max="7166" width="11.28515625" style="1" customWidth="1"/>
    <col min="7167" max="7167" width="11" style="1" customWidth="1"/>
    <col min="7168" max="7168" width="16.28515625" style="1" customWidth="1"/>
    <col min="7169" max="7170" width="13.7109375" style="1" customWidth="1"/>
    <col min="7171" max="7171" width="12.5703125" style="1" customWidth="1"/>
    <col min="7172" max="7172" width="13" style="1" customWidth="1"/>
    <col min="7173" max="7173" width="13.7109375" style="1" customWidth="1"/>
    <col min="7174" max="7174" width="8.7109375" style="1" customWidth="1"/>
    <col min="7175" max="7175" width="11.140625" style="1" customWidth="1"/>
    <col min="7176" max="7176" width="21.7109375" style="1" customWidth="1"/>
    <col min="7177" max="7415" width="9.140625" style="1"/>
    <col min="7416" max="7416" width="0.85546875" style="1" customWidth="1"/>
    <col min="7417" max="7417" width="4.42578125" style="1" customWidth="1"/>
    <col min="7418" max="7418" width="5.85546875" style="1" customWidth="1"/>
    <col min="7419" max="7419" width="10.85546875" style="1" customWidth="1"/>
    <col min="7420" max="7420" width="12.5703125" style="1" customWidth="1"/>
    <col min="7421" max="7421" width="9.28515625" style="1" customWidth="1"/>
    <col min="7422" max="7422" width="11.28515625" style="1" customWidth="1"/>
    <col min="7423" max="7423" width="11" style="1" customWidth="1"/>
    <col min="7424" max="7424" width="16.28515625" style="1" customWidth="1"/>
    <col min="7425" max="7426" width="13.7109375" style="1" customWidth="1"/>
    <col min="7427" max="7427" width="12.5703125" style="1" customWidth="1"/>
    <col min="7428" max="7428" width="13" style="1" customWidth="1"/>
    <col min="7429" max="7429" width="13.7109375" style="1" customWidth="1"/>
    <col min="7430" max="7430" width="8.7109375" style="1" customWidth="1"/>
    <col min="7431" max="7431" width="11.140625" style="1" customWidth="1"/>
    <col min="7432" max="7432" width="21.7109375" style="1" customWidth="1"/>
    <col min="7433" max="7671" width="9.140625" style="1"/>
    <col min="7672" max="7672" width="0.85546875" style="1" customWidth="1"/>
    <col min="7673" max="7673" width="4.42578125" style="1" customWidth="1"/>
    <col min="7674" max="7674" width="5.85546875" style="1" customWidth="1"/>
    <col min="7675" max="7675" width="10.85546875" style="1" customWidth="1"/>
    <col min="7676" max="7676" width="12.5703125" style="1" customWidth="1"/>
    <col min="7677" max="7677" width="9.28515625" style="1" customWidth="1"/>
    <col min="7678" max="7678" width="11.28515625" style="1" customWidth="1"/>
    <col min="7679" max="7679" width="11" style="1" customWidth="1"/>
    <col min="7680" max="7680" width="16.28515625" style="1" customWidth="1"/>
    <col min="7681" max="7682" width="13.7109375" style="1" customWidth="1"/>
    <col min="7683" max="7683" width="12.5703125" style="1" customWidth="1"/>
    <col min="7684" max="7684" width="13" style="1" customWidth="1"/>
    <col min="7685" max="7685" width="13.7109375" style="1" customWidth="1"/>
    <col min="7686" max="7686" width="8.7109375" style="1" customWidth="1"/>
    <col min="7687" max="7687" width="11.140625" style="1" customWidth="1"/>
    <col min="7688" max="7688" width="21.7109375" style="1" customWidth="1"/>
    <col min="7689" max="7927" width="9.140625" style="1"/>
    <col min="7928" max="7928" width="0.85546875" style="1" customWidth="1"/>
    <col min="7929" max="7929" width="4.42578125" style="1" customWidth="1"/>
    <col min="7930" max="7930" width="5.85546875" style="1" customWidth="1"/>
    <col min="7931" max="7931" width="10.85546875" style="1" customWidth="1"/>
    <col min="7932" max="7932" width="12.5703125" style="1" customWidth="1"/>
    <col min="7933" max="7933" width="9.28515625" style="1" customWidth="1"/>
    <col min="7934" max="7934" width="11.28515625" style="1" customWidth="1"/>
    <col min="7935" max="7935" width="11" style="1" customWidth="1"/>
    <col min="7936" max="7936" width="16.28515625" style="1" customWidth="1"/>
    <col min="7937" max="7938" width="13.7109375" style="1" customWidth="1"/>
    <col min="7939" max="7939" width="12.5703125" style="1" customWidth="1"/>
    <col min="7940" max="7940" width="13" style="1" customWidth="1"/>
    <col min="7941" max="7941" width="13.7109375" style="1" customWidth="1"/>
    <col min="7942" max="7942" width="8.7109375" style="1" customWidth="1"/>
    <col min="7943" max="7943" width="11.140625" style="1" customWidth="1"/>
    <col min="7944" max="7944" width="21.7109375" style="1" customWidth="1"/>
    <col min="7945" max="8183" width="9.140625" style="1"/>
    <col min="8184" max="8184" width="0.85546875" style="1" customWidth="1"/>
    <col min="8185" max="8185" width="4.42578125" style="1" customWidth="1"/>
    <col min="8186" max="8186" width="5.85546875" style="1" customWidth="1"/>
    <col min="8187" max="8187" width="10.85546875" style="1" customWidth="1"/>
    <col min="8188" max="8188" width="12.5703125" style="1" customWidth="1"/>
    <col min="8189" max="8189" width="9.28515625" style="1" customWidth="1"/>
    <col min="8190" max="8190" width="11.28515625" style="1" customWidth="1"/>
    <col min="8191" max="8191" width="11" style="1" customWidth="1"/>
    <col min="8192" max="8192" width="16.28515625" style="1" customWidth="1"/>
    <col min="8193" max="8194" width="13.7109375" style="1" customWidth="1"/>
    <col min="8195" max="8195" width="12.5703125" style="1" customWidth="1"/>
    <col min="8196" max="8196" width="13" style="1" customWidth="1"/>
    <col min="8197" max="8197" width="13.7109375" style="1" customWidth="1"/>
    <col min="8198" max="8198" width="8.7109375" style="1" customWidth="1"/>
    <col min="8199" max="8199" width="11.140625" style="1" customWidth="1"/>
    <col min="8200" max="8200" width="21.7109375" style="1" customWidth="1"/>
    <col min="8201" max="8439" width="9.140625" style="1"/>
    <col min="8440" max="8440" width="0.85546875" style="1" customWidth="1"/>
    <col min="8441" max="8441" width="4.42578125" style="1" customWidth="1"/>
    <col min="8442" max="8442" width="5.85546875" style="1" customWidth="1"/>
    <col min="8443" max="8443" width="10.85546875" style="1" customWidth="1"/>
    <col min="8444" max="8444" width="12.5703125" style="1" customWidth="1"/>
    <col min="8445" max="8445" width="9.28515625" style="1" customWidth="1"/>
    <col min="8446" max="8446" width="11.28515625" style="1" customWidth="1"/>
    <col min="8447" max="8447" width="11" style="1" customWidth="1"/>
    <col min="8448" max="8448" width="16.28515625" style="1" customWidth="1"/>
    <col min="8449" max="8450" width="13.7109375" style="1" customWidth="1"/>
    <col min="8451" max="8451" width="12.5703125" style="1" customWidth="1"/>
    <col min="8452" max="8452" width="13" style="1" customWidth="1"/>
    <col min="8453" max="8453" width="13.7109375" style="1" customWidth="1"/>
    <col min="8454" max="8454" width="8.7109375" style="1" customWidth="1"/>
    <col min="8455" max="8455" width="11.140625" style="1" customWidth="1"/>
    <col min="8456" max="8456" width="21.7109375" style="1" customWidth="1"/>
    <col min="8457" max="8695" width="9.140625" style="1"/>
    <col min="8696" max="8696" width="0.85546875" style="1" customWidth="1"/>
    <col min="8697" max="8697" width="4.42578125" style="1" customWidth="1"/>
    <col min="8698" max="8698" width="5.85546875" style="1" customWidth="1"/>
    <col min="8699" max="8699" width="10.85546875" style="1" customWidth="1"/>
    <col min="8700" max="8700" width="12.5703125" style="1" customWidth="1"/>
    <col min="8701" max="8701" width="9.28515625" style="1" customWidth="1"/>
    <col min="8702" max="8702" width="11.28515625" style="1" customWidth="1"/>
    <col min="8703" max="8703" width="11" style="1" customWidth="1"/>
    <col min="8704" max="8704" width="16.28515625" style="1" customWidth="1"/>
    <col min="8705" max="8706" width="13.7109375" style="1" customWidth="1"/>
    <col min="8707" max="8707" width="12.5703125" style="1" customWidth="1"/>
    <col min="8708" max="8708" width="13" style="1" customWidth="1"/>
    <col min="8709" max="8709" width="13.7109375" style="1" customWidth="1"/>
    <col min="8710" max="8710" width="8.7109375" style="1" customWidth="1"/>
    <col min="8711" max="8711" width="11.140625" style="1" customWidth="1"/>
    <col min="8712" max="8712" width="21.7109375" style="1" customWidth="1"/>
    <col min="8713" max="8951" width="9.140625" style="1"/>
    <col min="8952" max="8952" width="0.85546875" style="1" customWidth="1"/>
    <col min="8953" max="8953" width="4.42578125" style="1" customWidth="1"/>
    <col min="8954" max="8954" width="5.85546875" style="1" customWidth="1"/>
    <col min="8955" max="8955" width="10.85546875" style="1" customWidth="1"/>
    <col min="8956" max="8956" width="12.5703125" style="1" customWidth="1"/>
    <col min="8957" max="8957" width="9.28515625" style="1" customWidth="1"/>
    <col min="8958" max="8958" width="11.28515625" style="1" customWidth="1"/>
    <col min="8959" max="8959" width="11" style="1" customWidth="1"/>
    <col min="8960" max="8960" width="16.28515625" style="1" customWidth="1"/>
    <col min="8961" max="8962" width="13.7109375" style="1" customWidth="1"/>
    <col min="8963" max="8963" width="12.5703125" style="1" customWidth="1"/>
    <col min="8964" max="8964" width="13" style="1" customWidth="1"/>
    <col min="8965" max="8965" width="13.7109375" style="1" customWidth="1"/>
    <col min="8966" max="8966" width="8.7109375" style="1" customWidth="1"/>
    <col min="8967" max="8967" width="11.140625" style="1" customWidth="1"/>
    <col min="8968" max="8968" width="21.7109375" style="1" customWidth="1"/>
    <col min="8969" max="9207" width="9.140625" style="1"/>
    <col min="9208" max="9208" width="0.85546875" style="1" customWidth="1"/>
    <col min="9209" max="9209" width="4.42578125" style="1" customWidth="1"/>
    <col min="9210" max="9210" width="5.85546875" style="1" customWidth="1"/>
    <col min="9211" max="9211" width="10.85546875" style="1" customWidth="1"/>
    <col min="9212" max="9212" width="12.5703125" style="1" customWidth="1"/>
    <col min="9213" max="9213" width="9.28515625" style="1" customWidth="1"/>
    <col min="9214" max="9214" width="11.28515625" style="1" customWidth="1"/>
    <col min="9215" max="9215" width="11" style="1" customWidth="1"/>
    <col min="9216" max="9216" width="16.28515625" style="1" customWidth="1"/>
    <col min="9217" max="9218" width="13.7109375" style="1" customWidth="1"/>
    <col min="9219" max="9219" width="12.5703125" style="1" customWidth="1"/>
    <col min="9220" max="9220" width="13" style="1" customWidth="1"/>
    <col min="9221" max="9221" width="13.7109375" style="1" customWidth="1"/>
    <col min="9222" max="9222" width="8.7109375" style="1" customWidth="1"/>
    <col min="9223" max="9223" width="11.140625" style="1" customWidth="1"/>
    <col min="9224" max="9224" width="21.7109375" style="1" customWidth="1"/>
    <col min="9225" max="9463" width="9.140625" style="1"/>
    <col min="9464" max="9464" width="0.85546875" style="1" customWidth="1"/>
    <col min="9465" max="9465" width="4.42578125" style="1" customWidth="1"/>
    <col min="9466" max="9466" width="5.85546875" style="1" customWidth="1"/>
    <col min="9467" max="9467" width="10.85546875" style="1" customWidth="1"/>
    <col min="9468" max="9468" width="12.5703125" style="1" customWidth="1"/>
    <col min="9469" max="9469" width="9.28515625" style="1" customWidth="1"/>
    <col min="9470" max="9470" width="11.28515625" style="1" customWidth="1"/>
    <col min="9471" max="9471" width="11" style="1" customWidth="1"/>
    <col min="9472" max="9472" width="16.28515625" style="1" customWidth="1"/>
    <col min="9473" max="9474" width="13.7109375" style="1" customWidth="1"/>
    <col min="9475" max="9475" width="12.5703125" style="1" customWidth="1"/>
    <col min="9476" max="9476" width="13" style="1" customWidth="1"/>
    <col min="9477" max="9477" width="13.7109375" style="1" customWidth="1"/>
    <col min="9478" max="9478" width="8.7109375" style="1" customWidth="1"/>
    <col min="9479" max="9479" width="11.140625" style="1" customWidth="1"/>
    <col min="9480" max="9480" width="21.7109375" style="1" customWidth="1"/>
    <col min="9481" max="9719" width="9.140625" style="1"/>
    <col min="9720" max="9720" width="0.85546875" style="1" customWidth="1"/>
    <col min="9721" max="9721" width="4.42578125" style="1" customWidth="1"/>
    <col min="9722" max="9722" width="5.85546875" style="1" customWidth="1"/>
    <col min="9723" max="9723" width="10.85546875" style="1" customWidth="1"/>
    <col min="9724" max="9724" width="12.5703125" style="1" customWidth="1"/>
    <col min="9725" max="9725" width="9.28515625" style="1" customWidth="1"/>
    <col min="9726" max="9726" width="11.28515625" style="1" customWidth="1"/>
    <col min="9727" max="9727" width="11" style="1" customWidth="1"/>
    <col min="9728" max="9728" width="16.28515625" style="1" customWidth="1"/>
    <col min="9729" max="9730" width="13.7109375" style="1" customWidth="1"/>
    <col min="9731" max="9731" width="12.5703125" style="1" customWidth="1"/>
    <col min="9732" max="9732" width="13" style="1" customWidth="1"/>
    <col min="9733" max="9733" width="13.7109375" style="1" customWidth="1"/>
    <col min="9734" max="9734" width="8.7109375" style="1" customWidth="1"/>
    <col min="9735" max="9735" width="11.140625" style="1" customWidth="1"/>
    <col min="9736" max="9736" width="21.7109375" style="1" customWidth="1"/>
    <col min="9737" max="9975" width="9.140625" style="1"/>
    <col min="9976" max="9976" width="0.85546875" style="1" customWidth="1"/>
    <col min="9977" max="9977" width="4.42578125" style="1" customWidth="1"/>
    <col min="9978" max="9978" width="5.85546875" style="1" customWidth="1"/>
    <col min="9979" max="9979" width="10.85546875" style="1" customWidth="1"/>
    <col min="9980" max="9980" width="12.5703125" style="1" customWidth="1"/>
    <col min="9981" max="9981" width="9.28515625" style="1" customWidth="1"/>
    <col min="9982" max="9982" width="11.28515625" style="1" customWidth="1"/>
    <col min="9983" max="9983" width="11" style="1" customWidth="1"/>
    <col min="9984" max="9984" width="16.28515625" style="1" customWidth="1"/>
    <col min="9985" max="9986" width="13.7109375" style="1" customWidth="1"/>
    <col min="9987" max="9987" width="12.5703125" style="1" customWidth="1"/>
    <col min="9988" max="9988" width="13" style="1" customWidth="1"/>
    <col min="9989" max="9989" width="13.7109375" style="1" customWidth="1"/>
    <col min="9990" max="9990" width="8.7109375" style="1" customWidth="1"/>
    <col min="9991" max="9991" width="11.140625" style="1" customWidth="1"/>
    <col min="9992" max="9992" width="21.7109375" style="1" customWidth="1"/>
    <col min="9993" max="10231" width="9.140625" style="1"/>
    <col min="10232" max="10232" width="0.85546875" style="1" customWidth="1"/>
    <col min="10233" max="10233" width="4.42578125" style="1" customWidth="1"/>
    <col min="10234" max="10234" width="5.85546875" style="1" customWidth="1"/>
    <col min="10235" max="10235" width="10.85546875" style="1" customWidth="1"/>
    <col min="10236" max="10236" width="12.5703125" style="1" customWidth="1"/>
    <col min="10237" max="10237" width="9.28515625" style="1" customWidth="1"/>
    <col min="10238" max="10238" width="11.28515625" style="1" customWidth="1"/>
    <col min="10239" max="10239" width="11" style="1" customWidth="1"/>
    <col min="10240" max="10240" width="16.28515625" style="1" customWidth="1"/>
    <col min="10241" max="10242" width="13.7109375" style="1" customWidth="1"/>
    <col min="10243" max="10243" width="12.5703125" style="1" customWidth="1"/>
    <col min="10244" max="10244" width="13" style="1" customWidth="1"/>
    <col min="10245" max="10245" width="13.7109375" style="1" customWidth="1"/>
    <col min="10246" max="10246" width="8.7109375" style="1" customWidth="1"/>
    <col min="10247" max="10247" width="11.140625" style="1" customWidth="1"/>
    <col min="10248" max="10248" width="21.7109375" style="1" customWidth="1"/>
    <col min="10249" max="10487" width="9.140625" style="1"/>
    <col min="10488" max="10488" width="0.85546875" style="1" customWidth="1"/>
    <col min="10489" max="10489" width="4.42578125" style="1" customWidth="1"/>
    <col min="10490" max="10490" width="5.85546875" style="1" customWidth="1"/>
    <col min="10491" max="10491" width="10.85546875" style="1" customWidth="1"/>
    <col min="10492" max="10492" width="12.5703125" style="1" customWidth="1"/>
    <col min="10493" max="10493" width="9.28515625" style="1" customWidth="1"/>
    <col min="10494" max="10494" width="11.28515625" style="1" customWidth="1"/>
    <col min="10495" max="10495" width="11" style="1" customWidth="1"/>
    <col min="10496" max="10496" width="16.28515625" style="1" customWidth="1"/>
    <col min="10497" max="10498" width="13.7109375" style="1" customWidth="1"/>
    <col min="10499" max="10499" width="12.5703125" style="1" customWidth="1"/>
    <col min="10500" max="10500" width="13" style="1" customWidth="1"/>
    <col min="10501" max="10501" width="13.7109375" style="1" customWidth="1"/>
    <col min="10502" max="10502" width="8.7109375" style="1" customWidth="1"/>
    <col min="10503" max="10503" width="11.140625" style="1" customWidth="1"/>
    <col min="10504" max="10504" width="21.7109375" style="1" customWidth="1"/>
    <col min="10505" max="10743" width="9.140625" style="1"/>
    <col min="10744" max="10744" width="0.85546875" style="1" customWidth="1"/>
    <col min="10745" max="10745" width="4.42578125" style="1" customWidth="1"/>
    <col min="10746" max="10746" width="5.85546875" style="1" customWidth="1"/>
    <col min="10747" max="10747" width="10.85546875" style="1" customWidth="1"/>
    <col min="10748" max="10748" width="12.5703125" style="1" customWidth="1"/>
    <col min="10749" max="10749" width="9.28515625" style="1" customWidth="1"/>
    <col min="10750" max="10750" width="11.28515625" style="1" customWidth="1"/>
    <col min="10751" max="10751" width="11" style="1" customWidth="1"/>
    <col min="10752" max="10752" width="16.28515625" style="1" customWidth="1"/>
    <col min="10753" max="10754" width="13.7109375" style="1" customWidth="1"/>
    <col min="10755" max="10755" width="12.5703125" style="1" customWidth="1"/>
    <col min="10756" max="10756" width="13" style="1" customWidth="1"/>
    <col min="10757" max="10757" width="13.7109375" style="1" customWidth="1"/>
    <col min="10758" max="10758" width="8.7109375" style="1" customWidth="1"/>
    <col min="10759" max="10759" width="11.140625" style="1" customWidth="1"/>
    <col min="10760" max="10760" width="21.7109375" style="1" customWidth="1"/>
    <col min="10761" max="10999" width="9.140625" style="1"/>
    <col min="11000" max="11000" width="0.85546875" style="1" customWidth="1"/>
    <col min="11001" max="11001" width="4.42578125" style="1" customWidth="1"/>
    <col min="11002" max="11002" width="5.85546875" style="1" customWidth="1"/>
    <col min="11003" max="11003" width="10.85546875" style="1" customWidth="1"/>
    <col min="11004" max="11004" width="12.5703125" style="1" customWidth="1"/>
    <col min="11005" max="11005" width="9.28515625" style="1" customWidth="1"/>
    <col min="11006" max="11006" width="11.28515625" style="1" customWidth="1"/>
    <col min="11007" max="11007" width="11" style="1" customWidth="1"/>
    <col min="11008" max="11008" width="16.28515625" style="1" customWidth="1"/>
    <col min="11009" max="11010" width="13.7109375" style="1" customWidth="1"/>
    <col min="11011" max="11011" width="12.5703125" style="1" customWidth="1"/>
    <col min="11012" max="11012" width="13" style="1" customWidth="1"/>
    <col min="11013" max="11013" width="13.7109375" style="1" customWidth="1"/>
    <col min="11014" max="11014" width="8.7109375" style="1" customWidth="1"/>
    <col min="11015" max="11015" width="11.140625" style="1" customWidth="1"/>
    <col min="11016" max="11016" width="21.7109375" style="1" customWidth="1"/>
    <col min="11017" max="11255" width="9.140625" style="1"/>
    <col min="11256" max="11256" width="0.85546875" style="1" customWidth="1"/>
    <col min="11257" max="11257" width="4.42578125" style="1" customWidth="1"/>
    <col min="11258" max="11258" width="5.85546875" style="1" customWidth="1"/>
    <col min="11259" max="11259" width="10.85546875" style="1" customWidth="1"/>
    <col min="11260" max="11260" width="12.5703125" style="1" customWidth="1"/>
    <col min="11261" max="11261" width="9.28515625" style="1" customWidth="1"/>
    <col min="11262" max="11262" width="11.28515625" style="1" customWidth="1"/>
    <col min="11263" max="11263" width="11" style="1" customWidth="1"/>
    <col min="11264" max="11264" width="16.28515625" style="1" customWidth="1"/>
    <col min="11265" max="11266" width="13.7109375" style="1" customWidth="1"/>
    <col min="11267" max="11267" width="12.5703125" style="1" customWidth="1"/>
    <col min="11268" max="11268" width="13" style="1" customWidth="1"/>
    <col min="11269" max="11269" width="13.7109375" style="1" customWidth="1"/>
    <col min="11270" max="11270" width="8.7109375" style="1" customWidth="1"/>
    <col min="11271" max="11271" width="11.140625" style="1" customWidth="1"/>
    <col min="11272" max="11272" width="21.7109375" style="1" customWidth="1"/>
    <col min="11273" max="11511" width="9.140625" style="1"/>
    <col min="11512" max="11512" width="0.85546875" style="1" customWidth="1"/>
    <col min="11513" max="11513" width="4.42578125" style="1" customWidth="1"/>
    <col min="11514" max="11514" width="5.85546875" style="1" customWidth="1"/>
    <col min="11515" max="11515" width="10.85546875" style="1" customWidth="1"/>
    <col min="11516" max="11516" width="12.5703125" style="1" customWidth="1"/>
    <col min="11517" max="11517" width="9.28515625" style="1" customWidth="1"/>
    <col min="11518" max="11518" width="11.28515625" style="1" customWidth="1"/>
    <col min="11519" max="11519" width="11" style="1" customWidth="1"/>
    <col min="11520" max="11520" width="16.28515625" style="1" customWidth="1"/>
    <col min="11521" max="11522" width="13.7109375" style="1" customWidth="1"/>
    <col min="11523" max="11523" width="12.5703125" style="1" customWidth="1"/>
    <col min="11524" max="11524" width="13" style="1" customWidth="1"/>
    <col min="11525" max="11525" width="13.7109375" style="1" customWidth="1"/>
    <col min="11526" max="11526" width="8.7109375" style="1" customWidth="1"/>
    <col min="11527" max="11527" width="11.140625" style="1" customWidth="1"/>
    <col min="11528" max="11528" width="21.7109375" style="1" customWidth="1"/>
    <col min="11529" max="11767" width="9.140625" style="1"/>
    <col min="11768" max="11768" width="0.85546875" style="1" customWidth="1"/>
    <col min="11769" max="11769" width="4.42578125" style="1" customWidth="1"/>
    <col min="11770" max="11770" width="5.85546875" style="1" customWidth="1"/>
    <col min="11771" max="11771" width="10.85546875" style="1" customWidth="1"/>
    <col min="11772" max="11772" width="12.5703125" style="1" customWidth="1"/>
    <col min="11773" max="11773" width="9.28515625" style="1" customWidth="1"/>
    <col min="11774" max="11774" width="11.28515625" style="1" customWidth="1"/>
    <col min="11775" max="11775" width="11" style="1" customWidth="1"/>
    <col min="11776" max="11776" width="16.28515625" style="1" customWidth="1"/>
    <col min="11777" max="11778" width="13.7109375" style="1" customWidth="1"/>
    <col min="11779" max="11779" width="12.5703125" style="1" customWidth="1"/>
    <col min="11780" max="11780" width="13" style="1" customWidth="1"/>
    <col min="11781" max="11781" width="13.7109375" style="1" customWidth="1"/>
    <col min="11782" max="11782" width="8.7109375" style="1" customWidth="1"/>
    <col min="11783" max="11783" width="11.140625" style="1" customWidth="1"/>
    <col min="11784" max="11784" width="21.7109375" style="1" customWidth="1"/>
    <col min="11785" max="12023" width="9.140625" style="1"/>
    <col min="12024" max="12024" width="0.85546875" style="1" customWidth="1"/>
    <col min="12025" max="12025" width="4.42578125" style="1" customWidth="1"/>
    <col min="12026" max="12026" width="5.85546875" style="1" customWidth="1"/>
    <col min="12027" max="12027" width="10.85546875" style="1" customWidth="1"/>
    <col min="12028" max="12028" width="12.5703125" style="1" customWidth="1"/>
    <col min="12029" max="12029" width="9.28515625" style="1" customWidth="1"/>
    <col min="12030" max="12030" width="11.28515625" style="1" customWidth="1"/>
    <col min="12031" max="12031" width="11" style="1" customWidth="1"/>
    <col min="12032" max="12032" width="16.28515625" style="1" customWidth="1"/>
    <col min="12033" max="12034" width="13.7109375" style="1" customWidth="1"/>
    <col min="12035" max="12035" width="12.5703125" style="1" customWidth="1"/>
    <col min="12036" max="12036" width="13" style="1" customWidth="1"/>
    <col min="12037" max="12037" width="13.7109375" style="1" customWidth="1"/>
    <col min="12038" max="12038" width="8.7109375" style="1" customWidth="1"/>
    <col min="12039" max="12039" width="11.140625" style="1" customWidth="1"/>
    <col min="12040" max="12040" width="21.7109375" style="1" customWidth="1"/>
    <col min="12041" max="12279" width="9.140625" style="1"/>
    <col min="12280" max="12280" width="0.85546875" style="1" customWidth="1"/>
    <col min="12281" max="12281" width="4.42578125" style="1" customWidth="1"/>
    <col min="12282" max="12282" width="5.85546875" style="1" customWidth="1"/>
    <col min="12283" max="12283" width="10.85546875" style="1" customWidth="1"/>
    <col min="12284" max="12284" width="12.5703125" style="1" customWidth="1"/>
    <col min="12285" max="12285" width="9.28515625" style="1" customWidth="1"/>
    <col min="12286" max="12286" width="11.28515625" style="1" customWidth="1"/>
    <col min="12287" max="12287" width="11" style="1" customWidth="1"/>
    <col min="12288" max="12288" width="16.28515625" style="1" customWidth="1"/>
    <col min="12289" max="12290" width="13.7109375" style="1" customWidth="1"/>
    <col min="12291" max="12291" width="12.5703125" style="1" customWidth="1"/>
    <col min="12292" max="12292" width="13" style="1" customWidth="1"/>
    <col min="12293" max="12293" width="13.7109375" style="1" customWidth="1"/>
    <col min="12294" max="12294" width="8.7109375" style="1" customWidth="1"/>
    <col min="12295" max="12295" width="11.140625" style="1" customWidth="1"/>
    <col min="12296" max="12296" width="21.7109375" style="1" customWidth="1"/>
    <col min="12297" max="12535" width="9.140625" style="1"/>
    <col min="12536" max="12536" width="0.85546875" style="1" customWidth="1"/>
    <col min="12537" max="12537" width="4.42578125" style="1" customWidth="1"/>
    <col min="12538" max="12538" width="5.85546875" style="1" customWidth="1"/>
    <col min="12539" max="12539" width="10.85546875" style="1" customWidth="1"/>
    <col min="12540" max="12540" width="12.5703125" style="1" customWidth="1"/>
    <col min="12541" max="12541" width="9.28515625" style="1" customWidth="1"/>
    <col min="12542" max="12542" width="11.28515625" style="1" customWidth="1"/>
    <col min="12543" max="12543" width="11" style="1" customWidth="1"/>
    <col min="12544" max="12544" width="16.28515625" style="1" customWidth="1"/>
    <col min="12545" max="12546" width="13.7109375" style="1" customWidth="1"/>
    <col min="12547" max="12547" width="12.5703125" style="1" customWidth="1"/>
    <col min="12548" max="12548" width="13" style="1" customWidth="1"/>
    <col min="12549" max="12549" width="13.7109375" style="1" customWidth="1"/>
    <col min="12550" max="12550" width="8.7109375" style="1" customWidth="1"/>
    <col min="12551" max="12551" width="11.140625" style="1" customWidth="1"/>
    <col min="12552" max="12552" width="21.7109375" style="1" customWidth="1"/>
    <col min="12553" max="12791" width="9.140625" style="1"/>
    <col min="12792" max="12792" width="0.85546875" style="1" customWidth="1"/>
    <col min="12793" max="12793" width="4.42578125" style="1" customWidth="1"/>
    <col min="12794" max="12794" width="5.85546875" style="1" customWidth="1"/>
    <col min="12795" max="12795" width="10.85546875" style="1" customWidth="1"/>
    <col min="12796" max="12796" width="12.5703125" style="1" customWidth="1"/>
    <col min="12797" max="12797" width="9.28515625" style="1" customWidth="1"/>
    <col min="12798" max="12798" width="11.28515625" style="1" customWidth="1"/>
    <col min="12799" max="12799" width="11" style="1" customWidth="1"/>
    <col min="12800" max="12800" width="16.28515625" style="1" customWidth="1"/>
    <col min="12801" max="12802" width="13.7109375" style="1" customWidth="1"/>
    <col min="12803" max="12803" width="12.5703125" style="1" customWidth="1"/>
    <col min="12804" max="12804" width="13" style="1" customWidth="1"/>
    <col min="12805" max="12805" width="13.7109375" style="1" customWidth="1"/>
    <col min="12806" max="12806" width="8.7109375" style="1" customWidth="1"/>
    <col min="12807" max="12807" width="11.140625" style="1" customWidth="1"/>
    <col min="12808" max="12808" width="21.7109375" style="1" customWidth="1"/>
    <col min="12809" max="13047" width="9.140625" style="1"/>
    <col min="13048" max="13048" width="0.85546875" style="1" customWidth="1"/>
    <col min="13049" max="13049" width="4.42578125" style="1" customWidth="1"/>
    <col min="13050" max="13050" width="5.85546875" style="1" customWidth="1"/>
    <col min="13051" max="13051" width="10.85546875" style="1" customWidth="1"/>
    <col min="13052" max="13052" width="12.5703125" style="1" customWidth="1"/>
    <col min="13053" max="13053" width="9.28515625" style="1" customWidth="1"/>
    <col min="13054" max="13054" width="11.28515625" style="1" customWidth="1"/>
    <col min="13055" max="13055" width="11" style="1" customWidth="1"/>
    <col min="13056" max="13056" width="16.28515625" style="1" customWidth="1"/>
    <col min="13057" max="13058" width="13.7109375" style="1" customWidth="1"/>
    <col min="13059" max="13059" width="12.5703125" style="1" customWidth="1"/>
    <col min="13060" max="13060" width="13" style="1" customWidth="1"/>
    <col min="13061" max="13061" width="13.7109375" style="1" customWidth="1"/>
    <col min="13062" max="13062" width="8.7109375" style="1" customWidth="1"/>
    <col min="13063" max="13063" width="11.140625" style="1" customWidth="1"/>
    <col min="13064" max="13064" width="21.7109375" style="1" customWidth="1"/>
    <col min="13065" max="13303" width="9.140625" style="1"/>
    <col min="13304" max="13304" width="0.85546875" style="1" customWidth="1"/>
    <col min="13305" max="13305" width="4.42578125" style="1" customWidth="1"/>
    <col min="13306" max="13306" width="5.85546875" style="1" customWidth="1"/>
    <col min="13307" max="13307" width="10.85546875" style="1" customWidth="1"/>
    <col min="13308" max="13308" width="12.5703125" style="1" customWidth="1"/>
    <col min="13309" max="13309" width="9.28515625" style="1" customWidth="1"/>
    <col min="13310" max="13310" width="11.28515625" style="1" customWidth="1"/>
    <col min="13311" max="13311" width="11" style="1" customWidth="1"/>
    <col min="13312" max="13312" width="16.28515625" style="1" customWidth="1"/>
    <col min="13313" max="13314" width="13.7109375" style="1" customWidth="1"/>
    <col min="13315" max="13315" width="12.5703125" style="1" customWidth="1"/>
    <col min="13316" max="13316" width="13" style="1" customWidth="1"/>
    <col min="13317" max="13317" width="13.7109375" style="1" customWidth="1"/>
    <col min="13318" max="13318" width="8.7109375" style="1" customWidth="1"/>
    <col min="13319" max="13319" width="11.140625" style="1" customWidth="1"/>
    <col min="13320" max="13320" width="21.7109375" style="1" customWidth="1"/>
    <col min="13321" max="13559" width="9.140625" style="1"/>
    <col min="13560" max="13560" width="0.85546875" style="1" customWidth="1"/>
    <col min="13561" max="13561" width="4.42578125" style="1" customWidth="1"/>
    <col min="13562" max="13562" width="5.85546875" style="1" customWidth="1"/>
    <col min="13563" max="13563" width="10.85546875" style="1" customWidth="1"/>
    <col min="13564" max="13564" width="12.5703125" style="1" customWidth="1"/>
    <col min="13565" max="13565" width="9.28515625" style="1" customWidth="1"/>
    <col min="13566" max="13566" width="11.28515625" style="1" customWidth="1"/>
    <col min="13567" max="13567" width="11" style="1" customWidth="1"/>
    <col min="13568" max="13568" width="16.28515625" style="1" customWidth="1"/>
    <col min="13569" max="13570" width="13.7109375" style="1" customWidth="1"/>
    <col min="13571" max="13571" width="12.5703125" style="1" customWidth="1"/>
    <col min="13572" max="13572" width="13" style="1" customWidth="1"/>
    <col min="13573" max="13573" width="13.7109375" style="1" customWidth="1"/>
    <col min="13574" max="13574" width="8.7109375" style="1" customWidth="1"/>
    <col min="13575" max="13575" width="11.140625" style="1" customWidth="1"/>
    <col min="13576" max="13576" width="21.7109375" style="1" customWidth="1"/>
    <col min="13577" max="13815" width="9.140625" style="1"/>
    <col min="13816" max="13816" width="0.85546875" style="1" customWidth="1"/>
    <col min="13817" max="13817" width="4.42578125" style="1" customWidth="1"/>
    <col min="13818" max="13818" width="5.85546875" style="1" customWidth="1"/>
    <col min="13819" max="13819" width="10.85546875" style="1" customWidth="1"/>
    <col min="13820" max="13820" width="12.5703125" style="1" customWidth="1"/>
    <col min="13821" max="13821" width="9.28515625" style="1" customWidth="1"/>
    <col min="13822" max="13822" width="11.28515625" style="1" customWidth="1"/>
    <col min="13823" max="13823" width="11" style="1" customWidth="1"/>
    <col min="13824" max="13824" width="16.28515625" style="1" customWidth="1"/>
    <col min="13825" max="13826" width="13.7109375" style="1" customWidth="1"/>
    <col min="13827" max="13827" width="12.5703125" style="1" customWidth="1"/>
    <col min="13828" max="13828" width="13" style="1" customWidth="1"/>
    <col min="13829" max="13829" width="13.7109375" style="1" customWidth="1"/>
    <col min="13830" max="13830" width="8.7109375" style="1" customWidth="1"/>
    <col min="13831" max="13831" width="11.140625" style="1" customWidth="1"/>
    <col min="13832" max="13832" width="21.7109375" style="1" customWidth="1"/>
    <col min="13833" max="14071" width="9.140625" style="1"/>
    <col min="14072" max="14072" width="0.85546875" style="1" customWidth="1"/>
    <col min="14073" max="14073" width="4.42578125" style="1" customWidth="1"/>
    <col min="14074" max="14074" width="5.85546875" style="1" customWidth="1"/>
    <col min="14075" max="14075" width="10.85546875" style="1" customWidth="1"/>
    <col min="14076" max="14076" width="12.5703125" style="1" customWidth="1"/>
    <col min="14077" max="14077" width="9.28515625" style="1" customWidth="1"/>
    <col min="14078" max="14078" width="11.28515625" style="1" customWidth="1"/>
    <col min="14079" max="14079" width="11" style="1" customWidth="1"/>
    <col min="14080" max="14080" width="16.28515625" style="1" customWidth="1"/>
    <col min="14081" max="14082" width="13.7109375" style="1" customWidth="1"/>
    <col min="14083" max="14083" width="12.5703125" style="1" customWidth="1"/>
    <col min="14084" max="14084" width="13" style="1" customWidth="1"/>
    <col min="14085" max="14085" width="13.7109375" style="1" customWidth="1"/>
    <col min="14086" max="14086" width="8.7109375" style="1" customWidth="1"/>
    <col min="14087" max="14087" width="11.140625" style="1" customWidth="1"/>
    <col min="14088" max="14088" width="21.7109375" style="1" customWidth="1"/>
    <col min="14089" max="14327" width="9.140625" style="1"/>
    <col min="14328" max="14328" width="0.85546875" style="1" customWidth="1"/>
    <col min="14329" max="14329" width="4.42578125" style="1" customWidth="1"/>
    <col min="14330" max="14330" width="5.85546875" style="1" customWidth="1"/>
    <col min="14331" max="14331" width="10.85546875" style="1" customWidth="1"/>
    <col min="14332" max="14332" width="12.5703125" style="1" customWidth="1"/>
    <col min="14333" max="14333" width="9.28515625" style="1" customWidth="1"/>
    <col min="14334" max="14334" width="11.28515625" style="1" customWidth="1"/>
    <col min="14335" max="14335" width="11" style="1" customWidth="1"/>
    <col min="14336" max="14336" width="16.28515625" style="1" customWidth="1"/>
    <col min="14337" max="14338" width="13.7109375" style="1" customWidth="1"/>
    <col min="14339" max="14339" width="12.5703125" style="1" customWidth="1"/>
    <col min="14340" max="14340" width="13" style="1" customWidth="1"/>
    <col min="14341" max="14341" width="13.7109375" style="1" customWidth="1"/>
    <col min="14342" max="14342" width="8.7109375" style="1" customWidth="1"/>
    <col min="14343" max="14343" width="11.140625" style="1" customWidth="1"/>
    <col min="14344" max="14344" width="21.7109375" style="1" customWidth="1"/>
    <col min="14345" max="14583" width="9.140625" style="1"/>
    <col min="14584" max="14584" width="0.85546875" style="1" customWidth="1"/>
    <col min="14585" max="14585" width="4.42578125" style="1" customWidth="1"/>
    <col min="14586" max="14586" width="5.85546875" style="1" customWidth="1"/>
    <col min="14587" max="14587" width="10.85546875" style="1" customWidth="1"/>
    <col min="14588" max="14588" width="12.5703125" style="1" customWidth="1"/>
    <col min="14589" max="14589" width="9.28515625" style="1" customWidth="1"/>
    <col min="14590" max="14590" width="11.28515625" style="1" customWidth="1"/>
    <col min="14591" max="14591" width="11" style="1" customWidth="1"/>
    <col min="14592" max="14592" width="16.28515625" style="1" customWidth="1"/>
    <col min="14593" max="14594" width="13.7109375" style="1" customWidth="1"/>
    <col min="14595" max="14595" width="12.5703125" style="1" customWidth="1"/>
    <col min="14596" max="14596" width="13" style="1" customWidth="1"/>
    <col min="14597" max="14597" width="13.7109375" style="1" customWidth="1"/>
    <col min="14598" max="14598" width="8.7109375" style="1" customWidth="1"/>
    <col min="14599" max="14599" width="11.140625" style="1" customWidth="1"/>
    <col min="14600" max="14600" width="21.7109375" style="1" customWidth="1"/>
    <col min="14601" max="14839" width="9.140625" style="1"/>
    <col min="14840" max="14840" width="0.85546875" style="1" customWidth="1"/>
    <col min="14841" max="14841" width="4.42578125" style="1" customWidth="1"/>
    <col min="14842" max="14842" width="5.85546875" style="1" customWidth="1"/>
    <col min="14843" max="14843" width="10.85546875" style="1" customWidth="1"/>
    <col min="14844" max="14844" width="12.5703125" style="1" customWidth="1"/>
    <col min="14845" max="14845" width="9.28515625" style="1" customWidth="1"/>
    <col min="14846" max="14846" width="11.28515625" style="1" customWidth="1"/>
    <col min="14847" max="14847" width="11" style="1" customWidth="1"/>
    <col min="14848" max="14848" width="16.28515625" style="1" customWidth="1"/>
    <col min="14849" max="14850" width="13.7109375" style="1" customWidth="1"/>
    <col min="14851" max="14851" width="12.5703125" style="1" customWidth="1"/>
    <col min="14852" max="14852" width="13" style="1" customWidth="1"/>
    <col min="14853" max="14853" width="13.7109375" style="1" customWidth="1"/>
    <col min="14854" max="14854" width="8.7109375" style="1" customWidth="1"/>
    <col min="14855" max="14855" width="11.140625" style="1" customWidth="1"/>
    <col min="14856" max="14856" width="21.7109375" style="1" customWidth="1"/>
    <col min="14857" max="15095" width="9.140625" style="1"/>
    <col min="15096" max="15096" width="0.85546875" style="1" customWidth="1"/>
    <col min="15097" max="15097" width="4.42578125" style="1" customWidth="1"/>
    <col min="15098" max="15098" width="5.85546875" style="1" customWidth="1"/>
    <col min="15099" max="15099" width="10.85546875" style="1" customWidth="1"/>
    <col min="15100" max="15100" width="12.5703125" style="1" customWidth="1"/>
    <col min="15101" max="15101" width="9.28515625" style="1" customWidth="1"/>
    <col min="15102" max="15102" width="11.28515625" style="1" customWidth="1"/>
    <col min="15103" max="15103" width="11" style="1" customWidth="1"/>
    <col min="15104" max="15104" width="16.28515625" style="1" customWidth="1"/>
    <col min="15105" max="15106" width="13.7109375" style="1" customWidth="1"/>
    <col min="15107" max="15107" width="12.5703125" style="1" customWidth="1"/>
    <col min="15108" max="15108" width="13" style="1" customWidth="1"/>
    <col min="15109" max="15109" width="13.7109375" style="1" customWidth="1"/>
    <col min="15110" max="15110" width="8.7109375" style="1" customWidth="1"/>
    <col min="15111" max="15111" width="11.140625" style="1" customWidth="1"/>
    <col min="15112" max="15112" width="21.7109375" style="1" customWidth="1"/>
    <col min="15113" max="15351" width="9.140625" style="1"/>
    <col min="15352" max="15352" width="0.85546875" style="1" customWidth="1"/>
    <col min="15353" max="15353" width="4.42578125" style="1" customWidth="1"/>
    <col min="15354" max="15354" width="5.85546875" style="1" customWidth="1"/>
    <col min="15355" max="15355" width="10.85546875" style="1" customWidth="1"/>
    <col min="15356" max="15356" width="12.5703125" style="1" customWidth="1"/>
    <col min="15357" max="15357" width="9.28515625" style="1" customWidth="1"/>
    <col min="15358" max="15358" width="11.28515625" style="1" customWidth="1"/>
    <col min="15359" max="15359" width="11" style="1" customWidth="1"/>
    <col min="15360" max="15360" width="16.28515625" style="1" customWidth="1"/>
    <col min="15361" max="15362" width="13.7109375" style="1" customWidth="1"/>
    <col min="15363" max="15363" width="12.5703125" style="1" customWidth="1"/>
    <col min="15364" max="15364" width="13" style="1" customWidth="1"/>
    <col min="15365" max="15365" width="13.7109375" style="1" customWidth="1"/>
    <col min="15366" max="15366" width="8.7109375" style="1" customWidth="1"/>
    <col min="15367" max="15367" width="11.140625" style="1" customWidth="1"/>
    <col min="15368" max="15368" width="21.7109375" style="1" customWidth="1"/>
    <col min="15369" max="15607" width="9.140625" style="1"/>
    <col min="15608" max="15608" width="0.85546875" style="1" customWidth="1"/>
    <col min="15609" max="15609" width="4.42578125" style="1" customWidth="1"/>
    <col min="15610" max="15610" width="5.85546875" style="1" customWidth="1"/>
    <col min="15611" max="15611" width="10.85546875" style="1" customWidth="1"/>
    <col min="15612" max="15612" width="12.5703125" style="1" customWidth="1"/>
    <col min="15613" max="15613" width="9.28515625" style="1" customWidth="1"/>
    <col min="15614" max="15614" width="11.28515625" style="1" customWidth="1"/>
    <col min="15615" max="15615" width="11" style="1" customWidth="1"/>
    <col min="15616" max="15616" width="16.28515625" style="1" customWidth="1"/>
    <col min="15617" max="15618" width="13.7109375" style="1" customWidth="1"/>
    <col min="15619" max="15619" width="12.5703125" style="1" customWidth="1"/>
    <col min="15620" max="15620" width="13" style="1" customWidth="1"/>
    <col min="15621" max="15621" width="13.7109375" style="1" customWidth="1"/>
    <col min="15622" max="15622" width="8.7109375" style="1" customWidth="1"/>
    <col min="15623" max="15623" width="11.140625" style="1" customWidth="1"/>
    <col min="15624" max="15624" width="21.7109375" style="1" customWidth="1"/>
    <col min="15625" max="15863" width="9.140625" style="1"/>
    <col min="15864" max="15864" width="0.85546875" style="1" customWidth="1"/>
    <col min="15865" max="15865" width="4.42578125" style="1" customWidth="1"/>
    <col min="15866" max="15866" width="5.85546875" style="1" customWidth="1"/>
    <col min="15867" max="15867" width="10.85546875" style="1" customWidth="1"/>
    <col min="15868" max="15868" width="12.5703125" style="1" customWidth="1"/>
    <col min="15869" max="15869" width="9.28515625" style="1" customWidth="1"/>
    <col min="15870" max="15870" width="11.28515625" style="1" customWidth="1"/>
    <col min="15871" max="15871" width="11" style="1" customWidth="1"/>
    <col min="15872" max="15872" width="16.28515625" style="1" customWidth="1"/>
    <col min="15873" max="15874" width="13.7109375" style="1" customWidth="1"/>
    <col min="15875" max="15875" width="12.5703125" style="1" customWidth="1"/>
    <col min="15876" max="15876" width="13" style="1" customWidth="1"/>
    <col min="15877" max="15877" width="13.7109375" style="1" customWidth="1"/>
    <col min="15878" max="15878" width="8.7109375" style="1" customWidth="1"/>
    <col min="15879" max="15879" width="11.140625" style="1" customWidth="1"/>
    <col min="15880" max="15880" width="21.7109375" style="1" customWidth="1"/>
    <col min="15881" max="16119" width="9.140625" style="1"/>
    <col min="16120" max="16120" width="0.85546875" style="1" customWidth="1"/>
    <col min="16121" max="16121" width="4.42578125" style="1" customWidth="1"/>
    <col min="16122" max="16122" width="5.85546875" style="1" customWidth="1"/>
    <col min="16123" max="16123" width="10.85546875" style="1" customWidth="1"/>
    <col min="16124" max="16124" width="12.5703125" style="1" customWidth="1"/>
    <col min="16125" max="16125" width="9.28515625" style="1" customWidth="1"/>
    <col min="16126" max="16126" width="11.28515625" style="1" customWidth="1"/>
    <col min="16127" max="16127" width="11" style="1" customWidth="1"/>
    <col min="16128" max="16128" width="16.28515625" style="1" customWidth="1"/>
    <col min="16129" max="16130" width="13.7109375" style="1" customWidth="1"/>
    <col min="16131" max="16131" width="12.5703125" style="1" customWidth="1"/>
    <col min="16132" max="16132" width="13" style="1" customWidth="1"/>
    <col min="16133" max="16133" width="13.7109375" style="1" customWidth="1"/>
    <col min="16134" max="16134" width="8.7109375" style="1" customWidth="1"/>
    <col min="16135" max="16135" width="11.140625" style="1" customWidth="1"/>
    <col min="16136" max="16136" width="21.7109375" style="1" customWidth="1"/>
    <col min="16137" max="16384" width="9.140625" style="1"/>
  </cols>
  <sheetData>
    <row r="1" spans="1:15" ht="15" x14ac:dyDescent="0.2">
      <c r="A1" s="56" t="s">
        <v>2963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ht="51" x14ac:dyDescent="0.2">
      <c r="A3" s="35" t="s">
        <v>2915</v>
      </c>
      <c r="B3" s="35" t="s">
        <v>2916</v>
      </c>
      <c r="C3" s="35" t="s">
        <v>1</v>
      </c>
      <c r="D3" s="35" t="s">
        <v>2</v>
      </c>
      <c r="E3" s="35" t="s">
        <v>2917</v>
      </c>
      <c r="F3" s="35" t="s">
        <v>4</v>
      </c>
      <c r="G3" s="35" t="s">
        <v>5</v>
      </c>
      <c r="H3" s="35" t="s">
        <v>6</v>
      </c>
      <c r="I3" s="35" t="s">
        <v>7</v>
      </c>
      <c r="J3" s="35" t="s">
        <v>8</v>
      </c>
      <c r="K3" s="35" t="s">
        <v>9</v>
      </c>
      <c r="L3" s="35" t="s">
        <v>10</v>
      </c>
      <c r="M3" s="35" t="s">
        <v>11</v>
      </c>
      <c r="N3" s="36" t="s">
        <v>12</v>
      </c>
      <c r="O3" s="35" t="s">
        <v>13</v>
      </c>
    </row>
    <row r="4" spans="1:15" ht="76.5" hidden="1" outlineLevel="2" x14ac:dyDescent="0.2">
      <c r="A4" s="40">
        <v>1</v>
      </c>
      <c r="B4" s="40">
        <v>1</v>
      </c>
      <c r="C4" s="40" t="s">
        <v>14</v>
      </c>
      <c r="D4" s="40" t="s">
        <v>15</v>
      </c>
      <c r="E4" s="40">
        <v>2309</v>
      </c>
      <c r="F4" s="41" t="s">
        <v>16</v>
      </c>
      <c r="G4" s="41" t="s">
        <v>17</v>
      </c>
      <c r="H4" s="41" t="s">
        <v>18</v>
      </c>
      <c r="I4" s="41" t="s">
        <v>19</v>
      </c>
      <c r="J4" s="46">
        <v>160800</v>
      </c>
      <c r="K4" s="46">
        <v>87367.48</v>
      </c>
      <c r="L4" s="46">
        <v>0</v>
      </c>
      <c r="M4" s="46">
        <v>87367.48</v>
      </c>
      <c r="N4" s="42">
        <v>4</v>
      </c>
      <c r="O4" s="49">
        <v>24526</v>
      </c>
    </row>
    <row r="5" spans="1:15" ht="76.5" hidden="1" outlineLevel="2" x14ac:dyDescent="0.2">
      <c r="A5" s="37">
        <v>2</v>
      </c>
      <c r="B5" s="37">
        <f>B4+1</f>
        <v>2</v>
      </c>
      <c r="C5" s="37" t="s">
        <v>14</v>
      </c>
      <c r="D5" s="37" t="s">
        <v>20</v>
      </c>
      <c r="E5" s="37">
        <v>2915</v>
      </c>
      <c r="F5" s="38" t="s">
        <v>16</v>
      </c>
      <c r="G5" s="38" t="s">
        <v>17</v>
      </c>
      <c r="H5" s="38" t="s">
        <v>21</v>
      </c>
      <c r="I5" s="38" t="s">
        <v>22</v>
      </c>
      <c r="J5" s="44">
        <v>136850</v>
      </c>
      <c r="K5" s="44">
        <v>21420</v>
      </c>
      <c r="L5" s="44">
        <v>0</v>
      </c>
      <c r="M5" s="44">
        <v>21420</v>
      </c>
      <c r="N5" s="39">
        <v>5</v>
      </c>
      <c r="O5" s="47">
        <v>21420</v>
      </c>
    </row>
    <row r="6" spans="1:15" ht="76.5" hidden="1" outlineLevel="2" x14ac:dyDescent="0.2">
      <c r="A6" s="37">
        <v>3</v>
      </c>
      <c r="B6" s="37">
        <f t="shared" ref="B6:B69" si="0">B5+1</f>
        <v>3</v>
      </c>
      <c r="C6" s="37" t="s">
        <v>14</v>
      </c>
      <c r="D6" s="37" t="s">
        <v>23</v>
      </c>
      <c r="E6" s="37">
        <v>2988</v>
      </c>
      <c r="F6" s="38" t="s">
        <v>16</v>
      </c>
      <c r="G6" s="38" t="s">
        <v>17</v>
      </c>
      <c r="H6" s="38" t="s">
        <v>24</v>
      </c>
      <c r="I6" s="38" t="s">
        <v>25</v>
      </c>
      <c r="J6" s="44">
        <v>110075</v>
      </c>
      <c r="K6" s="44">
        <v>27518.75</v>
      </c>
      <c r="L6" s="44">
        <v>12518.75</v>
      </c>
      <c r="M6" s="44">
        <v>15000</v>
      </c>
      <c r="N6" s="39">
        <v>3</v>
      </c>
      <c r="O6" s="47">
        <v>15000</v>
      </c>
    </row>
    <row r="7" spans="1:15" ht="127.5" hidden="1" outlineLevel="2" x14ac:dyDescent="0.2">
      <c r="A7" s="37">
        <v>4</v>
      </c>
      <c r="B7" s="37">
        <f t="shared" si="0"/>
        <v>4</v>
      </c>
      <c r="C7" s="37" t="s">
        <v>14</v>
      </c>
      <c r="D7" s="37" t="s">
        <v>26</v>
      </c>
      <c r="E7" s="37">
        <v>3761</v>
      </c>
      <c r="F7" s="38" t="s">
        <v>16</v>
      </c>
      <c r="G7" s="38" t="s">
        <v>17</v>
      </c>
      <c r="H7" s="38" t="s">
        <v>27</v>
      </c>
      <c r="I7" s="38" t="s">
        <v>28</v>
      </c>
      <c r="J7" s="44">
        <v>108866</v>
      </c>
      <c r="K7" s="44">
        <v>34289.72</v>
      </c>
      <c r="L7" s="44">
        <v>0</v>
      </c>
      <c r="M7" s="44">
        <v>34289.72</v>
      </c>
      <c r="N7" s="39">
        <v>4</v>
      </c>
      <c r="O7" s="47">
        <v>24526</v>
      </c>
    </row>
    <row r="8" spans="1:15" ht="127.5" hidden="1" outlineLevel="2" x14ac:dyDescent="0.2">
      <c r="A8" s="37">
        <v>5</v>
      </c>
      <c r="B8" s="37">
        <f t="shared" si="0"/>
        <v>5</v>
      </c>
      <c r="C8" s="37" t="s">
        <v>14</v>
      </c>
      <c r="D8" s="37" t="s">
        <v>29</v>
      </c>
      <c r="E8" s="37">
        <v>4008</v>
      </c>
      <c r="F8" s="38" t="s">
        <v>16</v>
      </c>
      <c r="G8" s="38" t="s">
        <v>17</v>
      </c>
      <c r="H8" s="38" t="s">
        <v>30</v>
      </c>
      <c r="I8" s="38" t="s">
        <v>31</v>
      </c>
      <c r="J8" s="44">
        <v>150000</v>
      </c>
      <c r="K8" s="44">
        <v>98848.42</v>
      </c>
      <c r="L8" s="44">
        <v>24473.42</v>
      </c>
      <c r="M8" s="44">
        <v>74375</v>
      </c>
      <c r="N8" s="39">
        <v>3</v>
      </c>
      <c r="O8" s="47">
        <v>18668</v>
      </c>
    </row>
    <row r="9" spans="1:15" ht="63.75" hidden="1" outlineLevel="2" x14ac:dyDescent="0.2">
      <c r="A9" s="37">
        <v>6</v>
      </c>
      <c r="B9" s="37">
        <f t="shared" si="0"/>
        <v>6</v>
      </c>
      <c r="C9" s="37" t="s">
        <v>14</v>
      </c>
      <c r="D9" s="37" t="s">
        <v>32</v>
      </c>
      <c r="E9" s="37">
        <v>4142</v>
      </c>
      <c r="F9" s="38" t="s">
        <v>16</v>
      </c>
      <c r="G9" s="38" t="s">
        <v>17</v>
      </c>
      <c r="H9" s="38" t="s">
        <v>33</v>
      </c>
      <c r="I9" s="38" t="s">
        <v>34</v>
      </c>
      <c r="J9" s="44">
        <v>122855.77</v>
      </c>
      <c r="K9" s="44">
        <v>1860.87</v>
      </c>
      <c r="L9" s="44">
        <v>0</v>
      </c>
      <c r="M9" s="44">
        <v>1860.87</v>
      </c>
      <c r="N9" s="39">
        <v>3</v>
      </c>
      <c r="O9" s="47">
        <v>1860</v>
      </c>
    </row>
    <row r="10" spans="1:15" ht="76.5" hidden="1" outlineLevel="2" x14ac:dyDescent="0.2">
      <c r="A10" s="37">
        <v>7</v>
      </c>
      <c r="B10" s="37">
        <f t="shared" si="0"/>
        <v>7</v>
      </c>
      <c r="C10" s="37" t="s">
        <v>14</v>
      </c>
      <c r="D10" s="37" t="s">
        <v>35</v>
      </c>
      <c r="E10" s="37">
        <v>4268</v>
      </c>
      <c r="F10" s="38" t="s">
        <v>16</v>
      </c>
      <c r="G10" s="38" t="s">
        <v>17</v>
      </c>
      <c r="H10" s="38" t="s">
        <v>36</v>
      </c>
      <c r="I10" s="38" t="s">
        <v>37</v>
      </c>
      <c r="J10" s="44">
        <v>104720</v>
      </c>
      <c r="K10" s="44">
        <v>20517</v>
      </c>
      <c r="L10" s="44">
        <v>0</v>
      </c>
      <c r="M10" s="44">
        <v>20517</v>
      </c>
      <c r="N10" s="39">
        <v>2</v>
      </c>
      <c r="O10" s="47">
        <v>12811</v>
      </c>
    </row>
    <row r="11" spans="1:15" ht="102" hidden="1" outlineLevel="2" x14ac:dyDescent="0.2">
      <c r="A11" s="37">
        <v>8</v>
      </c>
      <c r="B11" s="37">
        <f t="shared" si="0"/>
        <v>8</v>
      </c>
      <c r="C11" s="37" t="s">
        <v>14</v>
      </c>
      <c r="D11" s="37" t="s">
        <v>38</v>
      </c>
      <c r="E11" s="37">
        <v>4302</v>
      </c>
      <c r="F11" s="38" t="s">
        <v>16</v>
      </c>
      <c r="G11" s="38" t="s">
        <v>17</v>
      </c>
      <c r="H11" s="38" t="s">
        <v>39</v>
      </c>
      <c r="I11" s="38" t="s">
        <v>40</v>
      </c>
      <c r="J11" s="44">
        <v>107100</v>
      </c>
      <c r="K11" s="44">
        <v>73624</v>
      </c>
      <c r="L11" s="44">
        <v>38624</v>
      </c>
      <c r="M11" s="44">
        <v>35000</v>
      </c>
      <c r="N11" s="39">
        <v>3</v>
      </c>
      <c r="O11" s="47">
        <v>18668</v>
      </c>
    </row>
    <row r="12" spans="1:15" ht="76.5" hidden="1" outlineLevel="2" x14ac:dyDescent="0.2">
      <c r="A12" s="37">
        <v>9</v>
      </c>
      <c r="B12" s="37">
        <f t="shared" si="0"/>
        <v>9</v>
      </c>
      <c r="C12" s="37" t="s">
        <v>14</v>
      </c>
      <c r="D12" s="37" t="s">
        <v>41</v>
      </c>
      <c r="E12" s="37">
        <v>4482</v>
      </c>
      <c r="F12" s="38" t="s">
        <v>16</v>
      </c>
      <c r="G12" s="38" t="s">
        <v>17</v>
      </c>
      <c r="H12" s="38" t="s">
        <v>42</v>
      </c>
      <c r="I12" s="38" t="s">
        <v>43</v>
      </c>
      <c r="J12" s="44">
        <v>123420</v>
      </c>
      <c r="K12" s="44">
        <v>66470</v>
      </c>
      <c r="L12" s="44">
        <v>0</v>
      </c>
      <c r="M12" s="44">
        <v>66470</v>
      </c>
      <c r="N12" s="39">
        <v>4</v>
      </c>
      <c r="O12" s="47">
        <v>24526</v>
      </c>
    </row>
    <row r="13" spans="1:15" ht="76.5" hidden="1" outlineLevel="2" x14ac:dyDescent="0.2">
      <c r="A13" s="37">
        <v>10</v>
      </c>
      <c r="B13" s="37">
        <f t="shared" si="0"/>
        <v>10</v>
      </c>
      <c r="C13" s="37" t="s">
        <v>14</v>
      </c>
      <c r="D13" s="37" t="s">
        <v>44</v>
      </c>
      <c r="E13" s="37">
        <v>4767</v>
      </c>
      <c r="F13" s="38" t="s">
        <v>16</v>
      </c>
      <c r="G13" s="38" t="s">
        <v>17</v>
      </c>
      <c r="H13" s="38" t="s">
        <v>45</v>
      </c>
      <c r="I13" s="38" t="s">
        <v>46</v>
      </c>
      <c r="J13" s="44">
        <v>154700</v>
      </c>
      <c r="K13" s="44">
        <v>43390</v>
      </c>
      <c r="L13" s="44">
        <v>0</v>
      </c>
      <c r="M13" s="44">
        <v>43390</v>
      </c>
      <c r="N13" s="39">
        <v>4</v>
      </c>
      <c r="O13" s="47">
        <v>24526</v>
      </c>
    </row>
    <row r="14" spans="1:15" ht="76.5" hidden="1" outlineLevel="2" x14ac:dyDescent="0.2">
      <c r="A14" s="37">
        <v>11</v>
      </c>
      <c r="B14" s="37">
        <f t="shared" si="0"/>
        <v>11</v>
      </c>
      <c r="C14" s="37" t="s">
        <v>14</v>
      </c>
      <c r="D14" s="37" t="s">
        <v>47</v>
      </c>
      <c r="E14" s="37">
        <v>4981</v>
      </c>
      <c r="F14" s="38" t="s">
        <v>16</v>
      </c>
      <c r="G14" s="38" t="s">
        <v>17</v>
      </c>
      <c r="H14" s="38" t="s">
        <v>48</v>
      </c>
      <c r="I14" s="38" t="s">
        <v>49</v>
      </c>
      <c r="J14" s="44">
        <v>137687.79</v>
      </c>
      <c r="K14" s="44">
        <v>1190</v>
      </c>
      <c r="L14" s="44">
        <v>0</v>
      </c>
      <c r="M14" s="44">
        <v>1190</v>
      </c>
      <c r="N14" s="39">
        <v>4</v>
      </c>
      <c r="O14" s="47">
        <v>1190</v>
      </c>
    </row>
    <row r="15" spans="1:15" ht="76.5" hidden="1" outlineLevel="2" x14ac:dyDescent="0.2">
      <c r="A15" s="37">
        <v>12</v>
      </c>
      <c r="B15" s="37">
        <f t="shared" si="0"/>
        <v>12</v>
      </c>
      <c r="C15" s="37" t="s">
        <v>14</v>
      </c>
      <c r="D15" s="37" t="s">
        <v>50</v>
      </c>
      <c r="E15" s="37">
        <v>5167</v>
      </c>
      <c r="F15" s="38" t="s">
        <v>16</v>
      </c>
      <c r="G15" s="38" t="s">
        <v>17</v>
      </c>
      <c r="H15" s="38" t="s">
        <v>51</v>
      </c>
      <c r="I15" s="38" t="s">
        <v>52</v>
      </c>
      <c r="J15" s="44">
        <v>148750</v>
      </c>
      <c r="K15" s="44">
        <v>104407</v>
      </c>
      <c r="L15" s="44">
        <v>10000</v>
      </c>
      <c r="M15" s="44">
        <v>94407</v>
      </c>
      <c r="N15" s="39">
        <v>4</v>
      </c>
      <c r="O15" s="47">
        <v>24526</v>
      </c>
    </row>
    <row r="16" spans="1:15" ht="102" hidden="1" outlineLevel="2" x14ac:dyDescent="0.2">
      <c r="A16" s="37">
        <v>13</v>
      </c>
      <c r="B16" s="37">
        <f t="shared" si="0"/>
        <v>13</v>
      </c>
      <c r="C16" s="37" t="s">
        <v>14</v>
      </c>
      <c r="D16" s="37" t="s">
        <v>53</v>
      </c>
      <c r="E16" s="37">
        <v>5210</v>
      </c>
      <c r="F16" s="38" t="s">
        <v>16</v>
      </c>
      <c r="G16" s="38" t="s">
        <v>17</v>
      </c>
      <c r="H16" s="38" t="s">
        <v>54</v>
      </c>
      <c r="I16" s="38" t="s">
        <v>55</v>
      </c>
      <c r="J16" s="44">
        <v>120000</v>
      </c>
      <c r="K16" s="44">
        <v>53628</v>
      </c>
      <c r="L16" s="44">
        <v>0</v>
      </c>
      <c r="M16" s="44">
        <v>53628</v>
      </c>
      <c r="N16" s="39">
        <v>4</v>
      </c>
      <c r="O16" s="47">
        <v>24526</v>
      </c>
    </row>
    <row r="17" spans="1:15" ht="102" hidden="1" outlineLevel="2" x14ac:dyDescent="0.2">
      <c r="A17" s="37">
        <v>14</v>
      </c>
      <c r="B17" s="37">
        <f t="shared" si="0"/>
        <v>14</v>
      </c>
      <c r="C17" s="37" t="s">
        <v>14</v>
      </c>
      <c r="D17" s="37" t="s">
        <v>56</v>
      </c>
      <c r="E17" s="37">
        <v>5700</v>
      </c>
      <c r="F17" s="38" t="s">
        <v>16</v>
      </c>
      <c r="G17" s="38" t="s">
        <v>17</v>
      </c>
      <c r="H17" s="38" t="s">
        <v>57</v>
      </c>
      <c r="I17" s="38" t="s">
        <v>58</v>
      </c>
      <c r="J17" s="44">
        <v>154700</v>
      </c>
      <c r="K17" s="44">
        <v>121101</v>
      </c>
      <c r="L17" s="44">
        <v>0</v>
      </c>
      <c r="M17" s="44">
        <v>121101</v>
      </c>
      <c r="N17" s="39">
        <v>3</v>
      </c>
      <c r="O17" s="47">
        <v>18668</v>
      </c>
    </row>
    <row r="18" spans="1:15" ht="63.75" hidden="1" outlineLevel="2" x14ac:dyDescent="0.2">
      <c r="A18" s="37">
        <v>15</v>
      </c>
      <c r="B18" s="37">
        <f t="shared" si="0"/>
        <v>15</v>
      </c>
      <c r="C18" s="37" t="s">
        <v>14</v>
      </c>
      <c r="D18" s="37" t="s">
        <v>59</v>
      </c>
      <c r="E18" s="37">
        <v>5755</v>
      </c>
      <c r="F18" s="38" t="s">
        <v>16</v>
      </c>
      <c r="G18" s="38" t="s">
        <v>17</v>
      </c>
      <c r="H18" s="38" t="s">
        <v>60</v>
      </c>
      <c r="I18" s="38" t="s">
        <v>61</v>
      </c>
      <c r="J18" s="44">
        <v>145775</v>
      </c>
      <c r="K18" s="44">
        <v>36890</v>
      </c>
      <c r="L18" s="44">
        <v>16890</v>
      </c>
      <c r="M18" s="44">
        <v>20000</v>
      </c>
      <c r="N18" s="39">
        <v>4</v>
      </c>
      <c r="O18" s="47">
        <v>20000</v>
      </c>
    </row>
    <row r="19" spans="1:15" ht="76.5" hidden="1" outlineLevel="2" x14ac:dyDescent="0.2">
      <c r="A19" s="37">
        <v>16</v>
      </c>
      <c r="B19" s="37">
        <f t="shared" si="0"/>
        <v>16</v>
      </c>
      <c r="C19" s="37" t="s">
        <v>14</v>
      </c>
      <c r="D19" s="37" t="s">
        <v>62</v>
      </c>
      <c r="E19" s="37">
        <v>5826</v>
      </c>
      <c r="F19" s="38" t="s">
        <v>16</v>
      </c>
      <c r="G19" s="38" t="s">
        <v>17</v>
      </c>
      <c r="H19" s="38" t="s">
        <v>63</v>
      </c>
      <c r="I19" s="38" t="s">
        <v>64</v>
      </c>
      <c r="J19" s="44">
        <v>150000</v>
      </c>
      <c r="K19" s="44">
        <v>40576</v>
      </c>
      <c r="L19" s="44">
        <v>0</v>
      </c>
      <c r="M19" s="44">
        <v>40576</v>
      </c>
      <c r="N19" s="39">
        <v>3</v>
      </c>
      <c r="O19" s="47">
        <v>18668</v>
      </c>
    </row>
    <row r="20" spans="1:15" ht="63.75" hidden="1" outlineLevel="2" x14ac:dyDescent="0.2">
      <c r="A20" s="37">
        <v>17</v>
      </c>
      <c r="B20" s="37">
        <f t="shared" si="0"/>
        <v>17</v>
      </c>
      <c r="C20" s="37" t="s">
        <v>14</v>
      </c>
      <c r="D20" s="37" t="s">
        <v>65</v>
      </c>
      <c r="E20" s="37">
        <v>6217</v>
      </c>
      <c r="F20" s="38" t="s">
        <v>16</v>
      </c>
      <c r="G20" s="38" t="s">
        <v>17</v>
      </c>
      <c r="H20" s="38" t="s">
        <v>66</v>
      </c>
      <c r="I20" s="38" t="s">
        <v>67</v>
      </c>
      <c r="J20" s="44">
        <v>148750</v>
      </c>
      <c r="K20" s="44">
        <v>53088</v>
      </c>
      <c r="L20" s="44">
        <v>0</v>
      </c>
      <c r="M20" s="44">
        <v>53088</v>
      </c>
      <c r="N20" s="39">
        <v>3</v>
      </c>
      <c r="O20" s="47">
        <v>18668</v>
      </c>
    </row>
    <row r="21" spans="1:15" ht="76.5" hidden="1" outlineLevel="2" x14ac:dyDescent="0.2">
      <c r="A21" s="37">
        <v>18</v>
      </c>
      <c r="B21" s="37">
        <f t="shared" si="0"/>
        <v>18</v>
      </c>
      <c r="C21" s="37" t="s">
        <v>14</v>
      </c>
      <c r="D21" s="37" t="s">
        <v>68</v>
      </c>
      <c r="E21" s="37">
        <v>6271</v>
      </c>
      <c r="F21" s="38" t="s">
        <v>16</v>
      </c>
      <c r="G21" s="38" t="s">
        <v>17</v>
      </c>
      <c r="H21" s="38" t="s">
        <v>69</v>
      </c>
      <c r="I21" s="38" t="s">
        <v>70</v>
      </c>
      <c r="J21" s="44">
        <v>120000</v>
      </c>
      <c r="K21" s="44">
        <v>87887</v>
      </c>
      <c r="L21" s="44">
        <v>1500</v>
      </c>
      <c r="M21" s="44">
        <v>86387</v>
      </c>
      <c r="N21" s="39">
        <v>3</v>
      </c>
      <c r="O21" s="47">
        <v>18668</v>
      </c>
    </row>
    <row r="22" spans="1:15" ht="89.25" hidden="1" outlineLevel="2" x14ac:dyDescent="0.2">
      <c r="A22" s="37">
        <v>19</v>
      </c>
      <c r="B22" s="37">
        <f t="shared" si="0"/>
        <v>19</v>
      </c>
      <c r="C22" s="37" t="s">
        <v>14</v>
      </c>
      <c r="D22" s="37" t="s">
        <v>71</v>
      </c>
      <c r="E22" s="37">
        <v>6397</v>
      </c>
      <c r="F22" s="38" t="s">
        <v>16</v>
      </c>
      <c r="G22" s="38" t="s">
        <v>17</v>
      </c>
      <c r="H22" s="38" t="s">
        <v>72</v>
      </c>
      <c r="I22" s="38" t="s">
        <v>73</v>
      </c>
      <c r="J22" s="44">
        <v>168320</v>
      </c>
      <c r="K22" s="44">
        <v>89692</v>
      </c>
      <c r="L22" s="44">
        <v>19950</v>
      </c>
      <c r="M22" s="44">
        <v>89692</v>
      </c>
      <c r="N22" s="39">
        <v>4</v>
      </c>
      <c r="O22" s="47">
        <v>24526</v>
      </c>
    </row>
    <row r="23" spans="1:15" ht="102" hidden="1" outlineLevel="2" x14ac:dyDescent="0.2">
      <c r="A23" s="37">
        <v>20</v>
      </c>
      <c r="B23" s="37">
        <f t="shared" si="0"/>
        <v>20</v>
      </c>
      <c r="C23" s="37" t="s">
        <v>14</v>
      </c>
      <c r="D23" s="37" t="s">
        <v>74</v>
      </c>
      <c r="E23" s="37">
        <v>6468</v>
      </c>
      <c r="F23" s="38" t="s">
        <v>16</v>
      </c>
      <c r="G23" s="38" t="s">
        <v>17</v>
      </c>
      <c r="H23" s="38" t="s">
        <v>75</v>
      </c>
      <c r="I23" s="38" t="s">
        <v>76</v>
      </c>
      <c r="J23" s="44">
        <v>145275</v>
      </c>
      <c r="K23" s="44">
        <v>53431.79</v>
      </c>
      <c r="L23" s="44">
        <v>0</v>
      </c>
      <c r="M23" s="44">
        <v>53431</v>
      </c>
      <c r="N23" s="39">
        <v>4</v>
      </c>
      <c r="O23" s="47">
        <v>24526</v>
      </c>
    </row>
    <row r="24" spans="1:15" ht="63.75" hidden="1" outlineLevel="2" x14ac:dyDescent="0.2">
      <c r="A24" s="37">
        <v>21</v>
      </c>
      <c r="B24" s="37">
        <f t="shared" si="0"/>
        <v>21</v>
      </c>
      <c r="C24" s="37" t="s">
        <v>14</v>
      </c>
      <c r="D24" s="37" t="s">
        <v>77</v>
      </c>
      <c r="E24" s="37">
        <v>6547</v>
      </c>
      <c r="F24" s="38" t="s">
        <v>16</v>
      </c>
      <c r="G24" s="38" t="s">
        <v>17</v>
      </c>
      <c r="H24" s="38" t="s">
        <v>78</v>
      </c>
      <c r="I24" s="38" t="s">
        <v>79</v>
      </c>
      <c r="J24" s="44">
        <v>113362</v>
      </c>
      <c r="K24" s="44">
        <v>80700</v>
      </c>
      <c r="L24" s="44">
        <v>0</v>
      </c>
      <c r="M24" s="44">
        <v>60000</v>
      </c>
      <c r="N24" s="39">
        <v>3</v>
      </c>
      <c r="O24" s="47">
        <v>18668</v>
      </c>
    </row>
    <row r="25" spans="1:15" ht="127.5" hidden="1" outlineLevel="2" x14ac:dyDescent="0.2">
      <c r="A25" s="37">
        <v>22</v>
      </c>
      <c r="B25" s="37">
        <f t="shared" si="0"/>
        <v>22</v>
      </c>
      <c r="C25" s="37" t="s">
        <v>14</v>
      </c>
      <c r="D25" s="37" t="s">
        <v>80</v>
      </c>
      <c r="E25" s="37">
        <v>6627</v>
      </c>
      <c r="F25" s="38" t="s">
        <v>16</v>
      </c>
      <c r="G25" s="38" t="s">
        <v>17</v>
      </c>
      <c r="H25" s="38" t="s">
        <v>81</v>
      </c>
      <c r="I25" s="38" t="s">
        <v>82</v>
      </c>
      <c r="J25" s="44">
        <v>153600</v>
      </c>
      <c r="K25" s="44">
        <v>82549.42</v>
      </c>
      <c r="L25" s="44">
        <v>0</v>
      </c>
      <c r="M25" s="44">
        <v>82549.42</v>
      </c>
      <c r="N25" s="39">
        <v>3</v>
      </c>
      <c r="O25" s="47">
        <v>18668</v>
      </c>
    </row>
    <row r="26" spans="1:15" ht="63.75" hidden="1" outlineLevel="2" x14ac:dyDescent="0.2">
      <c r="A26" s="37">
        <v>23</v>
      </c>
      <c r="B26" s="37">
        <f t="shared" si="0"/>
        <v>23</v>
      </c>
      <c r="C26" s="37" t="s">
        <v>14</v>
      </c>
      <c r="D26" s="37" t="s">
        <v>2961</v>
      </c>
      <c r="E26" s="37">
        <v>6761</v>
      </c>
      <c r="F26" s="38" t="s">
        <v>2959</v>
      </c>
      <c r="G26" s="38" t="s">
        <v>2960</v>
      </c>
      <c r="H26" s="38" t="s">
        <v>2965</v>
      </c>
      <c r="I26" s="38" t="s">
        <v>2964</v>
      </c>
      <c r="J26" s="44">
        <v>200000</v>
      </c>
      <c r="K26" s="44">
        <v>200000</v>
      </c>
      <c r="L26" s="44">
        <v>0</v>
      </c>
      <c r="M26" s="44">
        <v>200000</v>
      </c>
      <c r="N26" s="39">
        <v>5</v>
      </c>
      <c r="O26" s="47">
        <v>30383</v>
      </c>
    </row>
    <row r="27" spans="1:15" ht="76.5" hidden="1" outlineLevel="2" x14ac:dyDescent="0.2">
      <c r="A27" s="37">
        <v>24</v>
      </c>
      <c r="B27" s="37">
        <f t="shared" si="0"/>
        <v>24</v>
      </c>
      <c r="C27" s="37" t="s">
        <v>14</v>
      </c>
      <c r="D27" s="37" t="s">
        <v>83</v>
      </c>
      <c r="E27" s="37">
        <v>7099</v>
      </c>
      <c r="F27" s="38" t="s">
        <v>16</v>
      </c>
      <c r="G27" s="38" t="s">
        <v>17</v>
      </c>
      <c r="H27" s="38" t="s">
        <v>84</v>
      </c>
      <c r="I27" s="38" t="s">
        <v>85</v>
      </c>
      <c r="J27" s="44">
        <v>215390</v>
      </c>
      <c r="K27" s="44">
        <v>47600</v>
      </c>
      <c r="L27" s="44">
        <v>22600</v>
      </c>
      <c r="M27" s="44">
        <v>25000</v>
      </c>
      <c r="N27" s="39">
        <v>5</v>
      </c>
      <c r="O27" s="47">
        <v>25000</v>
      </c>
    </row>
    <row r="28" spans="1:15" ht="89.25" hidden="1" outlineLevel="2" x14ac:dyDescent="0.2">
      <c r="A28" s="37">
        <v>25</v>
      </c>
      <c r="B28" s="37">
        <f t="shared" si="0"/>
        <v>25</v>
      </c>
      <c r="C28" s="37" t="s">
        <v>14</v>
      </c>
      <c r="D28" s="37" t="s">
        <v>86</v>
      </c>
      <c r="E28" s="37">
        <v>7197</v>
      </c>
      <c r="F28" s="38" t="s">
        <v>16</v>
      </c>
      <c r="G28" s="38" t="s">
        <v>17</v>
      </c>
      <c r="H28" s="38" t="s">
        <v>87</v>
      </c>
      <c r="I28" s="38" t="s">
        <v>88</v>
      </c>
      <c r="J28" s="44">
        <v>118000</v>
      </c>
      <c r="K28" s="44">
        <v>10000</v>
      </c>
      <c r="L28" s="44">
        <v>600</v>
      </c>
      <c r="M28" s="44">
        <v>10000</v>
      </c>
      <c r="N28" s="39">
        <v>4</v>
      </c>
      <c r="O28" s="47">
        <v>10000</v>
      </c>
    </row>
    <row r="29" spans="1:15" ht="63.75" hidden="1" outlineLevel="2" x14ac:dyDescent="0.2">
      <c r="A29" s="37">
        <v>26</v>
      </c>
      <c r="B29" s="37">
        <f t="shared" si="0"/>
        <v>26</v>
      </c>
      <c r="C29" s="37" t="s">
        <v>14</v>
      </c>
      <c r="D29" s="37" t="s">
        <v>89</v>
      </c>
      <c r="E29" s="37">
        <v>7865</v>
      </c>
      <c r="F29" s="38" t="s">
        <v>16</v>
      </c>
      <c r="G29" s="38" t="s">
        <v>17</v>
      </c>
      <c r="H29" s="38" t="s">
        <v>90</v>
      </c>
      <c r="I29" s="38" t="s">
        <v>91</v>
      </c>
      <c r="J29" s="44">
        <v>131000</v>
      </c>
      <c r="K29" s="44">
        <v>131000</v>
      </c>
      <c r="L29" s="44">
        <v>0</v>
      </c>
      <c r="M29" s="44">
        <v>90000</v>
      </c>
      <c r="N29" s="39">
        <v>3</v>
      </c>
      <c r="O29" s="47">
        <v>18668</v>
      </c>
    </row>
    <row r="30" spans="1:15" ht="102" hidden="1" outlineLevel="2" x14ac:dyDescent="0.2">
      <c r="A30" s="37">
        <v>27</v>
      </c>
      <c r="B30" s="37">
        <f t="shared" si="0"/>
        <v>27</v>
      </c>
      <c r="C30" s="37" t="s">
        <v>14</v>
      </c>
      <c r="D30" s="37" t="s">
        <v>92</v>
      </c>
      <c r="E30" s="37">
        <v>7945</v>
      </c>
      <c r="F30" s="38" t="s">
        <v>16</v>
      </c>
      <c r="G30" s="38" t="s">
        <v>17</v>
      </c>
      <c r="H30" s="38" t="s">
        <v>93</v>
      </c>
      <c r="I30" s="38" t="s">
        <v>94</v>
      </c>
      <c r="J30" s="44">
        <v>123000</v>
      </c>
      <c r="K30" s="44">
        <v>83401</v>
      </c>
      <c r="L30" s="44">
        <v>0</v>
      </c>
      <c r="M30" s="44">
        <v>83401</v>
      </c>
      <c r="N30" s="39">
        <v>3</v>
      </c>
      <c r="O30" s="47">
        <v>18668</v>
      </c>
    </row>
    <row r="31" spans="1:15" ht="76.5" hidden="1" outlineLevel="2" x14ac:dyDescent="0.2">
      <c r="A31" s="37">
        <v>28</v>
      </c>
      <c r="B31" s="37">
        <f t="shared" si="0"/>
        <v>28</v>
      </c>
      <c r="C31" s="37" t="s">
        <v>14</v>
      </c>
      <c r="D31" s="37" t="s">
        <v>95</v>
      </c>
      <c r="E31" s="37">
        <v>8158</v>
      </c>
      <c r="F31" s="38" t="s">
        <v>16</v>
      </c>
      <c r="G31" s="38" t="s">
        <v>17</v>
      </c>
      <c r="H31" s="38" t="s">
        <v>96</v>
      </c>
      <c r="I31" s="38" t="s">
        <v>97</v>
      </c>
      <c r="J31" s="44">
        <v>146965</v>
      </c>
      <c r="K31" s="44">
        <v>21420</v>
      </c>
      <c r="L31" s="44">
        <v>0</v>
      </c>
      <c r="M31" s="44">
        <v>21420</v>
      </c>
      <c r="N31" s="39">
        <v>3</v>
      </c>
      <c r="O31" s="47">
        <v>18668</v>
      </c>
    </row>
    <row r="32" spans="1:15" ht="89.25" hidden="1" outlineLevel="2" x14ac:dyDescent="0.2">
      <c r="A32" s="37">
        <v>29</v>
      </c>
      <c r="B32" s="37">
        <f t="shared" si="0"/>
        <v>29</v>
      </c>
      <c r="C32" s="37" t="s">
        <v>14</v>
      </c>
      <c r="D32" s="37" t="s">
        <v>98</v>
      </c>
      <c r="E32" s="37">
        <v>8229</v>
      </c>
      <c r="F32" s="38" t="s">
        <v>16</v>
      </c>
      <c r="G32" s="38" t="s">
        <v>17</v>
      </c>
      <c r="H32" s="38" t="s">
        <v>99</v>
      </c>
      <c r="I32" s="38" t="s">
        <v>100</v>
      </c>
      <c r="J32" s="44">
        <v>132000</v>
      </c>
      <c r="K32" s="44">
        <v>56271</v>
      </c>
      <c r="L32" s="44">
        <v>0</v>
      </c>
      <c r="M32" s="44">
        <v>56271</v>
      </c>
      <c r="N32" s="39">
        <v>3</v>
      </c>
      <c r="O32" s="47">
        <v>18668</v>
      </c>
    </row>
    <row r="33" spans="1:15" ht="76.5" hidden="1" outlineLevel="2" x14ac:dyDescent="0.2">
      <c r="A33" s="37">
        <v>30</v>
      </c>
      <c r="B33" s="37">
        <f t="shared" si="0"/>
        <v>30</v>
      </c>
      <c r="C33" s="37" t="s">
        <v>14</v>
      </c>
      <c r="D33" s="37" t="s">
        <v>101</v>
      </c>
      <c r="E33" s="37">
        <v>8354</v>
      </c>
      <c r="F33" s="38" t="s">
        <v>16</v>
      </c>
      <c r="G33" s="38" t="s">
        <v>17</v>
      </c>
      <c r="H33" s="38" t="s">
        <v>102</v>
      </c>
      <c r="I33" s="38" t="s">
        <v>103</v>
      </c>
      <c r="J33" s="44">
        <v>117000</v>
      </c>
      <c r="K33" s="44">
        <v>50401</v>
      </c>
      <c r="L33" s="44">
        <v>401</v>
      </c>
      <c r="M33" s="44">
        <v>50000</v>
      </c>
      <c r="N33" s="39">
        <v>3</v>
      </c>
      <c r="O33" s="47">
        <v>18668</v>
      </c>
    </row>
    <row r="34" spans="1:15" ht="76.5" hidden="1" outlineLevel="2" x14ac:dyDescent="0.2">
      <c r="A34" s="37">
        <v>31</v>
      </c>
      <c r="B34" s="37">
        <f t="shared" si="0"/>
        <v>31</v>
      </c>
      <c r="C34" s="37" t="s">
        <v>14</v>
      </c>
      <c r="D34" s="37" t="s">
        <v>104</v>
      </c>
      <c r="E34" s="37">
        <v>8425</v>
      </c>
      <c r="F34" s="38" t="s">
        <v>16</v>
      </c>
      <c r="G34" s="38" t="s">
        <v>17</v>
      </c>
      <c r="H34" s="38" t="s">
        <v>105</v>
      </c>
      <c r="I34" s="38" t="s">
        <v>106</v>
      </c>
      <c r="J34" s="44">
        <v>130000</v>
      </c>
      <c r="K34" s="44">
        <v>59930</v>
      </c>
      <c r="L34" s="44">
        <v>0</v>
      </c>
      <c r="M34" s="44">
        <v>59930</v>
      </c>
      <c r="N34" s="39">
        <v>4</v>
      </c>
      <c r="O34" s="47">
        <v>24526</v>
      </c>
    </row>
    <row r="35" spans="1:15" ht="89.25" hidden="1" outlineLevel="2" x14ac:dyDescent="0.2">
      <c r="A35" s="37">
        <v>32</v>
      </c>
      <c r="B35" s="37">
        <f t="shared" si="0"/>
        <v>32</v>
      </c>
      <c r="C35" s="37" t="s">
        <v>14</v>
      </c>
      <c r="D35" s="37" t="s">
        <v>107</v>
      </c>
      <c r="E35" s="37">
        <v>1936</v>
      </c>
      <c r="F35" s="38" t="s">
        <v>16</v>
      </c>
      <c r="G35" s="38" t="s">
        <v>17</v>
      </c>
      <c r="H35" s="38" t="s">
        <v>108</v>
      </c>
      <c r="I35" s="38" t="s">
        <v>109</v>
      </c>
      <c r="J35" s="44">
        <v>142800</v>
      </c>
      <c r="K35" s="44">
        <v>120000</v>
      </c>
      <c r="L35" s="44">
        <v>0</v>
      </c>
      <c r="M35" s="44">
        <v>84081.3</v>
      </c>
      <c r="N35" s="39">
        <v>3</v>
      </c>
      <c r="O35" s="47">
        <v>18668</v>
      </c>
    </row>
    <row r="36" spans="1:15" ht="28.9" hidden="1" customHeight="1" outlineLevel="1" collapsed="1" x14ac:dyDescent="0.2">
      <c r="A36" s="50"/>
      <c r="B36" s="50"/>
      <c r="C36" s="35" t="s">
        <v>2918</v>
      </c>
      <c r="D36" s="35"/>
      <c r="E36" s="35"/>
      <c r="F36" s="43"/>
      <c r="G36" s="43"/>
      <c r="H36" s="43"/>
      <c r="I36" s="43"/>
      <c r="J36" s="45">
        <f t="shared" ref="J36:O36" si="1">SUBTOTAL(9,J4:J35)</f>
        <v>4441761.5600000005</v>
      </c>
      <c r="K36" s="45">
        <f t="shared" si="1"/>
        <v>2060469.45</v>
      </c>
      <c r="L36" s="45">
        <f t="shared" si="1"/>
        <v>147557.16999999998</v>
      </c>
      <c r="M36" s="45">
        <f t="shared" si="1"/>
        <v>1835842.79</v>
      </c>
      <c r="N36" s="36">
        <f t="shared" si="1"/>
        <v>113</v>
      </c>
      <c r="O36" s="48">
        <f t="shared" si="1"/>
        <v>619750</v>
      </c>
    </row>
    <row r="37" spans="1:15" ht="25.5" hidden="1" outlineLevel="2" x14ac:dyDescent="0.2">
      <c r="A37" s="40">
        <v>33</v>
      </c>
      <c r="B37" s="40">
        <f t="shared" si="0"/>
        <v>1</v>
      </c>
      <c r="C37" s="40" t="s">
        <v>110</v>
      </c>
      <c r="D37" s="40" t="s">
        <v>111</v>
      </c>
      <c r="E37" s="40">
        <v>9743</v>
      </c>
      <c r="F37" s="41" t="s">
        <v>112</v>
      </c>
      <c r="G37" s="41" t="s">
        <v>113</v>
      </c>
      <c r="H37" s="41" t="s">
        <v>114</v>
      </c>
      <c r="I37" s="41" t="s">
        <v>115</v>
      </c>
      <c r="J37" s="46">
        <v>143990</v>
      </c>
      <c r="K37" s="46">
        <v>26382</v>
      </c>
      <c r="L37" s="46">
        <v>1382</v>
      </c>
      <c r="M37" s="46">
        <v>25000</v>
      </c>
      <c r="N37" s="42">
        <v>3</v>
      </c>
      <c r="O37" s="49">
        <v>18668</v>
      </c>
    </row>
    <row r="38" spans="1:15" ht="38.25" hidden="1" outlineLevel="2" x14ac:dyDescent="0.2">
      <c r="A38" s="37">
        <v>34</v>
      </c>
      <c r="B38" s="37">
        <f t="shared" si="0"/>
        <v>2</v>
      </c>
      <c r="C38" s="37" t="s">
        <v>110</v>
      </c>
      <c r="D38" s="37" t="s">
        <v>116</v>
      </c>
      <c r="E38" s="37">
        <v>10195</v>
      </c>
      <c r="F38" s="38" t="s">
        <v>112</v>
      </c>
      <c r="G38" s="38" t="s">
        <v>113</v>
      </c>
      <c r="H38" s="38" t="s">
        <v>117</v>
      </c>
      <c r="I38" s="38" t="s">
        <v>118</v>
      </c>
      <c r="J38" s="44">
        <v>124960</v>
      </c>
      <c r="K38" s="44">
        <v>96157.47</v>
      </c>
      <c r="L38" s="44">
        <v>16157.47</v>
      </c>
      <c r="M38" s="44">
        <v>80000</v>
      </c>
      <c r="N38" s="39">
        <v>2</v>
      </c>
      <c r="O38" s="47">
        <v>12811</v>
      </c>
    </row>
    <row r="39" spans="1:15" ht="51" hidden="1" outlineLevel="2" x14ac:dyDescent="0.2">
      <c r="A39" s="37">
        <v>35</v>
      </c>
      <c r="B39" s="37">
        <f t="shared" si="0"/>
        <v>3</v>
      </c>
      <c r="C39" s="37" t="s">
        <v>110</v>
      </c>
      <c r="D39" s="37" t="s">
        <v>119</v>
      </c>
      <c r="E39" s="37">
        <v>10514</v>
      </c>
      <c r="F39" s="38" t="s">
        <v>112</v>
      </c>
      <c r="G39" s="38" t="s">
        <v>113</v>
      </c>
      <c r="H39" s="38" t="s">
        <v>120</v>
      </c>
      <c r="I39" s="38" t="s">
        <v>121</v>
      </c>
      <c r="J39" s="44">
        <v>246351.04</v>
      </c>
      <c r="K39" s="44">
        <v>75059.8</v>
      </c>
      <c r="L39" s="44">
        <v>29986.799999999999</v>
      </c>
      <c r="M39" s="44">
        <v>45073</v>
      </c>
      <c r="N39" s="39">
        <v>3</v>
      </c>
      <c r="O39" s="47">
        <v>18668</v>
      </c>
    </row>
    <row r="40" spans="1:15" ht="25.5" hidden="1" outlineLevel="2" x14ac:dyDescent="0.2">
      <c r="A40" s="37">
        <v>36</v>
      </c>
      <c r="B40" s="37">
        <f t="shared" si="0"/>
        <v>4</v>
      </c>
      <c r="C40" s="37" t="s">
        <v>110</v>
      </c>
      <c r="D40" s="37" t="s">
        <v>122</v>
      </c>
      <c r="E40" s="37">
        <v>10649</v>
      </c>
      <c r="F40" s="38" t="s">
        <v>112</v>
      </c>
      <c r="G40" s="38" t="s">
        <v>113</v>
      </c>
      <c r="H40" s="38" t="s">
        <v>123</v>
      </c>
      <c r="I40" s="38" t="s">
        <v>124</v>
      </c>
      <c r="J40" s="44">
        <v>289700</v>
      </c>
      <c r="K40" s="44">
        <v>273735</v>
      </c>
      <c r="L40" s="44">
        <v>10000</v>
      </c>
      <c r="M40" s="44">
        <v>155235</v>
      </c>
      <c r="N40" s="39">
        <v>4</v>
      </c>
      <c r="O40" s="47">
        <v>24526</v>
      </c>
    </row>
    <row r="41" spans="1:15" ht="38.25" hidden="1" outlineLevel="2" x14ac:dyDescent="0.2">
      <c r="A41" s="37">
        <v>37</v>
      </c>
      <c r="B41" s="37">
        <f t="shared" si="0"/>
        <v>5</v>
      </c>
      <c r="C41" s="37" t="s">
        <v>110</v>
      </c>
      <c r="D41" s="37" t="s">
        <v>125</v>
      </c>
      <c r="E41" s="37">
        <v>10827</v>
      </c>
      <c r="F41" s="38" t="s">
        <v>112</v>
      </c>
      <c r="G41" s="38" t="s">
        <v>113</v>
      </c>
      <c r="H41" s="38" t="s">
        <v>126</v>
      </c>
      <c r="I41" s="38" t="s">
        <v>127</v>
      </c>
      <c r="J41" s="44">
        <v>276115.7</v>
      </c>
      <c r="K41" s="44">
        <v>200702.7</v>
      </c>
      <c r="L41" s="44">
        <v>35854.699999999997</v>
      </c>
      <c r="M41" s="44">
        <v>164848</v>
      </c>
      <c r="N41" s="39">
        <v>3</v>
      </c>
      <c r="O41" s="47">
        <v>18668</v>
      </c>
    </row>
    <row r="42" spans="1:15" ht="38.25" hidden="1" outlineLevel="2" x14ac:dyDescent="0.2">
      <c r="A42" s="37">
        <v>38</v>
      </c>
      <c r="B42" s="37">
        <f t="shared" si="0"/>
        <v>6</v>
      </c>
      <c r="C42" s="37" t="s">
        <v>110</v>
      </c>
      <c r="D42" s="37" t="s">
        <v>128</v>
      </c>
      <c r="E42" s="37">
        <v>10872</v>
      </c>
      <c r="F42" s="38" t="s">
        <v>112</v>
      </c>
      <c r="G42" s="38" t="s">
        <v>113</v>
      </c>
      <c r="H42" s="38" t="s">
        <v>129</v>
      </c>
      <c r="I42" s="38" t="s">
        <v>130</v>
      </c>
      <c r="J42" s="44">
        <v>245500</v>
      </c>
      <c r="K42" s="44">
        <v>85360</v>
      </c>
      <c r="L42" s="44">
        <v>5360</v>
      </c>
      <c r="M42" s="44">
        <v>80000</v>
      </c>
      <c r="N42" s="39">
        <v>3</v>
      </c>
      <c r="O42" s="47">
        <v>18668</v>
      </c>
    </row>
    <row r="43" spans="1:15" ht="25.5" hidden="1" outlineLevel="2" x14ac:dyDescent="0.2">
      <c r="A43" s="37">
        <v>39</v>
      </c>
      <c r="B43" s="37">
        <f t="shared" si="0"/>
        <v>7</v>
      </c>
      <c r="C43" s="37" t="s">
        <v>110</v>
      </c>
      <c r="D43" s="37" t="s">
        <v>131</v>
      </c>
      <c r="E43" s="37">
        <v>11174</v>
      </c>
      <c r="F43" s="38" t="s">
        <v>112</v>
      </c>
      <c r="G43" s="38" t="s">
        <v>113</v>
      </c>
      <c r="H43" s="38" t="s">
        <v>132</v>
      </c>
      <c r="I43" s="38" t="s">
        <v>133</v>
      </c>
      <c r="J43" s="44">
        <v>142800</v>
      </c>
      <c r="K43" s="44">
        <v>77945</v>
      </c>
      <c r="L43" s="44">
        <v>17945</v>
      </c>
      <c r="M43" s="44">
        <v>60000</v>
      </c>
      <c r="N43" s="39">
        <v>4</v>
      </c>
      <c r="O43" s="47">
        <v>24526</v>
      </c>
    </row>
    <row r="44" spans="1:15" ht="84" hidden="1" customHeight="1" outlineLevel="2" x14ac:dyDescent="0.2">
      <c r="A44" s="37">
        <v>40</v>
      </c>
      <c r="B44" s="37">
        <f t="shared" si="0"/>
        <v>8</v>
      </c>
      <c r="C44" s="37" t="s">
        <v>110</v>
      </c>
      <c r="D44" s="37" t="s">
        <v>134</v>
      </c>
      <c r="E44" s="37">
        <v>9538</v>
      </c>
      <c r="F44" s="38" t="s">
        <v>112</v>
      </c>
      <c r="G44" s="38" t="s">
        <v>113</v>
      </c>
      <c r="H44" s="38" t="s">
        <v>135</v>
      </c>
      <c r="I44" s="38" t="s">
        <v>136</v>
      </c>
      <c r="J44" s="44">
        <v>280853.5</v>
      </c>
      <c r="K44" s="44">
        <v>28842.400000000001</v>
      </c>
      <c r="L44" s="44">
        <v>2537.4</v>
      </c>
      <c r="M44" s="44">
        <v>26305</v>
      </c>
      <c r="N44" s="39">
        <v>3</v>
      </c>
      <c r="O44" s="47">
        <v>18668</v>
      </c>
    </row>
    <row r="45" spans="1:15" ht="89.25" hidden="1" outlineLevel="2" x14ac:dyDescent="0.2">
      <c r="A45" s="37">
        <v>41</v>
      </c>
      <c r="B45" s="37">
        <f t="shared" si="0"/>
        <v>9</v>
      </c>
      <c r="C45" s="37" t="s">
        <v>110</v>
      </c>
      <c r="D45" s="37" t="s">
        <v>137</v>
      </c>
      <c r="E45" s="37">
        <v>11398</v>
      </c>
      <c r="F45" s="38" t="s">
        <v>112</v>
      </c>
      <c r="G45" s="38" t="s">
        <v>113</v>
      </c>
      <c r="H45" s="38" t="s">
        <v>138</v>
      </c>
      <c r="I45" s="38" t="s">
        <v>139</v>
      </c>
      <c r="J45" s="44">
        <v>251178.25</v>
      </c>
      <c r="K45" s="44">
        <v>58003</v>
      </c>
      <c r="L45" s="44">
        <v>0</v>
      </c>
      <c r="M45" s="44">
        <v>58003</v>
      </c>
      <c r="N45" s="39">
        <v>3</v>
      </c>
      <c r="O45" s="47">
        <v>18668</v>
      </c>
    </row>
    <row r="46" spans="1:15" ht="51" hidden="1" outlineLevel="2" x14ac:dyDescent="0.2">
      <c r="A46" s="37">
        <v>42</v>
      </c>
      <c r="B46" s="37">
        <f t="shared" si="0"/>
        <v>10</v>
      </c>
      <c r="C46" s="37" t="s">
        <v>110</v>
      </c>
      <c r="D46" s="37" t="s">
        <v>140</v>
      </c>
      <c r="E46" s="37">
        <v>11478</v>
      </c>
      <c r="F46" s="38" t="s">
        <v>112</v>
      </c>
      <c r="G46" s="38" t="s">
        <v>113</v>
      </c>
      <c r="H46" s="38" t="s">
        <v>141</v>
      </c>
      <c r="I46" s="38" t="s">
        <v>142</v>
      </c>
      <c r="J46" s="44">
        <v>234754</v>
      </c>
      <c r="K46" s="44">
        <v>41311</v>
      </c>
      <c r="L46" s="44">
        <v>17511</v>
      </c>
      <c r="M46" s="44">
        <v>23800</v>
      </c>
      <c r="N46" s="39">
        <v>3</v>
      </c>
      <c r="O46" s="47">
        <v>18668</v>
      </c>
    </row>
    <row r="47" spans="1:15" ht="38.25" hidden="1" outlineLevel="2" x14ac:dyDescent="0.2">
      <c r="A47" s="37">
        <v>43</v>
      </c>
      <c r="B47" s="37">
        <f t="shared" si="0"/>
        <v>11</v>
      </c>
      <c r="C47" s="37" t="s">
        <v>110</v>
      </c>
      <c r="D47" s="37" t="s">
        <v>146</v>
      </c>
      <c r="E47" s="37">
        <v>11539</v>
      </c>
      <c r="F47" s="38" t="s">
        <v>112</v>
      </c>
      <c r="G47" s="38" t="s">
        <v>113</v>
      </c>
      <c r="H47" s="38" t="s">
        <v>147</v>
      </c>
      <c r="I47" s="38" t="s">
        <v>148</v>
      </c>
      <c r="J47" s="44">
        <v>343565</v>
      </c>
      <c r="K47" s="44">
        <v>70805</v>
      </c>
      <c r="L47" s="44">
        <v>5805</v>
      </c>
      <c r="M47" s="44">
        <v>65000</v>
      </c>
      <c r="N47" s="39">
        <v>4</v>
      </c>
      <c r="O47" s="47">
        <v>24526</v>
      </c>
    </row>
    <row r="48" spans="1:15" ht="51" hidden="1" outlineLevel="2" x14ac:dyDescent="0.2">
      <c r="A48" s="37">
        <v>44</v>
      </c>
      <c r="B48" s="37">
        <f t="shared" si="0"/>
        <v>12</v>
      </c>
      <c r="C48" s="37" t="s">
        <v>110</v>
      </c>
      <c r="D48" s="37" t="s">
        <v>143</v>
      </c>
      <c r="E48" s="37">
        <v>9654</v>
      </c>
      <c r="F48" s="38" t="s">
        <v>112</v>
      </c>
      <c r="G48" s="38" t="s">
        <v>113</v>
      </c>
      <c r="H48" s="38" t="s">
        <v>144</v>
      </c>
      <c r="I48" s="38" t="s">
        <v>145</v>
      </c>
      <c r="J48" s="44">
        <v>371713</v>
      </c>
      <c r="K48" s="44">
        <v>81237</v>
      </c>
      <c r="L48" s="44">
        <v>16237</v>
      </c>
      <c r="M48" s="44">
        <v>65000</v>
      </c>
      <c r="N48" s="39">
        <v>3</v>
      </c>
      <c r="O48" s="47">
        <v>18668</v>
      </c>
    </row>
    <row r="49" spans="1:15" ht="38.25" hidden="1" outlineLevel="2" x14ac:dyDescent="0.2">
      <c r="A49" s="37">
        <v>45</v>
      </c>
      <c r="B49" s="37">
        <f t="shared" si="0"/>
        <v>13</v>
      </c>
      <c r="C49" s="37" t="s">
        <v>110</v>
      </c>
      <c r="D49" s="37" t="s">
        <v>149</v>
      </c>
      <c r="E49" s="37">
        <v>11584</v>
      </c>
      <c r="F49" s="38" t="s">
        <v>112</v>
      </c>
      <c r="G49" s="38" t="s">
        <v>113</v>
      </c>
      <c r="H49" s="38" t="s">
        <v>150</v>
      </c>
      <c r="I49" s="38" t="s">
        <v>151</v>
      </c>
      <c r="J49" s="44">
        <v>462433.39</v>
      </c>
      <c r="K49" s="44">
        <v>109066.25</v>
      </c>
      <c r="L49" s="44">
        <v>9066.25</v>
      </c>
      <c r="M49" s="44">
        <v>100000</v>
      </c>
      <c r="N49" s="39">
        <v>3</v>
      </c>
      <c r="O49" s="47">
        <v>18668</v>
      </c>
    </row>
    <row r="50" spans="1:15" ht="25.5" hidden="1" outlineLevel="2" x14ac:dyDescent="0.2">
      <c r="A50" s="37">
        <v>46</v>
      </c>
      <c r="B50" s="37">
        <f t="shared" si="0"/>
        <v>14</v>
      </c>
      <c r="C50" s="37" t="s">
        <v>110</v>
      </c>
      <c r="D50" s="37" t="s">
        <v>152</v>
      </c>
      <c r="E50" s="37">
        <v>11735</v>
      </c>
      <c r="F50" s="38" t="s">
        <v>112</v>
      </c>
      <c r="G50" s="38" t="s">
        <v>113</v>
      </c>
      <c r="H50" s="38" t="s">
        <v>153</v>
      </c>
      <c r="I50" s="38" t="s">
        <v>154</v>
      </c>
      <c r="J50" s="44">
        <v>254065</v>
      </c>
      <c r="K50" s="44">
        <v>67830</v>
      </c>
      <c r="L50" s="44">
        <v>17830</v>
      </c>
      <c r="M50" s="44">
        <v>50000</v>
      </c>
      <c r="N50" s="39">
        <v>3</v>
      </c>
      <c r="O50" s="47">
        <v>18668</v>
      </c>
    </row>
    <row r="51" spans="1:15" ht="25.5" hidden="1" outlineLevel="2" x14ac:dyDescent="0.2">
      <c r="A51" s="37">
        <v>47</v>
      </c>
      <c r="B51" s="37">
        <f t="shared" si="0"/>
        <v>15</v>
      </c>
      <c r="C51" s="37" t="s">
        <v>110</v>
      </c>
      <c r="D51" s="37" t="s">
        <v>158</v>
      </c>
      <c r="E51" s="37">
        <v>11940</v>
      </c>
      <c r="F51" s="38" t="s">
        <v>112</v>
      </c>
      <c r="G51" s="38" t="s">
        <v>113</v>
      </c>
      <c r="H51" s="38" t="s">
        <v>159</v>
      </c>
      <c r="I51" s="38" t="s">
        <v>160</v>
      </c>
      <c r="J51" s="44">
        <v>283890</v>
      </c>
      <c r="K51" s="44">
        <v>283890</v>
      </c>
      <c r="L51" s="44">
        <v>28389</v>
      </c>
      <c r="M51" s="44">
        <v>255501</v>
      </c>
      <c r="N51" s="39">
        <v>3</v>
      </c>
      <c r="O51" s="47">
        <v>18668</v>
      </c>
    </row>
    <row r="52" spans="1:15" ht="38.25" hidden="1" outlineLevel="2" x14ac:dyDescent="0.2">
      <c r="A52" s="37">
        <v>48</v>
      </c>
      <c r="B52" s="37">
        <f t="shared" si="0"/>
        <v>16</v>
      </c>
      <c r="C52" s="37" t="s">
        <v>110</v>
      </c>
      <c r="D52" s="37" t="s">
        <v>161</v>
      </c>
      <c r="E52" s="37">
        <v>11995</v>
      </c>
      <c r="F52" s="38" t="s">
        <v>112</v>
      </c>
      <c r="G52" s="38" t="s">
        <v>113</v>
      </c>
      <c r="H52" s="38" t="s">
        <v>162</v>
      </c>
      <c r="I52" s="38" t="s">
        <v>163</v>
      </c>
      <c r="J52" s="44">
        <v>319900</v>
      </c>
      <c r="K52" s="44">
        <v>174470</v>
      </c>
      <c r="L52" s="44">
        <v>74470</v>
      </c>
      <c r="M52" s="44">
        <v>100000</v>
      </c>
      <c r="N52" s="39">
        <v>3</v>
      </c>
      <c r="O52" s="47">
        <v>18668</v>
      </c>
    </row>
    <row r="53" spans="1:15" ht="51" hidden="1" outlineLevel="2" x14ac:dyDescent="0.2">
      <c r="A53" s="37">
        <v>49</v>
      </c>
      <c r="B53" s="37">
        <f t="shared" si="0"/>
        <v>17</v>
      </c>
      <c r="C53" s="37" t="s">
        <v>110</v>
      </c>
      <c r="D53" s="37" t="s">
        <v>164</v>
      </c>
      <c r="E53" s="37">
        <v>12037</v>
      </c>
      <c r="F53" s="38" t="s">
        <v>112</v>
      </c>
      <c r="G53" s="38" t="s">
        <v>113</v>
      </c>
      <c r="H53" s="38" t="s">
        <v>165</v>
      </c>
      <c r="I53" s="38" t="s">
        <v>166</v>
      </c>
      <c r="J53" s="44">
        <v>306180</v>
      </c>
      <c r="K53" s="44">
        <v>225702.24</v>
      </c>
      <c r="L53" s="44">
        <v>46702.239999999998</v>
      </c>
      <c r="M53" s="44">
        <v>179000</v>
      </c>
      <c r="N53" s="39">
        <v>3</v>
      </c>
      <c r="O53" s="47">
        <v>18668</v>
      </c>
    </row>
    <row r="54" spans="1:15" ht="25.5" hidden="1" outlineLevel="2" x14ac:dyDescent="0.2">
      <c r="A54" s="37">
        <v>50</v>
      </c>
      <c r="B54" s="37">
        <f t="shared" si="0"/>
        <v>18</v>
      </c>
      <c r="C54" s="37" t="s">
        <v>110</v>
      </c>
      <c r="D54" s="37" t="s">
        <v>173</v>
      </c>
      <c r="E54" s="37">
        <v>12126</v>
      </c>
      <c r="F54" s="38" t="s">
        <v>112</v>
      </c>
      <c r="G54" s="38" t="s">
        <v>113</v>
      </c>
      <c r="H54" s="38" t="s">
        <v>174</v>
      </c>
      <c r="I54" s="38" t="s">
        <v>175</v>
      </c>
      <c r="J54" s="44">
        <v>184450</v>
      </c>
      <c r="K54" s="44">
        <v>95795</v>
      </c>
      <c r="L54" s="44">
        <v>5795</v>
      </c>
      <c r="M54" s="44">
        <v>90000</v>
      </c>
      <c r="N54" s="39">
        <v>2</v>
      </c>
      <c r="O54" s="47">
        <v>12811</v>
      </c>
    </row>
    <row r="55" spans="1:15" ht="25.5" hidden="1" outlineLevel="2" x14ac:dyDescent="0.2">
      <c r="A55" s="37">
        <v>51</v>
      </c>
      <c r="B55" s="37">
        <f t="shared" si="0"/>
        <v>19</v>
      </c>
      <c r="C55" s="37" t="s">
        <v>110</v>
      </c>
      <c r="D55" s="37" t="s">
        <v>155</v>
      </c>
      <c r="E55" s="37">
        <v>12144</v>
      </c>
      <c r="F55" s="38" t="s">
        <v>112</v>
      </c>
      <c r="G55" s="38" t="s">
        <v>113</v>
      </c>
      <c r="H55" s="38" t="s">
        <v>156</v>
      </c>
      <c r="I55" s="38" t="s">
        <v>157</v>
      </c>
      <c r="J55" s="44">
        <v>155652</v>
      </c>
      <c r="K55" s="44">
        <v>155652</v>
      </c>
      <c r="L55" s="44">
        <v>0</v>
      </c>
      <c r="M55" s="44">
        <v>155652</v>
      </c>
      <c r="N55" s="39">
        <v>2</v>
      </c>
      <c r="O55" s="47">
        <v>12811</v>
      </c>
    </row>
    <row r="56" spans="1:15" ht="25.5" hidden="1" outlineLevel="2" x14ac:dyDescent="0.2">
      <c r="A56" s="37">
        <v>52</v>
      </c>
      <c r="B56" s="37">
        <f t="shared" si="0"/>
        <v>20</v>
      </c>
      <c r="C56" s="37" t="s">
        <v>110</v>
      </c>
      <c r="D56" s="37" t="s">
        <v>167</v>
      </c>
      <c r="E56" s="37">
        <v>12224</v>
      </c>
      <c r="F56" s="38" t="s">
        <v>112</v>
      </c>
      <c r="G56" s="38" t="s">
        <v>113</v>
      </c>
      <c r="H56" s="38" t="s">
        <v>168</v>
      </c>
      <c r="I56" s="38" t="s">
        <v>169</v>
      </c>
      <c r="J56" s="44">
        <v>273105</v>
      </c>
      <c r="K56" s="44">
        <v>73287</v>
      </c>
      <c r="L56" s="44">
        <v>3287</v>
      </c>
      <c r="M56" s="44">
        <v>70000</v>
      </c>
      <c r="N56" s="39">
        <v>3</v>
      </c>
      <c r="O56" s="47">
        <v>18668</v>
      </c>
    </row>
    <row r="57" spans="1:15" ht="25.5" hidden="1" outlineLevel="2" x14ac:dyDescent="0.2">
      <c r="A57" s="37">
        <v>53</v>
      </c>
      <c r="B57" s="37">
        <f t="shared" si="0"/>
        <v>21</v>
      </c>
      <c r="C57" s="37" t="s">
        <v>110</v>
      </c>
      <c r="D57" s="37" t="s">
        <v>170</v>
      </c>
      <c r="E57" s="37">
        <v>12242</v>
      </c>
      <c r="F57" s="38" t="s">
        <v>112</v>
      </c>
      <c r="G57" s="38" t="s">
        <v>113</v>
      </c>
      <c r="H57" s="38" t="s">
        <v>171</v>
      </c>
      <c r="I57" s="38" t="s">
        <v>172</v>
      </c>
      <c r="J57" s="44">
        <v>145180</v>
      </c>
      <c r="K57" s="44">
        <v>32130</v>
      </c>
      <c r="L57" s="44">
        <v>2130</v>
      </c>
      <c r="M57" s="44">
        <v>30000</v>
      </c>
      <c r="N57" s="39">
        <v>3</v>
      </c>
      <c r="O57" s="47">
        <v>18668</v>
      </c>
    </row>
    <row r="58" spans="1:15" ht="25.5" hidden="1" outlineLevel="2" x14ac:dyDescent="0.2">
      <c r="A58" s="37">
        <v>54</v>
      </c>
      <c r="B58" s="37">
        <f t="shared" si="0"/>
        <v>22</v>
      </c>
      <c r="C58" s="37" t="s">
        <v>110</v>
      </c>
      <c r="D58" s="37" t="s">
        <v>176</v>
      </c>
      <c r="E58" s="37">
        <v>12509</v>
      </c>
      <c r="F58" s="38" t="s">
        <v>112</v>
      </c>
      <c r="G58" s="38" t="s">
        <v>113</v>
      </c>
      <c r="H58" s="38" t="s">
        <v>177</v>
      </c>
      <c r="I58" s="38" t="s">
        <v>178</v>
      </c>
      <c r="J58" s="44">
        <v>303450</v>
      </c>
      <c r="K58" s="44">
        <v>190598</v>
      </c>
      <c r="L58" s="44">
        <v>90598</v>
      </c>
      <c r="M58" s="44">
        <v>100000</v>
      </c>
      <c r="N58" s="39">
        <v>4</v>
      </c>
      <c r="O58" s="47">
        <v>24526</v>
      </c>
    </row>
    <row r="59" spans="1:15" ht="89.25" hidden="1" outlineLevel="2" x14ac:dyDescent="0.2">
      <c r="A59" s="37">
        <v>55</v>
      </c>
      <c r="B59" s="37">
        <f t="shared" si="0"/>
        <v>23</v>
      </c>
      <c r="C59" s="37" t="s">
        <v>110</v>
      </c>
      <c r="D59" s="37" t="s">
        <v>179</v>
      </c>
      <c r="E59" s="37">
        <v>12572</v>
      </c>
      <c r="F59" s="38" t="s">
        <v>112</v>
      </c>
      <c r="G59" s="38" t="s">
        <v>113</v>
      </c>
      <c r="H59" s="38" t="s">
        <v>180</v>
      </c>
      <c r="I59" s="38" t="s">
        <v>181</v>
      </c>
      <c r="J59" s="44">
        <v>396762.58</v>
      </c>
      <c r="K59" s="44">
        <v>66340.52</v>
      </c>
      <c r="L59" s="44">
        <v>7100</v>
      </c>
      <c r="M59" s="44">
        <v>59240.52</v>
      </c>
      <c r="N59" s="39">
        <v>4</v>
      </c>
      <c r="O59" s="47">
        <v>24526</v>
      </c>
    </row>
    <row r="60" spans="1:15" ht="63.75" hidden="1" outlineLevel="2" x14ac:dyDescent="0.2">
      <c r="A60" s="37">
        <v>56</v>
      </c>
      <c r="B60" s="37">
        <f t="shared" si="0"/>
        <v>24</v>
      </c>
      <c r="C60" s="37" t="s">
        <v>110</v>
      </c>
      <c r="D60" s="37" t="s">
        <v>182</v>
      </c>
      <c r="E60" s="37">
        <v>12643</v>
      </c>
      <c r="F60" s="38" t="s">
        <v>112</v>
      </c>
      <c r="G60" s="38" t="s">
        <v>113</v>
      </c>
      <c r="H60" s="38" t="s">
        <v>183</v>
      </c>
      <c r="I60" s="38" t="s">
        <v>184</v>
      </c>
      <c r="J60" s="44">
        <v>363378.83</v>
      </c>
      <c r="K60" s="44">
        <v>27370</v>
      </c>
      <c r="L60" s="44">
        <v>0</v>
      </c>
      <c r="M60" s="44">
        <v>27370</v>
      </c>
      <c r="N60" s="39">
        <v>3</v>
      </c>
      <c r="O60" s="47">
        <v>18668</v>
      </c>
    </row>
    <row r="61" spans="1:15" ht="27" hidden="1" customHeight="1" outlineLevel="1" collapsed="1" x14ac:dyDescent="0.2">
      <c r="A61" s="50"/>
      <c r="B61" s="50"/>
      <c r="C61" s="35" t="s">
        <v>2919</v>
      </c>
      <c r="D61" s="35"/>
      <c r="E61" s="35"/>
      <c r="F61" s="43"/>
      <c r="G61" s="43"/>
      <c r="H61" s="43"/>
      <c r="I61" s="43"/>
      <c r="J61" s="45">
        <f t="shared" ref="J61:O61" si="2">SUBTOTAL(9,J37:J60)</f>
        <v>6399927.290000001</v>
      </c>
      <c r="K61" s="45">
        <f t="shared" si="2"/>
        <v>2617671.3800000004</v>
      </c>
      <c r="L61" s="45">
        <f t="shared" si="2"/>
        <v>444143.86</v>
      </c>
      <c r="M61" s="45">
        <f t="shared" si="2"/>
        <v>2065027.52</v>
      </c>
      <c r="N61" s="36">
        <f t="shared" si="2"/>
        <v>74</v>
      </c>
      <c r="O61" s="48">
        <f t="shared" si="2"/>
        <v>459751</v>
      </c>
    </row>
    <row r="62" spans="1:15" ht="63.75" hidden="1" outlineLevel="2" x14ac:dyDescent="0.2">
      <c r="A62" s="40">
        <v>57</v>
      </c>
      <c r="B62" s="40">
        <f t="shared" si="0"/>
        <v>1</v>
      </c>
      <c r="C62" s="40" t="s">
        <v>185</v>
      </c>
      <c r="D62" s="40" t="s">
        <v>186</v>
      </c>
      <c r="E62" s="40">
        <v>13999</v>
      </c>
      <c r="F62" s="41" t="s">
        <v>187</v>
      </c>
      <c r="G62" s="41" t="s">
        <v>188</v>
      </c>
      <c r="H62" s="41" t="s">
        <v>189</v>
      </c>
      <c r="I62" s="41" t="s">
        <v>190</v>
      </c>
      <c r="J62" s="46">
        <v>119800</v>
      </c>
      <c r="K62" s="46">
        <v>50000</v>
      </c>
      <c r="L62" s="46">
        <v>0</v>
      </c>
      <c r="M62" s="46">
        <v>50000</v>
      </c>
      <c r="N62" s="42">
        <v>4</v>
      </c>
      <c r="O62" s="49">
        <v>24526</v>
      </c>
    </row>
    <row r="63" spans="1:15" ht="25.5" hidden="1" outlineLevel="2" x14ac:dyDescent="0.2">
      <c r="A63" s="37">
        <v>58</v>
      </c>
      <c r="B63" s="37">
        <f t="shared" si="0"/>
        <v>2</v>
      </c>
      <c r="C63" s="37" t="s">
        <v>185</v>
      </c>
      <c r="D63" s="37" t="s">
        <v>191</v>
      </c>
      <c r="E63" s="37">
        <v>13187</v>
      </c>
      <c r="F63" s="38" t="s">
        <v>187</v>
      </c>
      <c r="G63" s="38" t="s">
        <v>188</v>
      </c>
      <c r="H63" s="38" t="s">
        <v>192</v>
      </c>
      <c r="I63" s="38" t="s">
        <v>193</v>
      </c>
      <c r="J63" s="44">
        <v>220150</v>
      </c>
      <c r="K63" s="44">
        <v>88060</v>
      </c>
      <c r="L63" s="44">
        <v>0</v>
      </c>
      <c r="M63" s="44">
        <v>88060</v>
      </c>
      <c r="N63" s="39">
        <v>3</v>
      </c>
      <c r="O63" s="47">
        <v>18668</v>
      </c>
    </row>
    <row r="64" spans="1:15" ht="25.5" hidden="1" outlineLevel="2" x14ac:dyDescent="0.2">
      <c r="A64" s="37">
        <v>59</v>
      </c>
      <c r="B64" s="37">
        <f t="shared" si="0"/>
        <v>3</v>
      </c>
      <c r="C64" s="37" t="s">
        <v>185</v>
      </c>
      <c r="D64" s="37" t="s">
        <v>194</v>
      </c>
      <c r="E64" s="37">
        <v>14352</v>
      </c>
      <c r="F64" s="38" t="s">
        <v>187</v>
      </c>
      <c r="G64" s="38" t="s">
        <v>188</v>
      </c>
      <c r="H64" s="38" t="s">
        <v>195</v>
      </c>
      <c r="I64" s="38" t="s">
        <v>196</v>
      </c>
      <c r="J64" s="44">
        <v>119531</v>
      </c>
      <c r="K64" s="44">
        <v>50000</v>
      </c>
      <c r="L64" s="44">
        <v>0</v>
      </c>
      <c r="M64" s="44">
        <v>39531</v>
      </c>
      <c r="N64" s="39">
        <v>3</v>
      </c>
      <c r="O64" s="47">
        <v>18668</v>
      </c>
    </row>
    <row r="65" spans="1:15" ht="25.5" hidden="1" outlineLevel="2" x14ac:dyDescent="0.2">
      <c r="A65" s="37">
        <v>60</v>
      </c>
      <c r="B65" s="37">
        <f t="shared" si="0"/>
        <v>4</v>
      </c>
      <c r="C65" s="37" t="s">
        <v>185</v>
      </c>
      <c r="D65" s="37" t="s">
        <v>197</v>
      </c>
      <c r="E65" s="37">
        <v>14584</v>
      </c>
      <c r="F65" s="38" t="s">
        <v>187</v>
      </c>
      <c r="G65" s="38" t="s">
        <v>188</v>
      </c>
      <c r="H65" s="38" t="s">
        <v>198</v>
      </c>
      <c r="I65" s="38" t="s">
        <v>199</v>
      </c>
      <c r="J65" s="44">
        <v>163285</v>
      </c>
      <c r="K65" s="44">
        <v>30000</v>
      </c>
      <c r="L65" s="44">
        <v>0</v>
      </c>
      <c r="M65" s="44">
        <v>22015</v>
      </c>
      <c r="N65" s="39">
        <v>4</v>
      </c>
      <c r="O65" s="47">
        <v>22015</v>
      </c>
    </row>
    <row r="66" spans="1:15" ht="25.5" hidden="1" outlineLevel="2" x14ac:dyDescent="0.2">
      <c r="A66" s="37">
        <v>61</v>
      </c>
      <c r="B66" s="37">
        <f t="shared" si="0"/>
        <v>5</v>
      </c>
      <c r="C66" s="37" t="s">
        <v>185</v>
      </c>
      <c r="D66" s="37" t="s">
        <v>200</v>
      </c>
      <c r="E66" s="37">
        <v>14753</v>
      </c>
      <c r="F66" s="38" t="s">
        <v>187</v>
      </c>
      <c r="G66" s="38" t="s">
        <v>188</v>
      </c>
      <c r="H66" s="38" t="s">
        <v>201</v>
      </c>
      <c r="I66" s="38" t="s">
        <v>202</v>
      </c>
      <c r="J66" s="44">
        <v>119100</v>
      </c>
      <c r="K66" s="44">
        <v>91457</v>
      </c>
      <c r="L66" s="44">
        <v>0</v>
      </c>
      <c r="M66" s="44">
        <v>33000</v>
      </c>
      <c r="N66" s="39">
        <v>3</v>
      </c>
      <c r="O66" s="47">
        <v>18668</v>
      </c>
    </row>
    <row r="67" spans="1:15" ht="38.25" hidden="1" outlineLevel="2" x14ac:dyDescent="0.2">
      <c r="A67" s="37">
        <v>62</v>
      </c>
      <c r="B67" s="37">
        <f t="shared" si="0"/>
        <v>6</v>
      </c>
      <c r="C67" s="37" t="s">
        <v>185</v>
      </c>
      <c r="D67" s="37" t="s">
        <v>203</v>
      </c>
      <c r="E67" s="37">
        <v>14851</v>
      </c>
      <c r="F67" s="38" t="s">
        <v>187</v>
      </c>
      <c r="G67" s="38" t="s">
        <v>188</v>
      </c>
      <c r="H67" s="38" t="s">
        <v>204</v>
      </c>
      <c r="I67" s="38" t="s">
        <v>205</v>
      </c>
      <c r="J67" s="44">
        <v>196931</v>
      </c>
      <c r="K67" s="44">
        <v>66880</v>
      </c>
      <c r="L67" s="44">
        <v>0</v>
      </c>
      <c r="M67" s="44">
        <v>66880</v>
      </c>
      <c r="N67" s="39">
        <v>3</v>
      </c>
      <c r="O67" s="47">
        <v>18668</v>
      </c>
    </row>
    <row r="68" spans="1:15" ht="25.5" hidden="1" outlineLevel="2" x14ac:dyDescent="0.2">
      <c r="A68" s="37">
        <v>63</v>
      </c>
      <c r="B68" s="37">
        <f t="shared" si="0"/>
        <v>7</v>
      </c>
      <c r="C68" s="37" t="s">
        <v>185</v>
      </c>
      <c r="D68" s="37" t="s">
        <v>206</v>
      </c>
      <c r="E68" s="37">
        <v>15064</v>
      </c>
      <c r="F68" s="38" t="s">
        <v>187</v>
      </c>
      <c r="G68" s="38" t="s">
        <v>188</v>
      </c>
      <c r="H68" s="38" t="s">
        <v>207</v>
      </c>
      <c r="I68" s="38" t="s">
        <v>208</v>
      </c>
      <c r="J68" s="44">
        <v>276000</v>
      </c>
      <c r="K68" s="44">
        <v>164201.78</v>
      </c>
      <c r="L68" s="44">
        <v>0</v>
      </c>
      <c r="M68" s="44">
        <v>50000</v>
      </c>
      <c r="N68" s="39">
        <v>3</v>
      </c>
      <c r="O68" s="47">
        <v>18668</v>
      </c>
    </row>
    <row r="69" spans="1:15" ht="25.5" hidden="1" outlineLevel="2" x14ac:dyDescent="0.2">
      <c r="A69" s="37">
        <v>64</v>
      </c>
      <c r="B69" s="37">
        <f t="shared" si="0"/>
        <v>8</v>
      </c>
      <c r="C69" s="37" t="s">
        <v>185</v>
      </c>
      <c r="D69" s="37" t="s">
        <v>209</v>
      </c>
      <c r="E69" s="37">
        <v>13490</v>
      </c>
      <c r="F69" s="38" t="s">
        <v>187</v>
      </c>
      <c r="G69" s="38" t="s">
        <v>188</v>
      </c>
      <c r="H69" s="38" t="s">
        <v>210</v>
      </c>
      <c r="I69" s="38" t="s">
        <v>211</v>
      </c>
      <c r="J69" s="44">
        <v>317730</v>
      </c>
      <c r="K69" s="44">
        <v>158865</v>
      </c>
      <c r="L69" s="44">
        <v>0</v>
      </c>
      <c r="M69" s="44">
        <v>95319</v>
      </c>
      <c r="N69" s="39">
        <v>5</v>
      </c>
      <c r="O69" s="47">
        <v>30383</v>
      </c>
    </row>
    <row r="70" spans="1:15" ht="38.25" hidden="1" outlineLevel="2" x14ac:dyDescent="0.2">
      <c r="A70" s="37">
        <v>65</v>
      </c>
      <c r="B70" s="37">
        <f t="shared" ref="B70:B133" si="3">B69+1</f>
        <v>9</v>
      </c>
      <c r="C70" s="37" t="s">
        <v>185</v>
      </c>
      <c r="D70" s="37" t="s">
        <v>212</v>
      </c>
      <c r="E70" s="37">
        <v>15448</v>
      </c>
      <c r="F70" s="38" t="s">
        <v>187</v>
      </c>
      <c r="G70" s="38" t="s">
        <v>188</v>
      </c>
      <c r="H70" s="38" t="s">
        <v>213</v>
      </c>
      <c r="I70" s="38" t="s">
        <v>214</v>
      </c>
      <c r="J70" s="44">
        <v>156247</v>
      </c>
      <c r="K70" s="44">
        <v>156247</v>
      </c>
      <c r="L70" s="44">
        <v>0</v>
      </c>
      <c r="M70" s="44">
        <v>100000</v>
      </c>
      <c r="N70" s="39">
        <v>2</v>
      </c>
      <c r="O70" s="47">
        <v>12811</v>
      </c>
    </row>
    <row r="71" spans="1:15" ht="25.5" hidden="1" outlineLevel="2" x14ac:dyDescent="0.2">
      <c r="A71" s="37">
        <v>66</v>
      </c>
      <c r="B71" s="37">
        <f t="shared" si="3"/>
        <v>10</v>
      </c>
      <c r="C71" s="37" t="s">
        <v>185</v>
      </c>
      <c r="D71" s="37" t="s">
        <v>215</v>
      </c>
      <c r="E71" s="37">
        <v>15741</v>
      </c>
      <c r="F71" s="38" t="s">
        <v>187</v>
      </c>
      <c r="G71" s="38" t="s">
        <v>188</v>
      </c>
      <c r="H71" s="38" t="s">
        <v>216</v>
      </c>
      <c r="I71" s="38" t="s">
        <v>217</v>
      </c>
      <c r="J71" s="44">
        <v>154700</v>
      </c>
      <c r="K71" s="44">
        <v>101000</v>
      </c>
      <c r="L71" s="44">
        <v>0</v>
      </c>
      <c r="M71" s="44">
        <v>100000</v>
      </c>
      <c r="N71" s="39">
        <v>3</v>
      </c>
      <c r="O71" s="47">
        <v>18668</v>
      </c>
    </row>
    <row r="72" spans="1:15" ht="25.5" hidden="1" outlineLevel="2" x14ac:dyDescent="0.2">
      <c r="A72" s="37">
        <v>67</v>
      </c>
      <c r="B72" s="37">
        <f t="shared" si="3"/>
        <v>11</v>
      </c>
      <c r="C72" s="37" t="s">
        <v>185</v>
      </c>
      <c r="D72" s="37" t="s">
        <v>218</v>
      </c>
      <c r="E72" s="37">
        <v>15901</v>
      </c>
      <c r="F72" s="38" t="s">
        <v>187</v>
      </c>
      <c r="G72" s="38" t="s">
        <v>188</v>
      </c>
      <c r="H72" s="38" t="s">
        <v>219</v>
      </c>
      <c r="I72" s="38" t="s">
        <v>220</v>
      </c>
      <c r="J72" s="44">
        <v>78750</v>
      </c>
      <c r="K72" s="44">
        <v>53750</v>
      </c>
      <c r="L72" s="44">
        <v>0</v>
      </c>
      <c r="M72" s="44">
        <v>50000</v>
      </c>
      <c r="N72" s="39">
        <v>3</v>
      </c>
      <c r="O72" s="47">
        <v>18668</v>
      </c>
    </row>
    <row r="73" spans="1:15" ht="25.5" hidden="1" outlineLevel="2" x14ac:dyDescent="0.2">
      <c r="A73" s="37">
        <v>68</v>
      </c>
      <c r="B73" s="37">
        <f t="shared" si="3"/>
        <v>12</v>
      </c>
      <c r="C73" s="37" t="s">
        <v>185</v>
      </c>
      <c r="D73" s="37" t="s">
        <v>221</v>
      </c>
      <c r="E73" s="37">
        <v>15983</v>
      </c>
      <c r="F73" s="38" t="s">
        <v>187</v>
      </c>
      <c r="G73" s="38" t="s">
        <v>188</v>
      </c>
      <c r="H73" s="38" t="s">
        <v>222</v>
      </c>
      <c r="I73" s="38" t="s">
        <v>223</v>
      </c>
      <c r="J73" s="44">
        <v>142800</v>
      </c>
      <c r="K73" s="44">
        <v>142800</v>
      </c>
      <c r="L73" s="44">
        <v>0</v>
      </c>
      <c r="M73" s="44">
        <v>142800</v>
      </c>
      <c r="N73" s="39">
        <v>4</v>
      </c>
      <c r="O73" s="47">
        <v>24526</v>
      </c>
    </row>
    <row r="74" spans="1:15" ht="25.5" hidden="1" outlineLevel="2" x14ac:dyDescent="0.2">
      <c r="A74" s="37">
        <v>69</v>
      </c>
      <c r="B74" s="37">
        <f t="shared" si="3"/>
        <v>13</v>
      </c>
      <c r="C74" s="37" t="s">
        <v>185</v>
      </c>
      <c r="D74" s="37" t="s">
        <v>230</v>
      </c>
      <c r="E74" s="37">
        <v>16285</v>
      </c>
      <c r="F74" s="38" t="s">
        <v>187</v>
      </c>
      <c r="G74" s="38" t="s">
        <v>188</v>
      </c>
      <c r="H74" s="38" t="s">
        <v>231</v>
      </c>
      <c r="I74" s="38" t="s">
        <v>232</v>
      </c>
      <c r="J74" s="44">
        <v>157080</v>
      </c>
      <c r="K74" s="44">
        <v>157080</v>
      </c>
      <c r="L74" s="44">
        <v>0</v>
      </c>
      <c r="M74" s="44">
        <v>50000</v>
      </c>
      <c r="N74" s="39">
        <v>3</v>
      </c>
      <c r="O74" s="47">
        <v>18668</v>
      </c>
    </row>
    <row r="75" spans="1:15" ht="25.5" hidden="1" outlineLevel="2" x14ac:dyDescent="0.2">
      <c r="A75" s="37">
        <v>70</v>
      </c>
      <c r="B75" s="37">
        <f t="shared" si="3"/>
        <v>14</v>
      </c>
      <c r="C75" s="37" t="s">
        <v>185</v>
      </c>
      <c r="D75" s="37" t="s">
        <v>224</v>
      </c>
      <c r="E75" s="37">
        <v>16329</v>
      </c>
      <c r="F75" s="38" t="s">
        <v>187</v>
      </c>
      <c r="G75" s="38" t="s">
        <v>188</v>
      </c>
      <c r="H75" s="38" t="s">
        <v>225</v>
      </c>
      <c r="I75" s="38" t="s">
        <v>226</v>
      </c>
      <c r="J75" s="44">
        <v>166538.74</v>
      </c>
      <c r="K75" s="44">
        <v>15965</v>
      </c>
      <c r="L75" s="44">
        <v>0</v>
      </c>
      <c r="M75" s="44">
        <v>15965</v>
      </c>
      <c r="N75" s="39">
        <v>3</v>
      </c>
      <c r="O75" s="47">
        <v>15965</v>
      </c>
    </row>
    <row r="76" spans="1:15" ht="25.5" hidden="1" outlineLevel="2" x14ac:dyDescent="0.2">
      <c r="A76" s="37">
        <v>71</v>
      </c>
      <c r="B76" s="37">
        <f t="shared" si="3"/>
        <v>15</v>
      </c>
      <c r="C76" s="37" t="s">
        <v>185</v>
      </c>
      <c r="D76" s="37" t="s">
        <v>227</v>
      </c>
      <c r="E76" s="37">
        <v>16365</v>
      </c>
      <c r="F76" s="38" t="s">
        <v>187</v>
      </c>
      <c r="G76" s="38" t="s">
        <v>188</v>
      </c>
      <c r="H76" s="38" t="s">
        <v>228</v>
      </c>
      <c r="I76" s="38" t="s">
        <v>229</v>
      </c>
      <c r="J76" s="44">
        <v>132000</v>
      </c>
      <c r="K76" s="44">
        <v>132000</v>
      </c>
      <c r="L76" s="44">
        <v>0</v>
      </c>
      <c r="M76" s="44">
        <v>132000</v>
      </c>
      <c r="N76" s="39">
        <v>2</v>
      </c>
      <c r="O76" s="47">
        <v>12811</v>
      </c>
    </row>
    <row r="77" spans="1:15" ht="25.5" hidden="1" outlineLevel="2" x14ac:dyDescent="0.2">
      <c r="A77" s="37">
        <v>72</v>
      </c>
      <c r="B77" s="37">
        <f t="shared" si="3"/>
        <v>16</v>
      </c>
      <c r="C77" s="37" t="s">
        <v>185</v>
      </c>
      <c r="D77" s="37" t="s">
        <v>233</v>
      </c>
      <c r="E77" s="37">
        <v>16454</v>
      </c>
      <c r="F77" s="38" t="s">
        <v>187</v>
      </c>
      <c r="G77" s="38" t="s">
        <v>188</v>
      </c>
      <c r="H77" s="38" t="s">
        <v>234</v>
      </c>
      <c r="I77" s="38" t="s">
        <v>235</v>
      </c>
      <c r="J77" s="44">
        <v>126316.13</v>
      </c>
      <c r="K77" s="44">
        <v>40416.129999999997</v>
      </c>
      <c r="L77" s="44">
        <v>0</v>
      </c>
      <c r="M77" s="44">
        <v>40416.129999999997</v>
      </c>
      <c r="N77" s="39">
        <v>3</v>
      </c>
      <c r="O77" s="47">
        <v>18668</v>
      </c>
    </row>
    <row r="78" spans="1:15" ht="25.5" hidden="1" outlineLevel="2" x14ac:dyDescent="0.2">
      <c r="A78" s="37">
        <v>73</v>
      </c>
      <c r="B78" s="37">
        <f t="shared" si="3"/>
        <v>17</v>
      </c>
      <c r="C78" s="37" t="s">
        <v>185</v>
      </c>
      <c r="D78" s="37" t="s">
        <v>236</v>
      </c>
      <c r="E78" s="37">
        <v>16659</v>
      </c>
      <c r="F78" s="38" t="s">
        <v>187</v>
      </c>
      <c r="G78" s="38" t="s">
        <v>188</v>
      </c>
      <c r="H78" s="38" t="s">
        <v>237</v>
      </c>
      <c r="I78" s="38" t="s">
        <v>238</v>
      </c>
      <c r="J78" s="44">
        <v>142200</v>
      </c>
      <c r="K78" s="44">
        <v>72405.98</v>
      </c>
      <c r="L78" s="44">
        <v>0</v>
      </c>
      <c r="M78" s="44">
        <v>30000</v>
      </c>
      <c r="N78" s="39">
        <v>3</v>
      </c>
      <c r="O78" s="47">
        <v>18668</v>
      </c>
    </row>
    <row r="79" spans="1:15" ht="25.5" hidden="1" outlineLevel="2" x14ac:dyDescent="0.2">
      <c r="A79" s="37">
        <v>74</v>
      </c>
      <c r="B79" s="37">
        <f t="shared" si="3"/>
        <v>18</v>
      </c>
      <c r="C79" s="37" t="s">
        <v>185</v>
      </c>
      <c r="D79" s="37" t="s">
        <v>239</v>
      </c>
      <c r="E79" s="37">
        <v>16908</v>
      </c>
      <c r="F79" s="38" t="s">
        <v>187</v>
      </c>
      <c r="G79" s="38" t="s">
        <v>188</v>
      </c>
      <c r="H79" s="38" t="s">
        <v>240</v>
      </c>
      <c r="I79" s="38" t="s">
        <v>241</v>
      </c>
      <c r="J79" s="44">
        <v>90000</v>
      </c>
      <c r="K79" s="44">
        <v>35000</v>
      </c>
      <c r="L79" s="44">
        <v>0</v>
      </c>
      <c r="M79" s="44">
        <v>20000</v>
      </c>
      <c r="N79" s="39">
        <v>3</v>
      </c>
      <c r="O79" s="47">
        <v>18668</v>
      </c>
    </row>
    <row r="80" spans="1:15" ht="25.5" hidden="1" outlineLevel="2" x14ac:dyDescent="0.2">
      <c r="A80" s="37">
        <v>75</v>
      </c>
      <c r="B80" s="37">
        <f t="shared" si="3"/>
        <v>19</v>
      </c>
      <c r="C80" s="37" t="s">
        <v>185</v>
      </c>
      <c r="D80" s="37" t="s">
        <v>242</v>
      </c>
      <c r="E80" s="37">
        <v>16944</v>
      </c>
      <c r="F80" s="38" t="s">
        <v>187</v>
      </c>
      <c r="G80" s="38" t="s">
        <v>188</v>
      </c>
      <c r="H80" s="38" t="s">
        <v>243</v>
      </c>
      <c r="I80" s="38" t="s">
        <v>244</v>
      </c>
      <c r="J80" s="44">
        <v>148750</v>
      </c>
      <c r="K80" s="44">
        <v>98770</v>
      </c>
      <c r="L80" s="44">
        <v>0</v>
      </c>
      <c r="M80" s="44">
        <v>10710</v>
      </c>
      <c r="N80" s="39">
        <v>3</v>
      </c>
      <c r="O80" s="47">
        <v>10710</v>
      </c>
    </row>
    <row r="81" spans="1:15" ht="63.75" hidden="1" outlineLevel="2" x14ac:dyDescent="0.2">
      <c r="A81" s="37">
        <v>76</v>
      </c>
      <c r="B81" s="37">
        <f t="shared" si="3"/>
        <v>20</v>
      </c>
      <c r="C81" s="37" t="s">
        <v>185</v>
      </c>
      <c r="D81" s="37" t="s">
        <v>245</v>
      </c>
      <c r="E81" s="37">
        <v>13365</v>
      </c>
      <c r="F81" s="38" t="s">
        <v>187</v>
      </c>
      <c r="G81" s="38" t="s">
        <v>188</v>
      </c>
      <c r="H81" s="38" t="s">
        <v>246</v>
      </c>
      <c r="I81" s="38" t="s">
        <v>247</v>
      </c>
      <c r="J81" s="44">
        <v>220437.25</v>
      </c>
      <c r="K81" s="44">
        <v>72534.25</v>
      </c>
      <c r="L81" s="44">
        <v>0</v>
      </c>
      <c r="M81" s="44">
        <v>40000</v>
      </c>
      <c r="N81" s="39">
        <v>3</v>
      </c>
      <c r="O81" s="47">
        <v>18668</v>
      </c>
    </row>
    <row r="82" spans="1:15" ht="25.5" hidden="1" outlineLevel="2" x14ac:dyDescent="0.2">
      <c r="A82" s="37">
        <v>77</v>
      </c>
      <c r="B82" s="37">
        <f t="shared" si="3"/>
        <v>21</v>
      </c>
      <c r="C82" s="37" t="s">
        <v>185</v>
      </c>
      <c r="D82" s="37" t="s">
        <v>248</v>
      </c>
      <c r="E82" s="37">
        <v>17209</v>
      </c>
      <c r="F82" s="38" t="s">
        <v>187</v>
      </c>
      <c r="G82" s="38" t="s">
        <v>188</v>
      </c>
      <c r="H82" s="38" t="s">
        <v>249</v>
      </c>
      <c r="I82" s="38" t="s">
        <v>250</v>
      </c>
      <c r="J82" s="44">
        <v>70000</v>
      </c>
      <c r="K82" s="44">
        <v>70000</v>
      </c>
      <c r="L82" s="44">
        <v>0</v>
      </c>
      <c r="M82" s="44">
        <v>28500</v>
      </c>
      <c r="N82" s="39">
        <v>3</v>
      </c>
      <c r="O82" s="47">
        <v>18668</v>
      </c>
    </row>
    <row r="83" spans="1:15" ht="25.5" hidden="1" outlineLevel="2" x14ac:dyDescent="0.2">
      <c r="A83" s="37">
        <v>78</v>
      </c>
      <c r="B83" s="37">
        <f t="shared" si="3"/>
        <v>22</v>
      </c>
      <c r="C83" s="37" t="s">
        <v>185</v>
      </c>
      <c r="D83" s="37" t="s">
        <v>251</v>
      </c>
      <c r="E83" s="37">
        <v>17254</v>
      </c>
      <c r="F83" s="38" t="s">
        <v>187</v>
      </c>
      <c r="G83" s="38" t="s">
        <v>188</v>
      </c>
      <c r="H83" s="38" t="s">
        <v>252</v>
      </c>
      <c r="I83" s="38" t="s">
        <v>253</v>
      </c>
      <c r="J83" s="44">
        <v>159460</v>
      </c>
      <c r="K83" s="44">
        <v>159460</v>
      </c>
      <c r="L83" s="44">
        <v>0</v>
      </c>
      <c r="M83" s="44">
        <v>106616</v>
      </c>
      <c r="N83" s="39">
        <v>3</v>
      </c>
      <c r="O83" s="47">
        <v>18668</v>
      </c>
    </row>
    <row r="84" spans="1:15" ht="25.5" hidden="1" outlineLevel="2" x14ac:dyDescent="0.2">
      <c r="A84" s="37">
        <v>79</v>
      </c>
      <c r="B84" s="37">
        <f t="shared" si="3"/>
        <v>23</v>
      </c>
      <c r="C84" s="37" t="s">
        <v>185</v>
      </c>
      <c r="D84" s="37" t="s">
        <v>254</v>
      </c>
      <c r="E84" s="37">
        <v>17334</v>
      </c>
      <c r="F84" s="38" t="s">
        <v>187</v>
      </c>
      <c r="G84" s="38" t="s">
        <v>188</v>
      </c>
      <c r="H84" s="38" t="s">
        <v>255</v>
      </c>
      <c r="I84" s="38" t="s">
        <v>256</v>
      </c>
      <c r="J84" s="44">
        <v>59500</v>
      </c>
      <c r="K84" s="44">
        <v>59500</v>
      </c>
      <c r="L84" s="44">
        <v>0</v>
      </c>
      <c r="M84" s="44">
        <v>30000</v>
      </c>
      <c r="N84" s="39">
        <v>3</v>
      </c>
      <c r="O84" s="47">
        <v>18668</v>
      </c>
    </row>
    <row r="85" spans="1:15" ht="25.5" hidden="1" outlineLevel="2" x14ac:dyDescent="0.2">
      <c r="A85" s="37">
        <v>80</v>
      </c>
      <c r="B85" s="37">
        <f t="shared" si="3"/>
        <v>24</v>
      </c>
      <c r="C85" s="37" t="s">
        <v>185</v>
      </c>
      <c r="D85" s="37" t="s">
        <v>257</v>
      </c>
      <c r="E85" s="37">
        <v>17771</v>
      </c>
      <c r="F85" s="38" t="s">
        <v>187</v>
      </c>
      <c r="G85" s="38" t="s">
        <v>188</v>
      </c>
      <c r="H85" s="38" t="s">
        <v>258</v>
      </c>
      <c r="I85" s="38" t="s">
        <v>259</v>
      </c>
      <c r="J85" s="44">
        <v>156602</v>
      </c>
      <c r="K85" s="44">
        <v>41162</v>
      </c>
      <c r="L85" s="44">
        <v>0</v>
      </c>
      <c r="M85" s="44">
        <v>25192</v>
      </c>
      <c r="N85" s="39">
        <v>3</v>
      </c>
      <c r="O85" s="47">
        <v>18668</v>
      </c>
    </row>
    <row r="86" spans="1:15" ht="25.5" hidden="1" outlineLevel="2" x14ac:dyDescent="0.2">
      <c r="A86" s="37">
        <v>81</v>
      </c>
      <c r="B86" s="37">
        <f t="shared" si="3"/>
        <v>25</v>
      </c>
      <c r="C86" s="37" t="s">
        <v>185</v>
      </c>
      <c r="D86" s="37" t="s">
        <v>260</v>
      </c>
      <c r="E86" s="37">
        <v>17851</v>
      </c>
      <c r="F86" s="38" t="s">
        <v>187</v>
      </c>
      <c r="G86" s="38" t="s">
        <v>188</v>
      </c>
      <c r="H86" s="38" t="s">
        <v>198</v>
      </c>
      <c r="I86" s="38" t="s">
        <v>261</v>
      </c>
      <c r="J86" s="44">
        <v>159960</v>
      </c>
      <c r="K86" s="44">
        <v>60000</v>
      </c>
      <c r="L86" s="44">
        <v>0</v>
      </c>
      <c r="M86" s="44">
        <v>30000</v>
      </c>
      <c r="N86" s="39">
        <v>4</v>
      </c>
      <c r="O86" s="47">
        <v>24526</v>
      </c>
    </row>
    <row r="87" spans="1:15" ht="25.5" hidden="1" outlineLevel="2" x14ac:dyDescent="0.2">
      <c r="A87" s="37">
        <v>82</v>
      </c>
      <c r="B87" s="37">
        <f t="shared" si="3"/>
        <v>26</v>
      </c>
      <c r="C87" s="37" t="s">
        <v>185</v>
      </c>
      <c r="D87" s="37" t="s">
        <v>262</v>
      </c>
      <c r="E87" s="37">
        <v>13169</v>
      </c>
      <c r="F87" s="38" t="s">
        <v>187</v>
      </c>
      <c r="G87" s="38" t="s">
        <v>188</v>
      </c>
      <c r="H87" s="38" t="s">
        <v>263</v>
      </c>
      <c r="I87" s="38" t="s">
        <v>264</v>
      </c>
      <c r="J87" s="44">
        <v>1392300</v>
      </c>
      <c r="K87" s="44">
        <v>1392300</v>
      </c>
      <c r="L87" s="44">
        <v>0</v>
      </c>
      <c r="M87" s="44">
        <v>487305</v>
      </c>
      <c r="N87" s="39">
        <v>6</v>
      </c>
      <c r="O87" s="47">
        <v>36240</v>
      </c>
    </row>
    <row r="88" spans="1:15" ht="25.5" hidden="1" outlineLevel="2" x14ac:dyDescent="0.2">
      <c r="A88" s="37">
        <v>83</v>
      </c>
      <c r="B88" s="37">
        <f t="shared" si="3"/>
        <v>27</v>
      </c>
      <c r="C88" s="37" t="s">
        <v>185</v>
      </c>
      <c r="D88" s="37" t="s">
        <v>265</v>
      </c>
      <c r="E88" s="37">
        <v>18028</v>
      </c>
      <c r="F88" s="38" t="s">
        <v>187</v>
      </c>
      <c r="G88" s="38" t="s">
        <v>188</v>
      </c>
      <c r="H88" s="38" t="s">
        <v>266</v>
      </c>
      <c r="I88" s="38" t="s">
        <v>267</v>
      </c>
      <c r="J88" s="44">
        <v>130000</v>
      </c>
      <c r="K88" s="44">
        <v>67634.16</v>
      </c>
      <c r="L88" s="44">
        <v>0</v>
      </c>
      <c r="M88" s="44">
        <v>50000</v>
      </c>
      <c r="N88" s="39">
        <v>2</v>
      </c>
      <c r="O88" s="47">
        <v>12811</v>
      </c>
    </row>
    <row r="89" spans="1:15" ht="25.5" hidden="1" outlineLevel="2" x14ac:dyDescent="0.2">
      <c r="A89" s="37">
        <v>84</v>
      </c>
      <c r="B89" s="37">
        <f t="shared" si="3"/>
        <v>28</v>
      </c>
      <c r="C89" s="37" t="s">
        <v>185</v>
      </c>
      <c r="D89" s="37" t="s">
        <v>268</v>
      </c>
      <c r="E89" s="37">
        <v>18162</v>
      </c>
      <c r="F89" s="38" t="s">
        <v>187</v>
      </c>
      <c r="G89" s="38" t="s">
        <v>188</v>
      </c>
      <c r="H89" s="38" t="s">
        <v>269</v>
      </c>
      <c r="I89" s="38" t="s">
        <v>270</v>
      </c>
      <c r="J89" s="44">
        <v>100000</v>
      </c>
      <c r="K89" s="44">
        <v>70934.16</v>
      </c>
      <c r="L89" s="44"/>
      <c r="M89" s="44">
        <v>50000</v>
      </c>
      <c r="N89" s="39">
        <v>2</v>
      </c>
      <c r="O89" s="47">
        <v>12811</v>
      </c>
    </row>
    <row r="90" spans="1:15" ht="25.5" hidden="1" outlineLevel="2" x14ac:dyDescent="0.2">
      <c r="A90" s="37">
        <v>85</v>
      </c>
      <c r="B90" s="37">
        <f t="shared" si="3"/>
        <v>29</v>
      </c>
      <c r="C90" s="37" t="s">
        <v>185</v>
      </c>
      <c r="D90" s="37" t="s">
        <v>271</v>
      </c>
      <c r="E90" s="37">
        <v>18242</v>
      </c>
      <c r="F90" s="38" t="s">
        <v>187</v>
      </c>
      <c r="G90" s="38" t="s">
        <v>188</v>
      </c>
      <c r="H90" s="38" t="s">
        <v>272</v>
      </c>
      <c r="I90" s="38" t="s">
        <v>273</v>
      </c>
      <c r="J90" s="44">
        <v>202300</v>
      </c>
      <c r="K90" s="44">
        <v>192300</v>
      </c>
      <c r="L90" s="44">
        <v>0</v>
      </c>
      <c r="M90" s="44">
        <v>50000</v>
      </c>
      <c r="N90" s="39">
        <v>2</v>
      </c>
      <c r="O90" s="47">
        <v>12811</v>
      </c>
    </row>
    <row r="91" spans="1:15" ht="25.5" hidden="1" outlineLevel="2" x14ac:dyDescent="0.2">
      <c r="A91" s="37">
        <v>86</v>
      </c>
      <c r="B91" s="37">
        <f t="shared" si="3"/>
        <v>30</v>
      </c>
      <c r="C91" s="37" t="s">
        <v>185</v>
      </c>
      <c r="D91" s="37" t="s">
        <v>274</v>
      </c>
      <c r="E91" s="37">
        <v>18411</v>
      </c>
      <c r="F91" s="38" t="s">
        <v>187</v>
      </c>
      <c r="G91" s="38" t="s">
        <v>188</v>
      </c>
      <c r="H91" s="38" t="s">
        <v>198</v>
      </c>
      <c r="I91" s="38" t="s">
        <v>275</v>
      </c>
      <c r="J91" s="44">
        <v>148750</v>
      </c>
      <c r="K91" s="44">
        <v>54971.37</v>
      </c>
      <c r="L91" s="44">
        <v>0</v>
      </c>
      <c r="M91" s="44">
        <v>35000</v>
      </c>
      <c r="N91" s="39">
        <v>2</v>
      </c>
      <c r="O91" s="47">
        <v>12811</v>
      </c>
    </row>
    <row r="92" spans="1:15" ht="25.5" hidden="1" outlineLevel="2" x14ac:dyDescent="0.2">
      <c r="A92" s="37">
        <v>87</v>
      </c>
      <c r="B92" s="37">
        <f t="shared" si="3"/>
        <v>31</v>
      </c>
      <c r="C92" s="37" t="s">
        <v>185</v>
      </c>
      <c r="D92" s="37" t="s">
        <v>276</v>
      </c>
      <c r="E92" s="37">
        <v>18475</v>
      </c>
      <c r="F92" s="38" t="s">
        <v>187</v>
      </c>
      <c r="G92" s="38" t="s">
        <v>188</v>
      </c>
      <c r="H92" s="38" t="s">
        <v>277</v>
      </c>
      <c r="I92" s="38" t="s">
        <v>278</v>
      </c>
      <c r="J92" s="44">
        <v>142800</v>
      </c>
      <c r="K92" s="44">
        <v>98734.16</v>
      </c>
      <c r="L92" s="44">
        <v>0</v>
      </c>
      <c r="M92" s="44">
        <v>88734.16</v>
      </c>
      <c r="N92" s="39">
        <v>2</v>
      </c>
      <c r="O92" s="47">
        <v>12811</v>
      </c>
    </row>
    <row r="93" spans="1:15" ht="25.5" hidden="1" outlineLevel="2" x14ac:dyDescent="0.2">
      <c r="A93" s="37">
        <v>88</v>
      </c>
      <c r="B93" s="37">
        <f t="shared" si="3"/>
        <v>32</v>
      </c>
      <c r="C93" s="37" t="s">
        <v>185</v>
      </c>
      <c r="D93" s="37" t="s">
        <v>279</v>
      </c>
      <c r="E93" s="37">
        <v>18554</v>
      </c>
      <c r="F93" s="38" t="s">
        <v>187</v>
      </c>
      <c r="G93" s="38" t="s">
        <v>188</v>
      </c>
      <c r="H93" s="38" t="s">
        <v>280</v>
      </c>
      <c r="I93" s="38" t="s">
        <v>281</v>
      </c>
      <c r="J93" s="44">
        <v>129253.98</v>
      </c>
      <c r="K93" s="44">
        <v>70801.23</v>
      </c>
      <c r="L93" s="44">
        <v>0</v>
      </c>
      <c r="M93" s="44">
        <v>30000</v>
      </c>
      <c r="N93" s="39">
        <v>4</v>
      </c>
      <c r="O93" s="47">
        <v>24526</v>
      </c>
    </row>
    <row r="94" spans="1:15" ht="25.5" hidden="1" outlineLevel="2" x14ac:dyDescent="0.2">
      <c r="A94" s="37">
        <v>89</v>
      </c>
      <c r="B94" s="37">
        <f t="shared" si="3"/>
        <v>33</v>
      </c>
      <c r="C94" s="37" t="s">
        <v>185</v>
      </c>
      <c r="D94" s="37" t="s">
        <v>282</v>
      </c>
      <c r="E94" s="37">
        <v>18938</v>
      </c>
      <c r="F94" s="38" t="s">
        <v>187</v>
      </c>
      <c r="G94" s="38" t="s">
        <v>188</v>
      </c>
      <c r="H94" s="38" t="s">
        <v>283</v>
      </c>
      <c r="I94" s="38" t="s">
        <v>284</v>
      </c>
      <c r="J94" s="44">
        <v>132090</v>
      </c>
      <c r="K94" s="44">
        <v>60000</v>
      </c>
      <c r="L94" s="44">
        <v>0</v>
      </c>
      <c r="M94" s="44">
        <v>45000</v>
      </c>
      <c r="N94" s="39">
        <v>4</v>
      </c>
      <c r="O94" s="47">
        <v>24526</v>
      </c>
    </row>
    <row r="95" spans="1:15" ht="25.5" hidden="1" outlineLevel="2" x14ac:dyDescent="0.2">
      <c r="A95" s="37">
        <v>90</v>
      </c>
      <c r="B95" s="37">
        <f t="shared" si="3"/>
        <v>34</v>
      </c>
      <c r="C95" s="37" t="s">
        <v>185</v>
      </c>
      <c r="D95" s="37" t="s">
        <v>288</v>
      </c>
      <c r="E95" s="37">
        <v>19007</v>
      </c>
      <c r="F95" s="38" t="s">
        <v>187</v>
      </c>
      <c r="G95" s="38" t="s">
        <v>188</v>
      </c>
      <c r="H95" s="38" t="s">
        <v>198</v>
      </c>
      <c r="I95" s="38" t="s">
        <v>289</v>
      </c>
      <c r="J95" s="44">
        <v>89560</v>
      </c>
      <c r="K95" s="44">
        <v>40000</v>
      </c>
      <c r="L95" s="44">
        <v>0</v>
      </c>
      <c r="M95" s="44">
        <v>40000</v>
      </c>
      <c r="N95" s="39">
        <v>2</v>
      </c>
      <c r="O95" s="47">
        <v>12811</v>
      </c>
    </row>
    <row r="96" spans="1:15" ht="25.5" hidden="1" outlineLevel="2" x14ac:dyDescent="0.2">
      <c r="A96" s="37">
        <v>91</v>
      </c>
      <c r="B96" s="37">
        <f t="shared" si="3"/>
        <v>35</v>
      </c>
      <c r="C96" s="37" t="s">
        <v>185</v>
      </c>
      <c r="D96" s="37" t="s">
        <v>285</v>
      </c>
      <c r="E96" s="37">
        <v>19141</v>
      </c>
      <c r="F96" s="38" t="s">
        <v>187</v>
      </c>
      <c r="G96" s="38" t="s">
        <v>188</v>
      </c>
      <c r="H96" s="38" t="s">
        <v>286</v>
      </c>
      <c r="I96" s="38" t="s">
        <v>287</v>
      </c>
      <c r="J96" s="44">
        <v>119000</v>
      </c>
      <c r="K96" s="44">
        <v>64000</v>
      </c>
      <c r="L96" s="44">
        <v>0</v>
      </c>
      <c r="M96" s="44">
        <v>63000</v>
      </c>
      <c r="N96" s="39">
        <v>3</v>
      </c>
      <c r="O96" s="47">
        <v>18668</v>
      </c>
    </row>
    <row r="97" spans="1:15" ht="38.25" hidden="1" outlineLevel="2" x14ac:dyDescent="0.2">
      <c r="A97" s="37">
        <v>92</v>
      </c>
      <c r="B97" s="37">
        <f t="shared" si="3"/>
        <v>36</v>
      </c>
      <c r="C97" s="37" t="s">
        <v>185</v>
      </c>
      <c r="D97" s="37" t="s">
        <v>290</v>
      </c>
      <c r="E97" s="37">
        <v>19249</v>
      </c>
      <c r="F97" s="38" t="s">
        <v>187</v>
      </c>
      <c r="G97" s="38" t="s">
        <v>188</v>
      </c>
      <c r="H97" s="38" t="s">
        <v>291</v>
      </c>
      <c r="I97" s="38" t="s">
        <v>292</v>
      </c>
      <c r="J97" s="44">
        <v>315350</v>
      </c>
      <c r="K97" s="44">
        <v>304700</v>
      </c>
      <c r="L97" s="44">
        <v>0</v>
      </c>
      <c r="M97" s="44">
        <v>50000</v>
      </c>
      <c r="N97" s="39">
        <v>3</v>
      </c>
      <c r="O97" s="47">
        <v>18668</v>
      </c>
    </row>
    <row r="98" spans="1:15" ht="25.5" hidden="1" outlineLevel="2" x14ac:dyDescent="0.2">
      <c r="A98" s="37">
        <v>93</v>
      </c>
      <c r="B98" s="37">
        <f t="shared" si="3"/>
        <v>37</v>
      </c>
      <c r="C98" s="37" t="s">
        <v>185</v>
      </c>
      <c r="D98" s="37" t="s">
        <v>293</v>
      </c>
      <c r="E98" s="37">
        <v>19338</v>
      </c>
      <c r="F98" s="38" t="s">
        <v>187</v>
      </c>
      <c r="G98" s="38" t="s">
        <v>188</v>
      </c>
      <c r="H98" s="38" t="s">
        <v>294</v>
      </c>
      <c r="I98" s="38" t="s">
        <v>295</v>
      </c>
      <c r="J98" s="44">
        <v>123760</v>
      </c>
      <c r="K98" s="44">
        <v>20000</v>
      </c>
      <c r="L98" s="44">
        <v>0</v>
      </c>
      <c r="M98" s="44">
        <v>20000</v>
      </c>
      <c r="N98" s="39">
        <v>4</v>
      </c>
      <c r="O98" s="47">
        <v>20000</v>
      </c>
    </row>
    <row r="99" spans="1:15" ht="25.5" hidden="1" outlineLevel="2" x14ac:dyDescent="0.2">
      <c r="A99" s="37">
        <v>94</v>
      </c>
      <c r="B99" s="37">
        <f t="shared" si="3"/>
        <v>38</v>
      </c>
      <c r="C99" s="37" t="s">
        <v>185</v>
      </c>
      <c r="D99" s="37" t="s">
        <v>296</v>
      </c>
      <c r="E99" s="37">
        <v>19392</v>
      </c>
      <c r="F99" s="38" t="s">
        <v>187</v>
      </c>
      <c r="G99" s="38" t="s">
        <v>188</v>
      </c>
      <c r="H99" s="38" t="s">
        <v>198</v>
      </c>
      <c r="I99" s="38" t="s">
        <v>297</v>
      </c>
      <c r="J99" s="44">
        <v>154700</v>
      </c>
      <c r="K99" s="44">
        <v>142552</v>
      </c>
      <c r="L99" s="44">
        <v>0</v>
      </c>
      <c r="M99" s="44">
        <v>100000</v>
      </c>
      <c r="N99" s="39">
        <v>3</v>
      </c>
      <c r="O99" s="47">
        <v>18668</v>
      </c>
    </row>
    <row r="100" spans="1:15" ht="25.5" hidden="1" outlineLevel="2" x14ac:dyDescent="0.2">
      <c r="A100" s="37">
        <v>95</v>
      </c>
      <c r="B100" s="37">
        <f t="shared" si="3"/>
        <v>39</v>
      </c>
      <c r="C100" s="37" t="s">
        <v>185</v>
      </c>
      <c r="D100" s="37" t="s">
        <v>298</v>
      </c>
      <c r="E100" s="37">
        <v>19631</v>
      </c>
      <c r="F100" s="38" t="s">
        <v>187</v>
      </c>
      <c r="G100" s="38" t="s">
        <v>188</v>
      </c>
      <c r="H100" s="38" t="s">
        <v>198</v>
      </c>
      <c r="I100" s="38" t="s">
        <v>299</v>
      </c>
      <c r="J100" s="44">
        <v>148750</v>
      </c>
      <c r="K100" s="44">
        <v>111116</v>
      </c>
      <c r="L100" s="44">
        <v>0</v>
      </c>
      <c r="M100" s="44">
        <v>40460</v>
      </c>
      <c r="N100" s="39">
        <v>3</v>
      </c>
      <c r="O100" s="47">
        <v>18668</v>
      </c>
    </row>
    <row r="101" spans="1:15" ht="25.5" hidden="1" outlineLevel="2" x14ac:dyDescent="0.2">
      <c r="A101" s="37">
        <v>96</v>
      </c>
      <c r="B101" s="37">
        <f t="shared" si="3"/>
        <v>40</v>
      </c>
      <c r="C101" s="37" t="s">
        <v>185</v>
      </c>
      <c r="D101" s="37" t="s">
        <v>300</v>
      </c>
      <c r="E101" s="37">
        <v>19999</v>
      </c>
      <c r="F101" s="38" t="s">
        <v>187</v>
      </c>
      <c r="G101" s="38" t="s">
        <v>188</v>
      </c>
      <c r="H101" s="38" t="s">
        <v>301</v>
      </c>
      <c r="I101" s="38" t="s">
        <v>302</v>
      </c>
      <c r="J101" s="44">
        <v>154700</v>
      </c>
      <c r="K101" s="44">
        <v>96936.78</v>
      </c>
      <c r="L101" s="44">
        <v>0</v>
      </c>
      <c r="M101" s="44">
        <v>96936.78</v>
      </c>
      <c r="N101" s="39">
        <v>4</v>
      </c>
      <c r="O101" s="47">
        <v>24526</v>
      </c>
    </row>
    <row r="102" spans="1:15" ht="24" hidden="1" customHeight="1" outlineLevel="1" collapsed="1" x14ac:dyDescent="0.2">
      <c r="A102" s="50"/>
      <c r="B102" s="50"/>
      <c r="C102" s="35" t="s">
        <v>2920</v>
      </c>
      <c r="D102" s="35"/>
      <c r="E102" s="35"/>
      <c r="F102" s="43"/>
      <c r="G102" s="43"/>
      <c r="H102" s="43"/>
      <c r="I102" s="43"/>
      <c r="J102" s="45">
        <f t="shared" ref="J102:O102" si="4">SUBTOTAL(9,J62:J101)</f>
        <v>7337182.1000000006</v>
      </c>
      <c r="K102" s="45">
        <f t="shared" si="4"/>
        <v>4954534.0000000009</v>
      </c>
      <c r="L102" s="45">
        <f t="shared" si="4"/>
        <v>0</v>
      </c>
      <c r="M102" s="45">
        <f t="shared" si="4"/>
        <v>2643440.0699999998</v>
      </c>
      <c r="N102" s="36">
        <f t="shared" si="4"/>
        <v>125</v>
      </c>
      <c r="O102" s="48">
        <f t="shared" si="4"/>
        <v>758317</v>
      </c>
    </row>
    <row r="103" spans="1:15" ht="25.5" hidden="1" outlineLevel="2" x14ac:dyDescent="0.2">
      <c r="A103" s="40">
        <v>97</v>
      </c>
      <c r="B103" s="40">
        <f t="shared" si="3"/>
        <v>1</v>
      </c>
      <c r="C103" s="40" t="s">
        <v>303</v>
      </c>
      <c r="D103" s="40" t="s">
        <v>304</v>
      </c>
      <c r="E103" s="40">
        <v>21123</v>
      </c>
      <c r="F103" s="41" t="s">
        <v>305</v>
      </c>
      <c r="G103" s="41" t="s">
        <v>306</v>
      </c>
      <c r="H103" s="41" t="s">
        <v>307</v>
      </c>
      <c r="I103" s="41" t="s">
        <v>308</v>
      </c>
      <c r="J103" s="46">
        <v>146370</v>
      </c>
      <c r="K103" s="46">
        <v>73254</v>
      </c>
      <c r="L103" s="46">
        <v>23254.25</v>
      </c>
      <c r="M103" s="46">
        <v>50000</v>
      </c>
      <c r="N103" s="42">
        <v>5</v>
      </c>
      <c r="O103" s="49">
        <v>30383</v>
      </c>
    </row>
    <row r="104" spans="1:15" ht="25.5" hidden="1" outlineLevel="2" x14ac:dyDescent="0.2">
      <c r="A104" s="37">
        <v>98</v>
      </c>
      <c r="B104" s="37">
        <f t="shared" si="3"/>
        <v>2</v>
      </c>
      <c r="C104" s="37" t="s">
        <v>303</v>
      </c>
      <c r="D104" s="37" t="s">
        <v>309</v>
      </c>
      <c r="E104" s="37">
        <v>21454</v>
      </c>
      <c r="F104" s="38" t="s">
        <v>305</v>
      </c>
      <c r="G104" s="38" t="s">
        <v>306</v>
      </c>
      <c r="H104" s="38" t="s">
        <v>310</v>
      </c>
      <c r="I104" s="38" t="s">
        <v>311</v>
      </c>
      <c r="J104" s="44">
        <v>154700</v>
      </c>
      <c r="K104" s="44">
        <v>124700</v>
      </c>
      <c r="L104" s="44">
        <v>30000</v>
      </c>
      <c r="M104" s="44">
        <v>75000</v>
      </c>
      <c r="N104" s="39">
        <v>3</v>
      </c>
      <c r="O104" s="47">
        <v>18668</v>
      </c>
    </row>
    <row r="105" spans="1:15" ht="25.5" hidden="1" outlineLevel="2" x14ac:dyDescent="0.2">
      <c r="A105" s="37">
        <v>99</v>
      </c>
      <c r="B105" s="37">
        <f t="shared" si="3"/>
        <v>3</v>
      </c>
      <c r="C105" s="37" t="s">
        <v>303</v>
      </c>
      <c r="D105" s="37" t="s">
        <v>312</v>
      </c>
      <c r="E105" s="37">
        <v>21418</v>
      </c>
      <c r="F105" s="38" t="s">
        <v>305</v>
      </c>
      <c r="G105" s="38" t="s">
        <v>306</v>
      </c>
      <c r="H105" s="38" t="s">
        <v>313</v>
      </c>
      <c r="I105" s="38" t="s">
        <v>314</v>
      </c>
      <c r="J105" s="44">
        <v>234430</v>
      </c>
      <c r="K105" s="44">
        <v>189557.19</v>
      </c>
      <c r="L105" s="44">
        <v>159557.19</v>
      </c>
      <c r="M105" s="44">
        <v>30000</v>
      </c>
      <c r="N105" s="39">
        <v>4</v>
      </c>
      <c r="O105" s="47">
        <v>24526</v>
      </c>
    </row>
    <row r="106" spans="1:15" ht="25.5" hidden="1" outlineLevel="2" x14ac:dyDescent="0.2">
      <c r="A106" s="37">
        <v>100</v>
      </c>
      <c r="B106" s="37">
        <f t="shared" si="3"/>
        <v>4</v>
      </c>
      <c r="C106" s="37" t="s">
        <v>303</v>
      </c>
      <c r="D106" s="37" t="s">
        <v>315</v>
      </c>
      <c r="E106" s="37">
        <v>26338</v>
      </c>
      <c r="F106" s="38" t="s">
        <v>305</v>
      </c>
      <c r="G106" s="38" t="s">
        <v>306</v>
      </c>
      <c r="H106" s="38" t="s">
        <v>316</v>
      </c>
      <c r="I106" s="38" t="s">
        <v>317</v>
      </c>
      <c r="J106" s="44">
        <v>160650</v>
      </c>
      <c r="K106" s="44">
        <v>160650</v>
      </c>
      <c r="L106" s="44">
        <v>60650</v>
      </c>
      <c r="M106" s="44">
        <v>100000</v>
      </c>
      <c r="N106" s="39">
        <v>3</v>
      </c>
      <c r="O106" s="47">
        <v>18668</v>
      </c>
    </row>
    <row r="107" spans="1:15" ht="25.5" hidden="1" outlineLevel="2" x14ac:dyDescent="0.2">
      <c r="A107" s="37">
        <v>101</v>
      </c>
      <c r="B107" s="37">
        <f t="shared" si="3"/>
        <v>5</v>
      </c>
      <c r="C107" s="37" t="s">
        <v>303</v>
      </c>
      <c r="D107" s="37" t="s">
        <v>318</v>
      </c>
      <c r="E107" s="37">
        <v>21668</v>
      </c>
      <c r="F107" s="38" t="s">
        <v>305</v>
      </c>
      <c r="G107" s="38" t="s">
        <v>306</v>
      </c>
      <c r="H107" s="38" t="s">
        <v>319</v>
      </c>
      <c r="I107" s="38" t="s">
        <v>320</v>
      </c>
      <c r="J107" s="44">
        <v>295120</v>
      </c>
      <c r="K107" s="44">
        <v>227000</v>
      </c>
      <c r="L107" s="44">
        <v>127000</v>
      </c>
      <c r="M107" s="44">
        <v>100000</v>
      </c>
      <c r="N107" s="39">
        <v>3</v>
      </c>
      <c r="O107" s="47">
        <v>18668</v>
      </c>
    </row>
    <row r="108" spans="1:15" ht="25.5" hidden="1" outlineLevel="2" x14ac:dyDescent="0.2">
      <c r="A108" s="37">
        <v>102</v>
      </c>
      <c r="B108" s="37">
        <f t="shared" si="3"/>
        <v>6</v>
      </c>
      <c r="C108" s="37" t="s">
        <v>303</v>
      </c>
      <c r="D108" s="37" t="s">
        <v>321</v>
      </c>
      <c r="E108" s="37">
        <v>20778</v>
      </c>
      <c r="F108" s="38" t="s">
        <v>305</v>
      </c>
      <c r="G108" s="38" t="s">
        <v>306</v>
      </c>
      <c r="H108" s="38" t="s">
        <v>322</v>
      </c>
      <c r="I108" s="38" t="s">
        <v>323</v>
      </c>
      <c r="J108" s="44">
        <v>224091</v>
      </c>
      <c r="K108" s="44">
        <v>65867</v>
      </c>
      <c r="L108" s="44">
        <v>15000</v>
      </c>
      <c r="M108" s="44">
        <v>50867</v>
      </c>
      <c r="N108" s="39">
        <v>3</v>
      </c>
      <c r="O108" s="47">
        <v>18668</v>
      </c>
    </row>
    <row r="109" spans="1:15" ht="38.25" hidden="1" outlineLevel="2" x14ac:dyDescent="0.2">
      <c r="A109" s="37">
        <v>103</v>
      </c>
      <c r="B109" s="37">
        <f t="shared" si="3"/>
        <v>7</v>
      </c>
      <c r="C109" s="37" t="s">
        <v>303</v>
      </c>
      <c r="D109" s="37" t="s">
        <v>324</v>
      </c>
      <c r="E109" s="37">
        <v>21720</v>
      </c>
      <c r="F109" s="38" t="s">
        <v>305</v>
      </c>
      <c r="G109" s="38" t="s">
        <v>306</v>
      </c>
      <c r="H109" s="38" t="s">
        <v>325</v>
      </c>
      <c r="I109" s="38" t="s">
        <v>326</v>
      </c>
      <c r="J109" s="44">
        <v>53550</v>
      </c>
      <c r="K109" s="44">
        <v>37544.5</v>
      </c>
      <c r="L109" s="44">
        <v>0</v>
      </c>
      <c r="M109" s="44">
        <v>37554.5</v>
      </c>
      <c r="N109" s="39">
        <v>4</v>
      </c>
      <c r="O109" s="47">
        <v>24526</v>
      </c>
    </row>
    <row r="110" spans="1:15" ht="25.5" hidden="1" outlineLevel="2" x14ac:dyDescent="0.2">
      <c r="A110" s="37">
        <v>104</v>
      </c>
      <c r="B110" s="37">
        <f t="shared" si="3"/>
        <v>8</v>
      </c>
      <c r="C110" s="37" t="s">
        <v>303</v>
      </c>
      <c r="D110" s="37" t="s">
        <v>327</v>
      </c>
      <c r="E110" s="37">
        <v>21855</v>
      </c>
      <c r="F110" s="38" t="s">
        <v>305</v>
      </c>
      <c r="G110" s="38" t="s">
        <v>306</v>
      </c>
      <c r="H110" s="38" t="s">
        <v>328</v>
      </c>
      <c r="I110" s="38" t="s">
        <v>329</v>
      </c>
      <c r="J110" s="44">
        <v>198000</v>
      </c>
      <c r="K110" s="44">
        <v>55000</v>
      </c>
      <c r="L110" s="44">
        <v>0</v>
      </c>
      <c r="M110" s="44">
        <v>55000</v>
      </c>
      <c r="N110" s="39">
        <v>3</v>
      </c>
      <c r="O110" s="47">
        <v>18668</v>
      </c>
    </row>
    <row r="111" spans="1:15" ht="25.5" hidden="1" outlineLevel="2" x14ac:dyDescent="0.2">
      <c r="A111" s="37">
        <v>105</v>
      </c>
      <c r="B111" s="37">
        <f t="shared" si="3"/>
        <v>9</v>
      </c>
      <c r="C111" s="37" t="s">
        <v>303</v>
      </c>
      <c r="D111" s="37" t="s">
        <v>330</v>
      </c>
      <c r="E111" s="37">
        <v>20821</v>
      </c>
      <c r="F111" s="38" t="s">
        <v>305</v>
      </c>
      <c r="G111" s="38" t="s">
        <v>306</v>
      </c>
      <c r="H111" s="38" t="s">
        <v>331</v>
      </c>
      <c r="I111" s="38" t="s">
        <v>332</v>
      </c>
      <c r="J111" s="44">
        <v>372000</v>
      </c>
      <c r="K111" s="44">
        <v>109700</v>
      </c>
      <c r="L111" s="44">
        <v>80000</v>
      </c>
      <c r="M111" s="44">
        <v>29700</v>
      </c>
      <c r="N111" s="39">
        <v>5</v>
      </c>
      <c r="O111" s="47">
        <v>29298</v>
      </c>
    </row>
    <row r="112" spans="1:15" ht="25.5" hidden="1" outlineLevel="2" x14ac:dyDescent="0.2">
      <c r="A112" s="37">
        <v>106</v>
      </c>
      <c r="B112" s="37">
        <f t="shared" si="3"/>
        <v>10</v>
      </c>
      <c r="C112" s="37" t="s">
        <v>303</v>
      </c>
      <c r="D112" s="37" t="s">
        <v>333</v>
      </c>
      <c r="E112" s="37">
        <v>22059</v>
      </c>
      <c r="F112" s="38" t="s">
        <v>305</v>
      </c>
      <c r="G112" s="38" t="s">
        <v>306</v>
      </c>
      <c r="H112" s="38" t="s">
        <v>334</v>
      </c>
      <c r="I112" s="38" t="s">
        <v>335</v>
      </c>
      <c r="J112" s="44">
        <v>289604</v>
      </c>
      <c r="K112" s="44">
        <v>54535</v>
      </c>
      <c r="L112" s="44">
        <v>20000</v>
      </c>
      <c r="M112" s="44">
        <v>34535</v>
      </c>
      <c r="N112" s="39">
        <v>3</v>
      </c>
      <c r="O112" s="47">
        <v>18668</v>
      </c>
    </row>
    <row r="113" spans="1:15" ht="25.5" hidden="1" outlineLevel="2" x14ac:dyDescent="0.2">
      <c r="A113" s="37">
        <v>107</v>
      </c>
      <c r="B113" s="37">
        <f t="shared" si="3"/>
        <v>11</v>
      </c>
      <c r="C113" s="37" t="s">
        <v>303</v>
      </c>
      <c r="D113" s="37" t="s">
        <v>336</v>
      </c>
      <c r="E113" s="37">
        <v>22166</v>
      </c>
      <c r="F113" s="38" t="s">
        <v>305</v>
      </c>
      <c r="G113" s="38" t="s">
        <v>306</v>
      </c>
      <c r="H113" s="38" t="s">
        <v>337</v>
      </c>
      <c r="I113" s="38" t="s">
        <v>338</v>
      </c>
      <c r="J113" s="44">
        <v>157080</v>
      </c>
      <c r="K113" s="44">
        <v>94010</v>
      </c>
      <c r="L113" s="44">
        <v>59500</v>
      </c>
      <c r="M113" s="44">
        <v>34510</v>
      </c>
      <c r="N113" s="39">
        <v>5</v>
      </c>
      <c r="O113" s="47">
        <v>30383</v>
      </c>
    </row>
    <row r="114" spans="1:15" ht="25.5" hidden="1" outlineLevel="2" x14ac:dyDescent="0.2">
      <c r="A114" s="37">
        <v>108</v>
      </c>
      <c r="B114" s="37">
        <f t="shared" si="3"/>
        <v>12</v>
      </c>
      <c r="C114" s="37" t="s">
        <v>303</v>
      </c>
      <c r="D114" s="37" t="s">
        <v>339</v>
      </c>
      <c r="E114" s="37">
        <v>22237</v>
      </c>
      <c r="F114" s="38" t="s">
        <v>305</v>
      </c>
      <c r="G114" s="38" t="s">
        <v>306</v>
      </c>
      <c r="H114" s="38" t="s">
        <v>340</v>
      </c>
      <c r="I114" s="38" t="s">
        <v>341</v>
      </c>
      <c r="J114" s="44">
        <v>139500</v>
      </c>
      <c r="K114" s="44">
        <v>63500</v>
      </c>
      <c r="L114" s="44">
        <v>10000</v>
      </c>
      <c r="M114" s="44">
        <v>53500</v>
      </c>
      <c r="N114" s="39">
        <v>3</v>
      </c>
      <c r="O114" s="47">
        <v>18668</v>
      </c>
    </row>
    <row r="115" spans="1:15" ht="25.5" hidden="1" outlineLevel="2" x14ac:dyDescent="0.2">
      <c r="A115" s="37">
        <v>109</v>
      </c>
      <c r="B115" s="37">
        <f t="shared" si="3"/>
        <v>13</v>
      </c>
      <c r="C115" s="37" t="s">
        <v>303</v>
      </c>
      <c r="D115" s="37" t="s">
        <v>342</v>
      </c>
      <c r="E115" s="37">
        <v>22380</v>
      </c>
      <c r="F115" s="38" t="s">
        <v>305</v>
      </c>
      <c r="G115" s="38" t="s">
        <v>306</v>
      </c>
      <c r="H115" s="38" t="s">
        <v>343</v>
      </c>
      <c r="I115" s="38" t="s">
        <v>344</v>
      </c>
      <c r="J115" s="44">
        <v>171360</v>
      </c>
      <c r="K115" s="44">
        <v>90074.67</v>
      </c>
      <c r="L115" s="44">
        <v>30074.67</v>
      </c>
      <c r="M115" s="44">
        <v>60000</v>
      </c>
      <c r="N115" s="39">
        <v>4</v>
      </c>
      <c r="O115" s="47">
        <v>24526</v>
      </c>
    </row>
    <row r="116" spans="1:15" ht="25.5" hidden="1" outlineLevel="2" x14ac:dyDescent="0.2">
      <c r="A116" s="37">
        <v>110</v>
      </c>
      <c r="B116" s="37">
        <f t="shared" si="3"/>
        <v>14</v>
      </c>
      <c r="C116" s="37" t="s">
        <v>303</v>
      </c>
      <c r="D116" s="37" t="s">
        <v>345</v>
      </c>
      <c r="E116" s="37">
        <v>22460</v>
      </c>
      <c r="F116" s="38" t="s">
        <v>305</v>
      </c>
      <c r="G116" s="38" t="s">
        <v>306</v>
      </c>
      <c r="H116" s="38" t="s">
        <v>346</v>
      </c>
      <c r="I116" s="38" t="s">
        <v>347</v>
      </c>
      <c r="J116" s="44">
        <v>146370</v>
      </c>
      <c r="K116" s="44">
        <v>45220</v>
      </c>
      <c r="L116" s="44">
        <v>0</v>
      </c>
      <c r="M116" s="44">
        <v>45220</v>
      </c>
      <c r="N116" s="39">
        <v>4</v>
      </c>
      <c r="O116" s="47">
        <v>24526</v>
      </c>
    </row>
    <row r="117" spans="1:15" ht="25.5" hidden="1" outlineLevel="2" x14ac:dyDescent="0.2">
      <c r="A117" s="37">
        <v>111</v>
      </c>
      <c r="B117" s="37">
        <f t="shared" si="3"/>
        <v>15</v>
      </c>
      <c r="C117" s="37" t="s">
        <v>303</v>
      </c>
      <c r="D117" s="37" t="s">
        <v>348</v>
      </c>
      <c r="E117" s="37">
        <v>22488</v>
      </c>
      <c r="F117" s="38" t="s">
        <v>305</v>
      </c>
      <c r="G117" s="38" t="s">
        <v>306</v>
      </c>
      <c r="H117" s="38" t="s">
        <v>349</v>
      </c>
      <c r="I117" s="38" t="s">
        <v>350</v>
      </c>
      <c r="J117" s="44">
        <v>129480.2</v>
      </c>
      <c r="K117" s="44">
        <v>73984.02</v>
      </c>
      <c r="L117" s="44">
        <v>0</v>
      </c>
      <c r="M117" s="44">
        <v>73948.02</v>
      </c>
      <c r="N117" s="39">
        <v>3</v>
      </c>
      <c r="O117" s="47">
        <v>18668</v>
      </c>
    </row>
    <row r="118" spans="1:15" ht="25.5" hidden="1" outlineLevel="2" x14ac:dyDescent="0.2">
      <c r="A118" s="37">
        <v>112</v>
      </c>
      <c r="B118" s="37">
        <f t="shared" si="3"/>
        <v>16</v>
      </c>
      <c r="C118" s="37" t="s">
        <v>303</v>
      </c>
      <c r="D118" s="37" t="s">
        <v>351</v>
      </c>
      <c r="E118" s="37">
        <v>22665</v>
      </c>
      <c r="F118" s="38" t="s">
        <v>305</v>
      </c>
      <c r="G118" s="38" t="s">
        <v>306</v>
      </c>
      <c r="H118" s="38" t="s">
        <v>352</v>
      </c>
      <c r="I118" s="38" t="s">
        <v>353</v>
      </c>
      <c r="J118" s="44">
        <v>113050</v>
      </c>
      <c r="K118" s="44">
        <v>113050</v>
      </c>
      <c r="L118" s="44">
        <v>56525</v>
      </c>
      <c r="M118" s="44">
        <v>56525</v>
      </c>
      <c r="N118" s="39">
        <v>3</v>
      </c>
      <c r="O118" s="47">
        <v>18668</v>
      </c>
    </row>
    <row r="119" spans="1:15" ht="38.25" hidden="1" outlineLevel="2" x14ac:dyDescent="0.2">
      <c r="A119" s="37">
        <v>113</v>
      </c>
      <c r="B119" s="37">
        <f t="shared" si="3"/>
        <v>17</v>
      </c>
      <c r="C119" s="37" t="s">
        <v>303</v>
      </c>
      <c r="D119" s="37" t="s">
        <v>354</v>
      </c>
      <c r="E119" s="37">
        <v>26346</v>
      </c>
      <c r="F119" s="38" t="s">
        <v>305</v>
      </c>
      <c r="G119" s="38" t="s">
        <v>306</v>
      </c>
      <c r="H119" s="38" t="s">
        <v>355</v>
      </c>
      <c r="I119" s="38" t="s">
        <v>356</v>
      </c>
      <c r="J119" s="44">
        <v>113050</v>
      </c>
      <c r="K119" s="44">
        <v>113050</v>
      </c>
      <c r="L119" s="44">
        <v>11305</v>
      </c>
      <c r="M119" s="44">
        <v>101745</v>
      </c>
      <c r="N119" s="39">
        <v>3</v>
      </c>
      <c r="O119" s="47">
        <v>18668</v>
      </c>
    </row>
    <row r="120" spans="1:15" ht="25.5" hidden="1" outlineLevel="2" x14ac:dyDescent="0.2">
      <c r="A120" s="37">
        <v>114</v>
      </c>
      <c r="B120" s="37">
        <f t="shared" si="3"/>
        <v>18</v>
      </c>
      <c r="C120" s="37" t="s">
        <v>303</v>
      </c>
      <c r="D120" s="37" t="s">
        <v>357</v>
      </c>
      <c r="E120" s="37">
        <v>20607</v>
      </c>
      <c r="F120" s="38" t="s">
        <v>305</v>
      </c>
      <c r="G120" s="38" t="s">
        <v>306</v>
      </c>
      <c r="H120" s="38" t="s">
        <v>358</v>
      </c>
      <c r="I120" s="38" t="s">
        <v>359</v>
      </c>
      <c r="J120" s="44">
        <v>132019</v>
      </c>
      <c r="K120" s="44">
        <v>66054</v>
      </c>
      <c r="L120" s="44">
        <v>40000</v>
      </c>
      <c r="M120" s="44">
        <v>26054</v>
      </c>
      <c r="N120" s="39">
        <v>4</v>
      </c>
      <c r="O120" s="47">
        <v>24526</v>
      </c>
    </row>
    <row r="121" spans="1:15" ht="25.5" hidden="1" outlineLevel="2" x14ac:dyDescent="0.2">
      <c r="A121" s="37">
        <v>115</v>
      </c>
      <c r="B121" s="37">
        <f t="shared" si="3"/>
        <v>19</v>
      </c>
      <c r="C121" s="37" t="s">
        <v>303</v>
      </c>
      <c r="D121" s="37" t="s">
        <v>360</v>
      </c>
      <c r="E121" s="37">
        <v>22898</v>
      </c>
      <c r="F121" s="38" t="s">
        <v>305</v>
      </c>
      <c r="G121" s="38" t="s">
        <v>306</v>
      </c>
      <c r="H121" s="38" t="s">
        <v>361</v>
      </c>
      <c r="I121" s="38" t="s">
        <v>362</v>
      </c>
      <c r="J121" s="44">
        <v>160650</v>
      </c>
      <c r="K121" s="44">
        <v>146370</v>
      </c>
      <c r="L121" s="44">
        <v>20000</v>
      </c>
      <c r="M121" s="44">
        <v>126370</v>
      </c>
      <c r="N121" s="39">
        <v>4</v>
      </c>
      <c r="O121" s="47">
        <v>24526</v>
      </c>
    </row>
    <row r="122" spans="1:15" ht="25.5" hidden="1" outlineLevel="2" x14ac:dyDescent="0.2">
      <c r="A122" s="37">
        <v>116</v>
      </c>
      <c r="B122" s="37">
        <f t="shared" si="3"/>
        <v>20</v>
      </c>
      <c r="C122" s="37" t="s">
        <v>303</v>
      </c>
      <c r="D122" s="37" t="s">
        <v>363</v>
      </c>
      <c r="E122" s="37">
        <v>20313</v>
      </c>
      <c r="F122" s="38" t="s">
        <v>305</v>
      </c>
      <c r="G122" s="38" t="s">
        <v>306</v>
      </c>
      <c r="H122" s="38" t="s">
        <v>364</v>
      </c>
      <c r="I122" s="38" t="s">
        <v>365</v>
      </c>
      <c r="J122" s="44">
        <v>16660</v>
      </c>
      <c r="K122" s="44">
        <v>16660</v>
      </c>
      <c r="L122" s="44">
        <v>0</v>
      </c>
      <c r="M122" s="44">
        <v>16660</v>
      </c>
      <c r="N122" s="39">
        <v>3</v>
      </c>
      <c r="O122" s="47">
        <v>16660</v>
      </c>
    </row>
    <row r="123" spans="1:15" ht="25.5" hidden="1" outlineLevel="2" x14ac:dyDescent="0.2">
      <c r="A123" s="37">
        <v>117</v>
      </c>
      <c r="B123" s="37">
        <f t="shared" si="3"/>
        <v>21</v>
      </c>
      <c r="C123" s="37" t="s">
        <v>303</v>
      </c>
      <c r="D123" s="37" t="s">
        <v>366</v>
      </c>
      <c r="E123" s="37">
        <v>20359</v>
      </c>
      <c r="F123" s="38" t="s">
        <v>305</v>
      </c>
      <c r="G123" s="38" t="s">
        <v>306</v>
      </c>
      <c r="H123" s="38" t="s">
        <v>367</v>
      </c>
      <c r="I123" s="38" t="s">
        <v>368</v>
      </c>
      <c r="J123" s="44">
        <v>154700</v>
      </c>
      <c r="K123" s="44">
        <v>34980</v>
      </c>
      <c r="L123" s="44">
        <v>10000</v>
      </c>
      <c r="M123" s="44">
        <v>24980</v>
      </c>
      <c r="N123" s="39">
        <v>3</v>
      </c>
      <c r="O123" s="47">
        <v>18668</v>
      </c>
    </row>
    <row r="124" spans="1:15" ht="25.5" hidden="1" outlineLevel="2" x14ac:dyDescent="0.2">
      <c r="A124" s="37">
        <v>118</v>
      </c>
      <c r="B124" s="37">
        <f t="shared" si="3"/>
        <v>22</v>
      </c>
      <c r="C124" s="37" t="s">
        <v>303</v>
      </c>
      <c r="D124" s="37" t="s">
        <v>369</v>
      </c>
      <c r="E124" s="37">
        <v>23207</v>
      </c>
      <c r="F124" s="38" t="s">
        <v>305</v>
      </c>
      <c r="G124" s="38" t="s">
        <v>306</v>
      </c>
      <c r="H124" s="38" t="s">
        <v>370</v>
      </c>
      <c r="I124" s="38" t="s">
        <v>371</v>
      </c>
      <c r="J124" s="44">
        <v>97580</v>
      </c>
      <c r="K124" s="44">
        <v>35766.639999999999</v>
      </c>
      <c r="L124" s="44">
        <v>20766.64</v>
      </c>
      <c r="M124" s="44">
        <v>15000</v>
      </c>
      <c r="N124" s="39">
        <v>2</v>
      </c>
      <c r="O124" s="47">
        <v>12811</v>
      </c>
    </row>
    <row r="125" spans="1:15" ht="25.5" hidden="1" outlineLevel="2" x14ac:dyDescent="0.2">
      <c r="A125" s="37">
        <v>119</v>
      </c>
      <c r="B125" s="37">
        <f t="shared" si="3"/>
        <v>23</v>
      </c>
      <c r="C125" s="37" t="s">
        <v>303</v>
      </c>
      <c r="D125" s="37" t="s">
        <v>372</v>
      </c>
      <c r="E125" s="37">
        <v>23289</v>
      </c>
      <c r="F125" s="38" t="s">
        <v>305</v>
      </c>
      <c r="G125" s="38" t="s">
        <v>306</v>
      </c>
      <c r="H125" s="38" t="s">
        <v>373</v>
      </c>
      <c r="I125" s="38" t="s">
        <v>374</v>
      </c>
      <c r="J125" s="44">
        <v>297500</v>
      </c>
      <c r="K125" s="44">
        <v>297500</v>
      </c>
      <c r="L125" s="44">
        <v>135000</v>
      </c>
      <c r="M125" s="44">
        <v>45000</v>
      </c>
      <c r="N125" s="39">
        <v>4</v>
      </c>
      <c r="O125" s="47">
        <v>24526</v>
      </c>
    </row>
    <row r="126" spans="1:15" ht="25.5" hidden="1" outlineLevel="2" x14ac:dyDescent="0.2">
      <c r="A126" s="37">
        <v>120</v>
      </c>
      <c r="B126" s="37">
        <f t="shared" si="3"/>
        <v>24</v>
      </c>
      <c r="C126" s="37" t="s">
        <v>303</v>
      </c>
      <c r="D126" s="37" t="s">
        <v>375</v>
      </c>
      <c r="E126" s="37">
        <v>23387</v>
      </c>
      <c r="F126" s="38" t="s">
        <v>305</v>
      </c>
      <c r="G126" s="38" t="s">
        <v>306</v>
      </c>
      <c r="H126" s="38" t="s">
        <v>376</v>
      </c>
      <c r="I126" s="38" t="s">
        <v>377</v>
      </c>
      <c r="J126" s="44">
        <v>141610</v>
      </c>
      <c r="K126" s="44">
        <v>122570</v>
      </c>
      <c r="L126" s="44">
        <v>0</v>
      </c>
      <c r="M126" s="44">
        <v>30000</v>
      </c>
      <c r="N126" s="39">
        <v>3</v>
      </c>
      <c r="O126" s="47">
        <v>18668</v>
      </c>
    </row>
    <row r="127" spans="1:15" ht="38.25" hidden="1" outlineLevel="2" x14ac:dyDescent="0.2">
      <c r="A127" s="37">
        <v>121</v>
      </c>
      <c r="B127" s="37">
        <f t="shared" si="3"/>
        <v>25</v>
      </c>
      <c r="C127" s="37" t="s">
        <v>303</v>
      </c>
      <c r="D127" s="37" t="s">
        <v>378</v>
      </c>
      <c r="E127" s="37">
        <v>20411</v>
      </c>
      <c r="F127" s="38" t="s">
        <v>305</v>
      </c>
      <c r="G127" s="38" t="s">
        <v>306</v>
      </c>
      <c r="H127" s="38" t="s">
        <v>379</v>
      </c>
      <c r="I127" s="38" t="s">
        <v>380</v>
      </c>
      <c r="J127" s="44">
        <v>143990</v>
      </c>
      <c r="K127" s="44">
        <v>72701</v>
      </c>
      <c r="L127" s="44">
        <v>22701</v>
      </c>
      <c r="M127" s="44">
        <v>50000</v>
      </c>
      <c r="N127" s="39">
        <v>3</v>
      </c>
      <c r="O127" s="47">
        <v>18668</v>
      </c>
    </row>
    <row r="128" spans="1:15" ht="25.5" hidden="1" outlineLevel="2" x14ac:dyDescent="0.2">
      <c r="A128" s="37">
        <v>122</v>
      </c>
      <c r="B128" s="37">
        <f t="shared" si="3"/>
        <v>26</v>
      </c>
      <c r="C128" s="37" t="s">
        <v>303</v>
      </c>
      <c r="D128" s="37" t="s">
        <v>381</v>
      </c>
      <c r="E128" s="37">
        <v>23494</v>
      </c>
      <c r="F128" s="38" t="s">
        <v>305</v>
      </c>
      <c r="G128" s="38" t="s">
        <v>306</v>
      </c>
      <c r="H128" s="38" t="s">
        <v>382</v>
      </c>
      <c r="I128" s="38" t="s">
        <v>383</v>
      </c>
      <c r="J128" s="44">
        <v>148750</v>
      </c>
      <c r="K128" s="44">
        <v>148750</v>
      </c>
      <c r="L128" s="44">
        <v>18750</v>
      </c>
      <c r="M128" s="44">
        <v>30000</v>
      </c>
      <c r="N128" s="39">
        <v>3</v>
      </c>
      <c r="O128" s="47">
        <v>18668</v>
      </c>
    </row>
    <row r="129" spans="1:15" ht="25.5" hidden="1" outlineLevel="2" x14ac:dyDescent="0.2">
      <c r="A129" s="37">
        <v>123</v>
      </c>
      <c r="B129" s="37">
        <f t="shared" si="3"/>
        <v>27</v>
      </c>
      <c r="C129" s="37" t="s">
        <v>303</v>
      </c>
      <c r="D129" s="37" t="s">
        <v>384</v>
      </c>
      <c r="E129" s="37">
        <v>26353</v>
      </c>
      <c r="F129" s="38" t="s">
        <v>305</v>
      </c>
      <c r="G129" s="38" t="s">
        <v>306</v>
      </c>
      <c r="H129" s="38" t="s">
        <v>385</v>
      </c>
      <c r="I129" s="38" t="s">
        <v>386</v>
      </c>
      <c r="J129" s="44">
        <v>154700</v>
      </c>
      <c r="K129" s="44">
        <v>154700</v>
      </c>
      <c r="L129" s="44">
        <v>104700</v>
      </c>
      <c r="M129" s="44">
        <v>50000</v>
      </c>
      <c r="N129" s="39">
        <v>3</v>
      </c>
      <c r="O129" s="47">
        <v>18668</v>
      </c>
    </row>
    <row r="130" spans="1:15" ht="25.5" hidden="1" outlineLevel="2" x14ac:dyDescent="0.2">
      <c r="A130" s="37">
        <v>124</v>
      </c>
      <c r="B130" s="37">
        <f t="shared" si="3"/>
        <v>28</v>
      </c>
      <c r="C130" s="37" t="s">
        <v>303</v>
      </c>
      <c r="D130" s="37" t="s">
        <v>387</v>
      </c>
      <c r="E130" s="37">
        <v>23797</v>
      </c>
      <c r="F130" s="38" t="s">
        <v>305</v>
      </c>
      <c r="G130" s="38" t="s">
        <v>306</v>
      </c>
      <c r="H130" s="38" t="s">
        <v>388</v>
      </c>
      <c r="I130" s="38" t="s">
        <v>389</v>
      </c>
      <c r="J130" s="44">
        <v>75950</v>
      </c>
      <c r="K130" s="44">
        <v>75950</v>
      </c>
      <c r="L130" s="44">
        <v>35950</v>
      </c>
      <c r="M130" s="44">
        <v>40000</v>
      </c>
      <c r="N130" s="39">
        <v>4</v>
      </c>
      <c r="O130" s="47">
        <v>24526</v>
      </c>
    </row>
    <row r="131" spans="1:15" ht="25.5" hidden="1" outlineLevel="2" x14ac:dyDescent="0.2">
      <c r="A131" s="37">
        <v>125</v>
      </c>
      <c r="B131" s="37">
        <f t="shared" si="3"/>
        <v>29</v>
      </c>
      <c r="C131" s="37" t="s">
        <v>303</v>
      </c>
      <c r="D131" s="37" t="s">
        <v>390</v>
      </c>
      <c r="E131" s="37">
        <v>23948</v>
      </c>
      <c r="F131" s="38" t="s">
        <v>305</v>
      </c>
      <c r="G131" s="38" t="s">
        <v>306</v>
      </c>
      <c r="H131" s="38" t="s">
        <v>391</v>
      </c>
      <c r="I131" s="38" t="s">
        <v>392</v>
      </c>
      <c r="J131" s="44">
        <v>89500</v>
      </c>
      <c r="K131" s="44">
        <v>32000</v>
      </c>
      <c r="L131" s="44">
        <v>12000</v>
      </c>
      <c r="M131" s="44">
        <v>20000</v>
      </c>
      <c r="N131" s="39">
        <v>3</v>
      </c>
      <c r="O131" s="47">
        <v>18668</v>
      </c>
    </row>
    <row r="132" spans="1:15" ht="25.5" hidden="1" outlineLevel="2" x14ac:dyDescent="0.2">
      <c r="A132" s="37">
        <v>126</v>
      </c>
      <c r="B132" s="37">
        <f t="shared" si="3"/>
        <v>30</v>
      </c>
      <c r="C132" s="37" t="s">
        <v>303</v>
      </c>
      <c r="D132" s="37" t="s">
        <v>393</v>
      </c>
      <c r="E132" s="37">
        <v>23975</v>
      </c>
      <c r="F132" s="38" t="s">
        <v>305</v>
      </c>
      <c r="G132" s="38" t="s">
        <v>306</v>
      </c>
      <c r="H132" s="38" t="s">
        <v>394</v>
      </c>
      <c r="I132" s="38" t="s">
        <v>395</v>
      </c>
      <c r="J132" s="44">
        <v>154700</v>
      </c>
      <c r="K132" s="44">
        <v>123760</v>
      </c>
      <c r="L132" s="44">
        <v>23760</v>
      </c>
      <c r="M132" s="44">
        <v>100000</v>
      </c>
      <c r="N132" s="39">
        <v>4</v>
      </c>
      <c r="O132" s="47">
        <v>24526</v>
      </c>
    </row>
    <row r="133" spans="1:15" ht="25.5" hidden="1" outlineLevel="2" x14ac:dyDescent="0.2">
      <c r="A133" s="37">
        <v>127</v>
      </c>
      <c r="B133" s="37">
        <f t="shared" si="3"/>
        <v>31</v>
      </c>
      <c r="C133" s="37" t="s">
        <v>303</v>
      </c>
      <c r="D133" s="37" t="s">
        <v>396</v>
      </c>
      <c r="E133" s="37">
        <v>24089</v>
      </c>
      <c r="F133" s="38" t="s">
        <v>305</v>
      </c>
      <c r="G133" s="38" t="s">
        <v>306</v>
      </c>
      <c r="H133" s="38" t="s">
        <v>397</v>
      </c>
      <c r="I133" s="38" t="s">
        <v>398</v>
      </c>
      <c r="J133" s="44">
        <v>154700</v>
      </c>
      <c r="K133" s="44">
        <v>104720</v>
      </c>
      <c r="L133" s="44">
        <v>54720</v>
      </c>
      <c r="M133" s="44">
        <v>50000</v>
      </c>
      <c r="N133" s="39">
        <v>3</v>
      </c>
      <c r="O133" s="47">
        <v>18668</v>
      </c>
    </row>
    <row r="134" spans="1:15" ht="25.5" hidden="1" outlineLevel="2" x14ac:dyDescent="0.2">
      <c r="A134" s="37">
        <v>128</v>
      </c>
      <c r="B134" s="37">
        <f t="shared" ref="B134:B197" si="5">B133+1</f>
        <v>32</v>
      </c>
      <c r="C134" s="37" t="s">
        <v>303</v>
      </c>
      <c r="D134" s="37" t="s">
        <v>399</v>
      </c>
      <c r="E134" s="37">
        <v>24338</v>
      </c>
      <c r="F134" s="38" t="s">
        <v>305</v>
      </c>
      <c r="G134" s="38" t="s">
        <v>306</v>
      </c>
      <c r="H134" s="38" t="s">
        <v>400</v>
      </c>
      <c r="I134" s="38" t="s">
        <v>401</v>
      </c>
      <c r="J134" s="44">
        <v>160650</v>
      </c>
      <c r="K134" s="44">
        <v>160650</v>
      </c>
      <c r="L134" s="44">
        <v>30325</v>
      </c>
      <c r="M134" s="44">
        <v>50000</v>
      </c>
      <c r="N134" s="39">
        <v>5</v>
      </c>
      <c r="O134" s="47">
        <v>30383</v>
      </c>
    </row>
    <row r="135" spans="1:15" ht="25.5" hidden="1" outlineLevel="2" x14ac:dyDescent="0.2">
      <c r="A135" s="37">
        <v>129</v>
      </c>
      <c r="B135" s="37">
        <f t="shared" si="5"/>
        <v>33</v>
      </c>
      <c r="C135" s="37" t="s">
        <v>303</v>
      </c>
      <c r="D135" s="37" t="s">
        <v>402</v>
      </c>
      <c r="E135" s="37">
        <v>24631</v>
      </c>
      <c r="F135" s="38" t="s">
        <v>305</v>
      </c>
      <c r="G135" s="38" t="s">
        <v>306</v>
      </c>
      <c r="H135" s="38" t="s">
        <v>403</v>
      </c>
      <c r="I135" s="38" t="s">
        <v>404</v>
      </c>
      <c r="J135" s="44">
        <v>161650</v>
      </c>
      <c r="K135" s="44">
        <v>125950</v>
      </c>
      <c r="L135" s="44">
        <v>25950</v>
      </c>
      <c r="M135" s="44">
        <v>100000</v>
      </c>
      <c r="N135" s="39">
        <v>3</v>
      </c>
      <c r="O135" s="47">
        <v>18668</v>
      </c>
    </row>
    <row r="136" spans="1:15" ht="25.5" hidden="1" outlineLevel="2" x14ac:dyDescent="0.2">
      <c r="A136" s="37">
        <v>130</v>
      </c>
      <c r="B136" s="37">
        <f t="shared" si="5"/>
        <v>34</v>
      </c>
      <c r="C136" s="37" t="s">
        <v>303</v>
      </c>
      <c r="D136" s="37" t="s">
        <v>408</v>
      </c>
      <c r="E136" s="37">
        <v>25068</v>
      </c>
      <c r="F136" s="38" t="s">
        <v>305</v>
      </c>
      <c r="G136" s="38" t="s">
        <v>306</v>
      </c>
      <c r="H136" s="38" t="s">
        <v>409</v>
      </c>
      <c r="I136" s="38" t="s">
        <v>410</v>
      </c>
      <c r="J136" s="44">
        <v>142800</v>
      </c>
      <c r="K136" s="44">
        <v>111384</v>
      </c>
      <c r="L136" s="44">
        <v>1384</v>
      </c>
      <c r="M136" s="44">
        <v>110000</v>
      </c>
      <c r="N136" s="39">
        <v>4</v>
      </c>
      <c r="O136" s="47">
        <v>24526</v>
      </c>
    </row>
    <row r="137" spans="1:15" ht="38.25" hidden="1" outlineLevel="2" x14ac:dyDescent="0.2">
      <c r="A137" s="37">
        <v>131</v>
      </c>
      <c r="B137" s="37">
        <f t="shared" si="5"/>
        <v>35</v>
      </c>
      <c r="C137" s="37" t="s">
        <v>303</v>
      </c>
      <c r="D137" s="37" t="s">
        <v>405</v>
      </c>
      <c r="E137" s="37">
        <v>26320</v>
      </c>
      <c r="F137" s="38" t="s">
        <v>305</v>
      </c>
      <c r="G137" s="38" t="s">
        <v>306</v>
      </c>
      <c r="H137" s="38" t="s">
        <v>406</v>
      </c>
      <c r="I137" s="38" t="s">
        <v>407</v>
      </c>
      <c r="J137" s="44">
        <v>159460</v>
      </c>
      <c r="K137" s="44">
        <v>159460</v>
      </c>
      <c r="L137" s="44">
        <v>10000</v>
      </c>
      <c r="M137" s="44">
        <v>100000</v>
      </c>
      <c r="N137" s="39">
        <v>3</v>
      </c>
      <c r="O137" s="47">
        <v>18668</v>
      </c>
    </row>
    <row r="138" spans="1:15" ht="25.5" hidden="1" outlineLevel="2" x14ac:dyDescent="0.2">
      <c r="A138" s="37">
        <v>132</v>
      </c>
      <c r="B138" s="37">
        <f t="shared" si="5"/>
        <v>36</v>
      </c>
      <c r="C138" s="37" t="s">
        <v>303</v>
      </c>
      <c r="D138" s="37" t="s">
        <v>411</v>
      </c>
      <c r="E138" s="37">
        <v>25228</v>
      </c>
      <c r="F138" s="38" t="s">
        <v>305</v>
      </c>
      <c r="G138" s="38" t="s">
        <v>306</v>
      </c>
      <c r="H138" s="38" t="s">
        <v>412</v>
      </c>
      <c r="I138" s="38" t="s">
        <v>413</v>
      </c>
      <c r="J138" s="44">
        <v>265016.5</v>
      </c>
      <c r="K138" s="44">
        <v>51471</v>
      </c>
      <c r="L138" s="44">
        <v>21471</v>
      </c>
      <c r="M138" s="44">
        <v>30000</v>
      </c>
      <c r="N138" s="39">
        <v>3</v>
      </c>
      <c r="O138" s="47">
        <v>18668</v>
      </c>
    </row>
    <row r="139" spans="1:15" ht="25.5" hidden="1" outlineLevel="2" x14ac:dyDescent="0.2">
      <c r="A139" s="37">
        <v>133</v>
      </c>
      <c r="B139" s="37">
        <f t="shared" si="5"/>
        <v>37</v>
      </c>
      <c r="C139" s="37" t="s">
        <v>303</v>
      </c>
      <c r="D139" s="37" t="s">
        <v>414</v>
      </c>
      <c r="E139" s="37">
        <v>20910</v>
      </c>
      <c r="F139" s="38" t="s">
        <v>305</v>
      </c>
      <c r="G139" s="38" t="s">
        <v>306</v>
      </c>
      <c r="H139" s="38" t="s">
        <v>415</v>
      </c>
      <c r="I139" s="38" t="s">
        <v>416</v>
      </c>
      <c r="J139" s="44">
        <v>399840</v>
      </c>
      <c r="K139" s="44">
        <v>399840</v>
      </c>
      <c r="L139" s="44">
        <v>262000</v>
      </c>
      <c r="M139" s="44">
        <v>25000</v>
      </c>
      <c r="N139" s="39">
        <v>5</v>
      </c>
      <c r="O139" s="47">
        <v>25000</v>
      </c>
    </row>
    <row r="140" spans="1:15" ht="25.5" hidden="1" outlineLevel="2" x14ac:dyDescent="0.2">
      <c r="A140" s="37">
        <v>134</v>
      </c>
      <c r="B140" s="37">
        <f t="shared" si="5"/>
        <v>38</v>
      </c>
      <c r="C140" s="37" t="s">
        <v>303</v>
      </c>
      <c r="D140" s="37" t="s">
        <v>417</v>
      </c>
      <c r="E140" s="37">
        <v>25488</v>
      </c>
      <c r="F140" s="38" t="s">
        <v>305</v>
      </c>
      <c r="G140" s="38" t="s">
        <v>306</v>
      </c>
      <c r="H140" s="38" t="s">
        <v>418</v>
      </c>
      <c r="I140" s="38" t="s">
        <v>419</v>
      </c>
      <c r="J140" s="44">
        <v>152320</v>
      </c>
      <c r="K140" s="44">
        <v>106624</v>
      </c>
      <c r="L140" s="44">
        <v>30000</v>
      </c>
      <c r="M140" s="44">
        <v>76624</v>
      </c>
      <c r="N140" s="39">
        <v>4</v>
      </c>
      <c r="O140" s="47">
        <v>24526</v>
      </c>
    </row>
    <row r="141" spans="1:15" ht="25.5" hidden="1" outlineLevel="2" x14ac:dyDescent="0.2">
      <c r="A141" s="37">
        <v>135</v>
      </c>
      <c r="B141" s="37">
        <f t="shared" si="5"/>
        <v>39</v>
      </c>
      <c r="C141" s="37" t="s">
        <v>303</v>
      </c>
      <c r="D141" s="37" t="s">
        <v>420</v>
      </c>
      <c r="E141" s="37">
        <v>25521</v>
      </c>
      <c r="F141" s="38" t="s">
        <v>305</v>
      </c>
      <c r="G141" s="38" t="s">
        <v>306</v>
      </c>
      <c r="H141" s="38" t="s">
        <v>421</v>
      </c>
      <c r="I141" s="38" t="s">
        <v>422</v>
      </c>
      <c r="J141" s="44">
        <v>130000</v>
      </c>
      <c r="K141" s="44">
        <v>115363</v>
      </c>
      <c r="L141" s="44">
        <v>15363</v>
      </c>
      <c r="M141" s="44">
        <v>20000</v>
      </c>
      <c r="N141" s="39">
        <v>3</v>
      </c>
      <c r="O141" s="47">
        <v>18668</v>
      </c>
    </row>
    <row r="142" spans="1:15" ht="25.5" hidden="1" outlineLevel="2" x14ac:dyDescent="0.2">
      <c r="A142" s="37">
        <v>136</v>
      </c>
      <c r="B142" s="37">
        <f t="shared" si="5"/>
        <v>40</v>
      </c>
      <c r="C142" s="37" t="s">
        <v>303</v>
      </c>
      <c r="D142" s="37" t="s">
        <v>426</v>
      </c>
      <c r="E142" s="37">
        <v>25629</v>
      </c>
      <c r="F142" s="38" t="s">
        <v>305</v>
      </c>
      <c r="G142" s="38" t="s">
        <v>306</v>
      </c>
      <c r="H142" s="38" t="s">
        <v>427</v>
      </c>
      <c r="I142" s="38" t="s">
        <v>428</v>
      </c>
      <c r="J142" s="44">
        <v>154700</v>
      </c>
      <c r="K142" s="44">
        <v>50000</v>
      </c>
      <c r="L142" s="44">
        <v>20000</v>
      </c>
      <c r="M142" s="44">
        <v>30000</v>
      </c>
      <c r="N142" s="39">
        <v>3</v>
      </c>
      <c r="O142" s="47">
        <v>18668</v>
      </c>
    </row>
    <row r="143" spans="1:15" ht="25.5" hidden="1" outlineLevel="2" x14ac:dyDescent="0.2">
      <c r="A143" s="37">
        <v>137</v>
      </c>
      <c r="B143" s="37">
        <f t="shared" si="5"/>
        <v>41</v>
      </c>
      <c r="C143" s="37" t="s">
        <v>303</v>
      </c>
      <c r="D143" s="37" t="s">
        <v>423</v>
      </c>
      <c r="E143" s="37">
        <v>20670</v>
      </c>
      <c r="F143" s="38" t="s">
        <v>305</v>
      </c>
      <c r="G143" s="38" t="s">
        <v>306</v>
      </c>
      <c r="H143" s="38" t="s">
        <v>424</v>
      </c>
      <c r="I143" s="38" t="s">
        <v>425</v>
      </c>
      <c r="J143" s="44">
        <v>50000</v>
      </c>
      <c r="K143" s="44">
        <v>50000</v>
      </c>
      <c r="L143" s="44">
        <v>0</v>
      </c>
      <c r="M143" s="44">
        <v>50000</v>
      </c>
      <c r="N143" s="39">
        <v>3</v>
      </c>
      <c r="O143" s="47">
        <v>18668</v>
      </c>
    </row>
    <row r="144" spans="1:15" ht="25.5" hidden="1" outlineLevel="2" x14ac:dyDescent="0.2">
      <c r="A144" s="37">
        <v>138</v>
      </c>
      <c r="B144" s="37">
        <f t="shared" si="5"/>
        <v>42</v>
      </c>
      <c r="C144" s="37" t="s">
        <v>303</v>
      </c>
      <c r="D144" s="37" t="s">
        <v>429</v>
      </c>
      <c r="E144" s="37">
        <v>25825</v>
      </c>
      <c r="F144" s="38" t="s">
        <v>305</v>
      </c>
      <c r="G144" s="38" t="s">
        <v>306</v>
      </c>
      <c r="H144" s="38" t="s">
        <v>430</v>
      </c>
      <c r="I144" s="38" t="s">
        <v>431</v>
      </c>
      <c r="J144" s="44">
        <v>166600</v>
      </c>
      <c r="K144" s="44">
        <v>166600</v>
      </c>
      <c r="L144" s="44">
        <v>25000</v>
      </c>
      <c r="M144" s="44">
        <v>50000</v>
      </c>
      <c r="N144" s="39">
        <v>3</v>
      </c>
      <c r="O144" s="47">
        <v>18668</v>
      </c>
    </row>
    <row r="145" spans="1:15" ht="25.5" hidden="1" outlineLevel="2" x14ac:dyDescent="0.2">
      <c r="A145" s="37">
        <v>139</v>
      </c>
      <c r="B145" s="37">
        <f t="shared" si="5"/>
        <v>43</v>
      </c>
      <c r="C145" s="37" t="s">
        <v>303</v>
      </c>
      <c r="D145" s="37" t="s">
        <v>432</v>
      </c>
      <c r="E145" s="37">
        <v>25861</v>
      </c>
      <c r="F145" s="38" t="s">
        <v>305</v>
      </c>
      <c r="G145" s="38" t="s">
        <v>306</v>
      </c>
      <c r="H145" s="38" t="s">
        <v>433</v>
      </c>
      <c r="I145" s="38" t="s">
        <v>434</v>
      </c>
      <c r="J145" s="44">
        <v>160650</v>
      </c>
      <c r="K145" s="44">
        <v>160650</v>
      </c>
      <c r="L145" s="44">
        <v>50000</v>
      </c>
      <c r="M145" s="44">
        <v>110650</v>
      </c>
      <c r="N145" s="39">
        <v>3</v>
      </c>
      <c r="O145" s="47">
        <v>18668</v>
      </c>
    </row>
    <row r="146" spans="1:15" ht="25.5" hidden="1" outlineLevel="2" x14ac:dyDescent="0.2">
      <c r="A146" s="37">
        <v>140</v>
      </c>
      <c r="B146" s="37">
        <f t="shared" si="5"/>
        <v>44</v>
      </c>
      <c r="C146" s="37" t="s">
        <v>303</v>
      </c>
      <c r="D146" s="37" t="s">
        <v>435</v>
      </c>
      <c r="E146" s="37">
        <v>25932</v>
      </c>
      <c r="F146" s="38" t="s">
        <v>305</v>
      </c>
      <c r="G146" s="38" t="s">
        <v>306</v>
      </c>
      <c r="H146" s="38" t="s">
        <v>436</v>
      </c>
      <c r="I146" s="38" t="s">
        <v>437</v>
      </c>
      <c r="J146" s="44">
        <v>116620</v>
      </c>
      <c r="K146" s="44">
        <v>25220</v>
      </c>
      <c r="L146" s="44">
        <v>0</v>
      </c>
      <c r="M146" s="44">
        <v>25220</v>
      </c>
      <c r="N146" s="39">
        <v>3</v>
      </c>
      <c r="O146" s="47">
        <v>18668</v>
      </c>
    </row>
    <row r="147" spans="1:15" ht="23.45" hidden="1" customHeight="1" outlineLevel="1" collapsed="1" x14ac:dyDescent="0.2">
      <c r="A147" s="50"/>
      <c r="B147" s="50"/>
      <c r="C147" s="35" t="s">
        <v>2921</v>
      </c>
      <c r="D147" s="35"/>
      <c r="E147" s="35"/>
      <c r="F147" s="43"/>
      <c r="G147" s="43"/>
      <c r="H147" s="43"/>
      <c r="I147" s="43"/>
      <c r="J147" s="45">
        <f t="shared" ref="J147:O147" si="6">SUBTOTAL(9,J103:J146)</f>
        <v>7241720.7000000002</v>
      </c>
      <c r="K147" s="45">
        <f t="shared" si="6"/>
        <v>4806390.0199999996</v>
      </c>
      <c r="L147" s="45">
        <f t="shared" si="6"/>
        <v>1672706.75</v>
      </c>
      <c r="M147" s="45">
        <f t="shared" si="6"/>
        <v>2389662.52</v>
      </c>
      <c r="N147" s="36">
        <f t="shared" si="6"/>
        <v>152</v>
      </c>
      <c r="O147" s="48">
        <f t="shared" si="6"/>
        <v>930072</v>
      </c>
    </row>
    <row r="148" spans="1:15" ht="25.5" hidden="1" outlineLevel="2" x14ac:dyDescent="0.2">
      <c r="A148" s="40">
        <v>141</v>
      </c>
      <c r="B148" s="40">
        <f t="shared" si="5"/>
        <v>1</v>
      </c>
      <c r="C148" s="40" t="s">
        <v>438</v>
      </c>
      <c r="D148" s="40" t="s">
        <v>439</v>
      </c>
      <c r="E148" s="40">
        <v>26699</v>
      </c>
      <c r="F148" s="41" t="s">
        <v>440</v>
      </c>
      <c r="G148" s="41" t="s">
        <v>441</v>
      </c>
      <c r="H148" s="41" t="s">
        <v>442</v>
      </c>
      <c r="I148" s="41" t="s">
        <v>443</v>
      </c>
      <c r="J148" s="46">
        <v>132000</v>
      </c>
      <c r="K148" s="46">
        <v>112571.43</v>
      </c>
      <c r="L148" s="46">
        <v>0</v>
      </c>
      <c r="M148" s="46">
        <v>112571.43</v>
      </c>
      <c r="N148" s="42">
        <v>4</v>
      </c>
      <c r="O148" s="49">
        <v>24526</v>
      </c>
    </row>
    <row r="149" spans="1:15" ht="25.5" hidden="1" outlineLevel="2" x14ac:dyDescent="0.2">
      <c r="A149" s="37">
        <v>142</v>
      </c>
      <c r="B149" s="37">
        <f t="shared" si="5"/>
        <v>2</v>
      </c>
      <c r="C149" s="37" t="s">
        <v>438</v>
      </c>
      <c r="D149" s="37" t="s">
        <v>444</v>
      </c>
      <c r="E149" s="37">
        <v>27212</v>
      </c>
      <c r="F149" s="38" t="s">
        <v>440</v>
      </c>
      <c r="G149" s="38" t="s">
        <v>441</v>
      </c>
      <c r="H149" s="38" t="s">
        <v>445</v>
      </c>
      <c r="I149" s="38" t="s">
        <v>446</v>
      </c>
      <c r="J149" s="44">
        <v>131838.79999999999</v>
      </c>
      <c r="K149" s="44">
        <v>7699.23</v>
      </c>
      <c r="L149" s="44">
        <v>0</v>
      </c>
      <c r="M149" s="44">
        <v>7699.23</v>
      </c>
      <c r="N149" s="39">
        <v>3</v>
      </c>
      <c r="O149" s="47">
        <v>7699</v>
      </c>
    </row>
    <row r="150" spans="1:15" ht="25.5" hidden="1" outlineLevel="2" x14ac:dyDescent="0.2">
      <c r="A150" s="37">
        <v>143</v>
      </c>
      <c r="B150" s="37">
        <f t="shared" si="5"/>
        <v>3</v>
      </c>
      <c r="C150" s="37" t="s">
        <v>438</v>
      </c>
      <c r="D150" s="37" t="s">
        <v>447</v>
      </c>
      <c r="E150" s="37">
        <v>27285</v>
      </c>
      <c r="F150" s="38" t="s">
        <v>440</v>
      </c>
      <c r="G150" s="38" t="s">
        <v>441</v>
      </c>
      <c r="H150" s="38" t="s">
        <v>448</v>
      </c>
      <c r="I150" s="38" t="s">
        <v>449</v>
      </c>
      <c r="J150" s="44">
        <v>174836</v>
      </c>
      <c r="K150" s="44">
        <v>114836</v>
      </c>
      <c r="L150" s="44">
        <v>0</v>
      </c>
      <c r="M150" s="44">
        <v>114836</v>
      </c>
      <c r="N150" s="39">
        <v>2</v>
      </c>
      <c r="O150" s="47">
        <v>12811</v>
      </c>
    </row>
    <row r="151" spans="1:15" ht="25.5" hidden="1" outlineLevel="2" x14ac:dyDescent="0.2">
      <c r="A151" s="37">
        <v>144</v>
      </c>
      <c r="B151" s="37">
        <f t="shared" si="5"/>
        <v>4</v>
      </c>
      <c r="C151" s="37" t="s">
        <v>438</v>
      </c>
      <c r="D151" s="37" t="s">
        <v>450</v>
      </c>
      <c r="E151" s="37">
        <v>27383</v>
      </c>
      <c r="F151" s="38" t="s">
        <v>440</v>
      </c>
      <c r="G151" s="38" t="s">
        <v>441</v>
      </c>
      <c r="H151" s="38" t="s">
        <v>451</v>
      </c>
      <c r="I151" s="38" t="s">
        <v>452</v>
      </c>
      <c r="J151" s="44">
        <v>131500</v>
      </c>
      <c r="K151" s="44">
        <v>77052</v>
      </c>
      <c r="L151" s="44">
        <v>0</v>
      </c>
      <c r="M151" s="44">
        <v>77052</v>
      </c>
      <c r="N151" s="39">
        <v>2</v>
      </c>
      <c r="O151" s="47">
        <v>12811</v>
      </c>
    </row>
    <row r="152" spans="1:15" ht="25.5" hidden="1" outlineLevel="2" x14ac:dyDescent="0.2">
      <c r="A152" s="37">
        <v>145</v>
      </c>
      <c r="B152" s="37">
        <f t="shared" si="5"/>
        <v>5</v>
      </c>
      <c r="C152" s="37" t="s">
        <v>438</v>
      </c>
      <c r="D152" s="37" t="s">
        <v>453</v>
      </c>
      <c r="E152" s="37">
        <v>27846</v>
      </c>
      <c r="F152" s="38" t="s">
        <v>440</v>
      </c>
      <c r="G152" s="38" t="s">
        <v>441</v>
      </c>
      <c r="H152" s="38" t="s">
        <v>454</v>
      </c>
      <c r="I152" s="38" t="s">
        <v>455</v>
      </c>
      <c r="J152" s="44">
        <v>287354.5</v>
      </c>
      <c r="K152" s="44">
        <v>287354.5</v>
      </c>
      <c r="L152" s="44">
        <v>5000</v>
      </c>
      <c r="M152" s="44">
        <v>282354.5</v>
      </c>
      <c r="N152" s="39">
        <v>2</v>
      </c>
      <c r="O152" s="47">
        <v>12811</v>
      </c>
    </row>
    <row r="153" spans="1:15" ht="25.5" hidden="1" outlineLevel="2" x14ac:dyDescent="0.2">
      <c r="A153" s="37">
        <v>146</v>
      </c>
      <c r="B153" s="37">
        <f t="shared" si="5"/>
        <v>6</v>
      </c>
      <c r="C153" s="37" t="s">
        <v>438</v>
      </c>
      <c r="D153" s="37" t="s">
        <v>456</v>
      </c>
      <c r="E153" s="37">
        <v>27971</v>
      </c>
      <c r="F153" s="38" t="s">
        <v>440</v>
      </c>
      <c r="G153" s="38" t="s">
        <v>441</v>
      </c>
      <c r="H153" s="38" t="s">
        <v>454</v>
      </c>
      <c r="I153" s="38" t="s">
        <v>457</v>
      </c>
      <c r="J153" s="44">
        <v>140000</v>
      </c>
      <c r="K153" s="44">
        <v>30000</v>
      </c>
      <c r="L153" s="44">
        <v>0</v>
      </c>
      <c r="M153" s="44">
        <v>30000</v>
      </c>
      <c r="N153" s="39">
        <v>3</v>
      </c>
      <c r="O153" s="47">
        <v>18668</v>
      </c>
    </row>
    <row r="154" spans="1:15" ht="25.5" hidden="1" outlineLevel="2" x14ac:dyDescent="0.2">
      <c r="A154" s="37">
        <v>147</v>
      </c>
      <c r="B154" s="37">
        <f t="shared" si="5"/>
        <v>7</v>
      </c>
      <c r="C154" s="37" t="s">
        <v>438</v>
      </c>
      <c r="D154" s="37" t="s">
        <v>458</v>
      </c>
      <c r="E154" s="37">
        <v>28077</v>
      </c>
      <c r="F154" s="38" t="s">
        <v>440</v>
      </c>
      <c r="G154" s="38" t="s">
        <v>441</v>
      </c>
      <c r="H154" s="38" t="s">
        <v>459</v>
      </c>
      <c r="I154" s="38" t="s">
        <v>460</v>
      </c>
      <c r="J154" s="44">
        <v>158760</v>
      </c>
      <c r="K154" s="44">
        <v>74100</v>
      </c>
      <c r="L154" s="44">
        <v>0</v>
      </c>
      <c r="M154" s="44">
        <v>74100</v>
      </c>
      <c r="N154" s="39">
        <v>3</v>
      </c>
      <c r="O154" s="47">
        <v>18668</v>
      </c>
    </row>
    <row r="155" spans="1:15" ht="25.5" hidden="1" outlineLevel="2" x14ac:dyDescent="0.2">
      <c r="A155" s="37">
        <v>148</v>
      </c>
      <c r="B155" s="37">
        <f t="shared" si="5"/>
        <v>8</v>
      </c>
      <c r="C155" s="37" t="s">
        <v>438</v>
      </c>
      <c r="D155" s="37" t="s">
        <v>464</v>
      </c>
      <c r="E155" s="37">
        <v>28139</v>
      </c>
      <c r="F155" s="38" t="s">
        <v>440</v>
      </c>
      <c r="G155" s="38" t="s">
        <v>441</v>
      </c>
      <c r="H155" s="38" t="s">
        <v>465</v>
      </c>
      <c r="I155" s="38" t="s">
        <v>466</v>
      </c>
      <c r="J155" s="44">
        <v>100000</v>
      </c>
      <c r="K155" s="44">
        <v>83345.47</v>
      </c>
      <c r="L155" s="44">
        <v>10000</v>
      </c>
      <c r="M155" s="44">
        <v>73345.47</v>
      </c>
      <c r="N155" s="39">
        <v>2</v>
      </c>
      <c r="O155" s="47">
        <v>12811</v>
      </c>
    </row>
    <row r="156" spans="1:15" ht="25.5" hidden="1" outlineLevel="2" x14ac:dyDescent="0.2">
      <c r="A156" s="37">
        <v>149</v>
      </c>
      <c r="B156" s="37">
        <f t="shared" si="5"/>
        <v>9</v>
      </c>
      <c r="C156" s="37" t="s">
        <v>438</v>
      </c>
      <c r="D156" s="37" t="s">
        <v>461</v>
      </c>
      <c r="E156" s="37">
        <v>28709</v>
      </c>
      <c r="F156" s="38" t="s">
        <v>440</v>
      </c>
      <c r="G156" s="38" t="s">
        <v>441</v>
      </c>
      <c r="H156" s="38" t="s">
        <v>462</v>
      </c>
      <c r="I156" s="38" t="s">
        <v>463</v>
      </c>
      <c r="J156" s="44">
        <v>136450.54999999999</v>
      </c>
      <c r="K156" s="44">
        <v>8611.11</v>
      </c>
      <c r="L156" s="44">
        <v>0</v>
      </c>
      <c r="M156" s="44">
        <v>8611.11</v>
      </c>
      <c r="N156" s="39">
        <v>3</v>
      </c>
      <c r="O156" s="47">
        <v>8611</v>
      </c>
    </row>
    <row r="157" spans="1:15" ht="25.5" hidden="1" outlineLevel="2" x14ac:dyDescent="0.2">
      <c r="A157" s="37">
        <v>150</v>
      </c>
      <c r="B157" s="37">
        <f t="shared" si="5"/>
        <v>10</v>
      </c>
      <c r="C157" s="37" t="s">
        <v>438</v>
      </c>
      <c r="D157" s="37" t="s">
        <v>467</v>
      </c>
      <c r="E157" s="37">
        <v>28246</v>
      </c>
      <c r="F157" s="38" t="s">
        <v>440</v>
      </c>
      <c r="G157" s="38" t="s">
        <v>441</v>
      </c>
      <c r="H157" s="38" t="s">
        <v>468</v>
      </c>
      <c r="I157" s="38" t="s">
        <v>469</v>
      </c>
      <c r="J157" s="44">
        <v>128126.5</v>
      </c>
      <c r="K157" s="44">
        <v>66095.5</v>
      </c>
      <c r="L157" s="44">
        <v>0</v>
      </c>
      <c r="M157" s="44">
        <v>66095.5</v>
      </c>
      <c r="N157" s="39">
        <v>2</v>
      </c>
      <c r="O157" s="47">
        <v>12811</v>
      </c>
    </row>
    <row r="158" spans="1:15" ht="25.5" hidden="1" outlineLevel="2" x14ac:dyDescent="0.2">
      <c r="A158" s="37">
        <v>151</v>
      </c>
      <c r="B158" s="37">
        <f t="shared" si="5"/>
        <v>11</v>
      </c>
      <c r="C158" s="37" t="s">
        <v>438</v>
      </c>
      <c r="D158" s="37" t="s">
        <v>470</v>
      </c>
      <c r="E158" s="37">
        <v>28335</v>
      </c>
      <c r="F158" s="38" t="s">
        <v>440</v>
      </c>
      <c r="G158" s="38" t="s">
        <v>441</v>
      </c>
      <c r="H158" s="38" t="s">
        <v>471</v>
      </c>
      <c r="I158" s="38" t="s">
        <v>472</v>
      </c>
      <c r="J158" s="44">
        <v>98000</v>
      </c>
      <c r="K158" s="44">
        <v>8266</v>
      </c>
      <c r="L158" s="44">
        <v>0</v>
      </c>
      <c r="M158" s="44">
        <v>8266</v>
      </c>
      <c r="N158" s="39">
        <v>3</v>
      </c>
      <c r="O158" s="47">
        <v>8266</v>
      </c>
    </row>
    <row r="159" spans="1:15" ht="25.5" hidden="1" outlineLevel="2" x14ac:dyDescent="0.2">
      <c r="A159" s="37">
        <v>152</v>
      </c>
      <c r="B159" s="37">
        <f t="shared" si="5"/>
        <v>12</v>
      </c>
      <c r="C159" s="37" t="s">
        <v>438</v>
      </c>
      <c r="D159" s="37" t="s">
        <v>473</v>
      </c>
      <c r="E159" s="37">
        <v>28530</v>
      </c>
      <c r="F159" s="38" t="s">
        <v>440</v>
      </c>
      <c r="G159" s="38" t="s">
        <v>441</v>
      </c>
      <c r="H159" s="38" t="s">
        <v>474</v>
      </c>
      <c r="I159" s="38" t="s">
        <v>475</v>
      </c>
      <c r="J159" s="44">
        <v>97268</v>
      </c>
      <c r="K159" s="44">
        <v>96268</v>
      </c>
      <c r="L159" s="44">
        <v>0</v>
      </c>
      <c r="M159" s="44">
        <v>97268</v>
      </c>
      <c r="N159" s="39">
        <v>4</v>
      </c>
      <c r="O159" s="47">
        <v>24526</v>
      </c>
    </row>
    <row r="160" spans="1:15" ht="25.5" hidden="1" outlineLevel="2" x14ac:dyDescent="0.2">
      <c r="A160" s="37">
        <v>153</v>
      </c>
      <c r="B160" s="37">
        <f t="shared" si="5"/>
        <v>13</v>
      </c>
      <c r="C160" s="37" t="s">
        <v>438</v>
      </c>
      <c r="D160" s="37" t="s">
        <v>476</v>
      </c>
      <c r="E160" s="37">
        <v>28610</v>
      </c>
      <c r="F160" s="38" t="s">
        <v>440</v>
      </c>
      <c r="G160" s="38" t="s">
        <v>441</v>
      </c>
      <c r="H160" s="38" t="s">
        <v>477</v>
      </c>
      <c r="I160" s="38" t="s">
        <v>478</v>
      </c>
      <c r="J160" s="44">
        <v>27475.47</v>
      </c>
      <c r="K160" s="44">
        <v>27475.47</v>
      </c>
      <c r="L160" s="44">
        <v>0</v>
      </c>
      <c r="M160" s="44">
        <v>27475.47</v>
      </c>
      <c r="N160" s="39">
        <v>2</v>
      </c>
      <c r="O160" s="47">
        <v>12811</v>
      </c>
    </row>
    <row r="161" spans="1:15" ht="25.5" hidden="1" outlineLevel="2" x14ac:dyDescent="0.2">
      <c r="A161" s="37">
        <v>154</v>
      </c>
      <c r="B161" s="37">
        <f t="shared" si="5"/>
        <v>14</v>
      </c>
      <c r="C161" s="37" t="s">
        <v>438</v>
      </c>
      <c r="D161" s="37" t="s">
        <v>479</v>
      </c>
      <c r="E161" s="37">
        <v>29573</v>
      </c>
      <c r="F161" s="38" t="s">
        <v>440</v>
      </c>
      <c r="G161" s="38" t="s">
        <v>441</v>
      </c>
      <c r="H161" s="38" t="s">
        <v>480</v>
      </c>
      <c r="I161" s="38" t="s">
        <v>481</v>
      </c>
      <c r="J161" s="44">
        <v>130000</v>
      </c>
      <c r="K161" s="44">
        <v>30818.12</v>
      </c>
      <c r="L161" s="44">
        <v>0</v>
      </c>
      <c r="M161" s="44">
        <v>30818.17</v>
      </c>
      <c r="N161" s="39">
        <v>3</v>
      </c>
      <c r="O161" s="47">
        <v>18668</v>
      </c>
    </row>
    <row r="162" spans="1:15" ht="25.5" hidden="1" outlineLevel="2" x14ac:dyDescent="0.2">
      <c r="A162" s="37">
        <v>155</v>
      </c>
      <c r="B162" s="37">
        <f t="shared" si="5"/>
        <v>15</v>
      </c>
      <c r="C162" s="37" t="s">
        <v>438</v>
      </c>
      <c r="D162" s="37" t="s">
        <v>482</v>
      </c>
      <c r="E162" s="37">
        <v>30014</v>
      </c>
      <c r="F162" s="38" t="s">
        <v>440</v>
      </c>
      <c r="G162" s="38" t="s">
        <v>441</v>
      </c>
      <c r="H162" s="38" t="s">
        <v>483</v>
      </c>
      <c r="I162" s="38" t="s">
        <v>484</v>
      </c>
      <c r="J162" s="44">
        <v>132000</v>
      </c>
      <c r="K162" s="44">
        <v>95233.84</v>
      </c>
      <c r="L162" s="44">
        <v>0</v>
      </c>
      <c r="M162" s="44">
        <v>95233.84</v>
      </c>
      <c r="N162" s="39">
        <v>2</v>
      </c>
      <c r="O162" s="47">
        <v>12811</v>
      </c>
    </row>
    <row r="163" spans="1:15" ht="25.5" hidden="1" outlineLevel="2" x14ac:dyDescent="0.2">
      <c r="A163" s="37">
        <v>156</v>
      </c>
      <c r="B163" s="37">
        <f t="shared" si="5"/>
        <v>16</v>
      </c>
      <c r="C163" s="37" t="s">
        <v>438</v>
      </c>
      <c r="D163" s="37" t="s">
        <v>485</v>
      </c>
      <c r="E163" s="37">
        <v>30336</v>
      </c>
      <c r="F163" s="38" t="s">
        <v>440</v>
      </c>
      <c r="G163" s="38" t="s">
        <v>441</v>
      </c>
      <c r="H163" s="38" t="s">
        <v>486</v>
      </c>
      <c r="I163" s="38" t="s">
        <v>487</v>
      </c>
      <c r="J163" s="44">
        <v>134035</v>
      </c>
      <c r="K163" s="44">
        <v>134035</v>
      </c>
      <c r="L163" s="44">
        <v>0</v>
      </c>
      <c r="M163" s="44">
        <v>40000</v>
      </c>
      <c r="N163" s="39">
        <v>4</v>
      </c>
      <c r="O163" s="47">
        <v>24526</v>
      </c>
    </row>
    <row r="164" spans="1:15" ht="25.5" hidden="1" outlineLevel="2" x14ac:dyDescent="0.2">
      <c r="A164" s="37">
        <v>157</v>
      </c>
      <c r="B164" s="37">
        <f t="shared" si="5"/>
        <v>17</v>
      </c>
      <c r="C164" s="37" t="s">
        <v>438</v>
      </c>
      <c r="D164" s="37" t="s">
        <v>488</v>
      </c>
      <c r="E164" s="37">
        <v>30470</v>
      </c>
      <c r="F164" s="38" t="s">
        <v>440</v>
      </c>
      <c r="G164" s="38" t="s">
        <v>441</v>
      </c>
      <c r="H164" s="38" t="s">
        <v>489</v>
      </c>
      <c r="I164" s="38" t="s">
        <v>490</v>
      </c>
      <c r="J164" s="44">
        <v>156000</v>
      </c>
      <c r="K164" s="44">
        <v>52252.94</v>
      </c>
      <c r="L164" s="44">
        <v>10000</v>
      </c>
      <c r="M164" s="44">
        <v>42254.94</v>
      </c>
      <c r="N164" s="39">
        <v>3</v>
      </c>
      <c r="O164" s="47">
        <v>18668</v>
      </c>
    </row>
    <row r="165" spans="1:15" ht="25.5" hidden="1" outlineLevel="2" x14ac:dyDescent="0.2">
      <c r="A165" s="37">
        <v>158</v>
      </c>
      <c r="B165" s="37">
        <f t="shared" si="5"/>
        <v>18</v>
      </c>
      <c r="C165" s="37" t="s">
        <v>438</v>
      </c>
      <c r="D165" s="37" t="s">
        <v>491</v>
      </c>
      <c r="E165" s="37">
        <v>30648</v>
      </c>
      <c r="F165" s="38" t="s">
        <v>440</v>
      </c>
      <c r="G165" s="38" t="s">
        <v>441</v>
      </c>
      <c r="H165" s="38" t="s">
        <v>492</v>
      </c>
      <c r="I165" s="38" t="s">
        <v>493</v>
      </c>
      <c r="J165" s="44">
        <v>104988.32</v>
      </c>
      <c r="K165" s="44">
        <v>16932.8</v>
      </c>
      <c r="L165" s="44">
        <v>0</v>
      </c>
      <c r="M165" s="44">
        <v>16932.8</v>
      </c>
      <c r="N165" s="39">
        <v>3</v>
      </c>
      <c r="O165" s="47">
        <v>16932</v>
      </c>
    </row>
    <row r="166" spans="1:15" ht="25.5" hidden="1" outlineLevel="2" x14ac:dyDescent="0.2">
      <c r="A166" s="37">
        <v>159</v>
      </c>
      <c r="B166" s="37">
        <f t="shared" si="5"/>
        <v>19</v>
      </c>
      <c r="C166" s="37" t="s">
        <v>438</v>
      </c>
      <c r="D166" s="37" t="s">
        <v>494</v>
      </c>
      <c r="E166" s="37">
        <v>30719</v>
      </c>
      <c r="F166" s="38" t="s">
        <v>440</v>
      </c>
      <c r="G166" s="38" t="s">
        <v>441</v>
      </c>
      <c r="H166" s="38" t="s">
        <v>495</v>
      </c>
      <c r="I166" s="38" t="s">
        <v>496</v>
      </c>
      <c r="J166" s="44">
        <v>150344.6</v>
      </c>
      <c r="K166" s="44">
        <v>30068.92</v>
      </c>
      <c r="L166" s="44">
        <v>0</v>
      </c>
      <c r="M166" s="44">
        <v>30068.92</v>
      </c>
      <c r="N166" s="39">
        <v>3</v>
      </c>
      <c r="O166" s="47">
        <v>18668</v>
      </c>
    </row>
    <row r="167" spans="1:15" ht="25.5" hidden="1" outlineLevel="2" x14ac:dyDescent="0.2">
      <c r="A167" s="37">
        <v>160</v>
      </c>
      <c r="B167" s="37">
        <f t="shared" si="5"/>
        <v>20</v>
      </c>
      <c r="C167" s="37" t="s">
        <v>438</v>
      </c>
      <c r="D167" s="37" t="s">
        <v>497</v>
      </c>
      <c r="E167" s="37">
        <v>30915</v>
      </c>
      <c r="F167" s="38" t="s">
        <v>440</v>
      </c>
      <c r="G167" s="38" t="s">
        <v>441</v>
      </c>
      <c r="H167" s="38" t="s">
        <v>498</v>
      </c>
      <c r="I167" s="38" t="s">
        <v>499</v>
      </c>
      <c r="J167" s="44">
        <v>207611</v>
      </c>
      <c r="K167" s="44">
        <v>207611</v>
      </c>
      <c r="L167" s="44">
        <v>0</v>
      </c>
      <c r="M167" s="44">
        <v>207611</v>
      </c>
      <c r="N167" s="39">
        <v>2</v>
      </c>
      <c r="O167" s="47">
        <v>12811</v>
      </c>
    </row>
    <row r="168" spans="1:15" ht="25.5" hidden="1" outlineLevel="2" x14ac:dyDescent="0.2">
      <c r="A168" s="37">
        <v>161</v>
      </c>
      <c r="B168" s="37">
        <f t="shared" si="5"/>
        <v>21</v>
      </c>
      <c r="C168" s="37" t="s">
        <v>438</v>
      </c>
      <c r="D168" s="37" t="s">
        <v>500</v>
      </c>
      <c r="E168" s="37">
        <v>31057</v>
      </c>
      <c r="F168" s="38" t="s">
        <v>440</v>
      </c>
      <c r="G168" s="38" t="s">
        <v>441</v>
      </c>
      <c r="H168" s="38" t="s">
        <v>501</v>
      </c>
      <c r="I168" s="38" t="s">
        <v>502</v>
      </c>
      <c r="J168" s="44">
        <v>154700</v>
      </c>
      <c r="K168" s="44">
        <v>106060</v>
      </c>
      <c r="L168" s="44">
        <v>0</v>
      </c>
      <c r="M168" s="44">
        <v>106060</v>
      </c>
      <c r="N168" s="39">
        <v>2</v>
      </c>
      <c r="O168" s="47">
        <v>12811</v>
      </c>
    </row>
    <row r="169" spans="1:15" ht="25.5" hidden="1" outlineLevel="2" x14ac:dyDescent="0.2">
      <c r="A169" s="37">
        <v>162</v>
      </c>
      <c r="B169" s="37">
        <f t="shared" si="5"/>
        <v>22</v>
      </c>
      <c r="C169" s="37" t="s">
        <v>438</v>
      </c>
      <c r="D169" s="37" t="s">
        <v>503</v>
      </c>
      <c r="E169" s="37">
        <v>31128</v>
      </c>
      <c r="F169" s="38" t="s">
        <v>440</v>
      </c>
      <c r="G169" s="38" t="s">
        <v>441</v>
      </c>
      <c r="H169" s="38" t="s">
        <v>504</v>
      </c>
      <c r="I169" s="38" t="s">
        <v>505</v>
      </c>
      <c r="J169" s="44">
        <v>160650</v>
      </c>
      <c r="K169" s="44">
        <v>145356</v>
      </c>
      <c r="L169" s="44">
        <v>0</v>
      </c>
      <c r="M169" s="44">
        <v>50000</v>
      </c>
      <c r="N169" s="39">
        <v>3</v>
      </c>
      <c r="O169" s="47">
        <v>18668</v>
      </c>
    </row>
    <row r="170" spans="1:15" ht="25.5" hidden="1" outlineLevel="2" x14ac:dyDescent="0.2">
      <c r="A170" s="37">
        <v>163</v>
      </c>
      <c r="B170" s="37">
        <f t="shared" si="5"/>
        <v>23</v>
      </c>
      <c r="C170" s="37" t="s">
        <v>438</v>
      </c>
      <c r="D170" s="37" t="s">
        <v>512</v>
      </c>
      <c r="E170" s="37">
        <v>31208</v>
      </c>
      <c r="F170" s="38" t="s">
        <v>440</v>
      </c>
      <c r="G170" s="38" t="s">
        <v>441</v>
      </c>
      <c r="H170" s="38" t="s">
        <v>513</v>
      </c>
      <c r="I170" s="38" t="s">
        <v>514</v>
      </c>
      <c r="J170" s="44">
        <v>70000</v>
      </c>
      <c r="K170" s="44">
        <v>72366</v>
      </c>
      <c r="L170" s="44">
        <v>0</v>
      </c>
      <c r="M170" s="44">
        <v>72366</v>
      </c>
      <c r="N170" s="39">
        <v>3</v>
      </c>
      <c r="O170" s="47">
        <v>18668</v>
      </c>
    </row>
    <row r="171" spans="1:15" ht="25.5" hidden="1" outlineLevel="2" x14ac:dyDescent="0.2">
      <c r="A171" s="37">
        <v>164</v>
      </c>
      <c r="B171" s="37">
        <f t="shared" si="5"/>
        <v>24</v>
      </c>
      <c r="C171" s="37" t="s">
        <v>438</v>
      </c>
      <c r="D171" s="37" t="s">
        <v>506</v>
      </c>
      <c r="E171" s="37">
        <v>31379</v>
      </c>
      <c r="F171" s="38" t="s">
        <v>440</v>
      </c>
      <c r="G171" s="38" t="s">
        <v>441</v>
      </c>
      <c r="H171" s="38" t="s">
        <v>507</v>
      </c>
      <c r="I171" s="38" t="s">
        <v>508</v>
      </c>
      <c r="J171" s="44">
        <v>130000</v>
      </c>
      <c r="K171" s="44">
        <v>114035</v>
      </c>
      <c r="L171" s="44">
        <v>0</v>
      </c>
      <c r="M171" s="44">
        <v>114035</v>
      </c>
      <c r="N171" s="39">
        <v>3</v>
      </c>
      <c r="O171" s="47">
        <v>18668</v>
      </c>
    </row>
    <row r="172" spans="1:15" ht="25.5" hidden="1" outlineLevel="2" x14ac:dyDescent="0.2">
      <c r="A172" s="37">
        <v>165</v>
      </c>
      <c r="B172" s="37">
        <f t="shared" si="5"/>
        <v>25</v>
      </c>
      <c r="C172" s="37" t="s">
        <v>438</v>
      </c>
      <c r="D172" s="37" t="s">
        <v>509</v>
      </c>
      <c r="E172" s="37">
        <v>31422</v>
      </c>
      <c r="F172" s="38" t="s">
        <v>440</v>
      </c>
      <c r="G172" s="38" t="s">
        <v>441</v>
      </c>
      <c r="H172" s="38" t="s">
        <v>510</v>
      </c>
      <c r="I172" s="38" t="s">
        <v>511</v>
      </c>
      <c r="J172" s="44">
        <v>148750</v>
      </c>
      <c r="K172" s="44">
        <v>114172</v>
      </c>
      <c r="L172" s="44">
        <v>0</v>
      </c>
      <c r="M172" s="44">
        <v>114171</v>
      </c>
      <c r="N172" s="39">
        <v>3</v>
      </c>
      <c r="O172" s="47">
        <v>18668</v>
      </c>
    </row>
    <row r="173" spans="1:15" ht="25.5" hidden="1" outlineLevel="2" x14ac:dyDescent="0.2">
      <c r="A173" s="37">
        <v>166</v>
      </c>
      <c r="B173" s="37">
        <f t="shared" si="5"/>
        <v>26</v>
      </c>
      <c r="C173" s="37" t="s">
        <v>438</v>
      </c>
      <c r="D173" s="37" t="s">
        <v>515</v>
      </c>
      <c r="E173" s="37">
        <v>31609</v>
      </c>
      <c r="F173" s="38" t="s">
        <v>440</v>
      </c>
      <c r="G173" s="38" t="s">
        <v>441</v>
      </c>
      <c r="H173" s="38" t="s">
        <v>516</v>
      </c>
      <c r="I173" s="38" t="s">
        <v>517</v>
      </c>
      <c r="J173" s="44">
        <v>156662.22</v>
      </c>
      <c r="K173" s="44">
        <v>77374.22</v>
      </c>
      <c r="L173" s="44">
        <v>0</v>
      </c>
      <c r="M173" s="44">
        <v>77374.22</v>
      </c>
      <c r="N173" s="39">
        <v>2</v>
      </c>
      <c r="O173" s="47">
        <v>12811</v>
      </c>
    </row>
    <row r="174" spans="1:15" ht="25.5" hidden="1" outlineLevel="2" x14ac:dyDescent="0.2">
      <c r="A174" s="37">
        <v>167</v>
      </c>
      <c r="B174" s="37">
        <f t="shared" si="5"/>
        <v>27</v>
      </c>
      <c r="C174" s="37" t="s">
        <v>438</v>
      </c>
      <c r="D174" s="37" t="s">
        <v>518</v>
      </c>
      <c r="E174" s="37">
        <v>32201</v>
      </c>
      <c r="F174" s="38" t="s">
        <v>440</v>
      </c>
      <c r="G174" s="38" t="s">
        <v>441</v>
      </c>
      <c r="H174" s="38" t="s">
        <v>519</v>
      </c>
      <c r="I174" s="38" t="s">
        <v>520</v>
      </c>
      <c r="J174" s="44">
        <v>34510</v>
      </c>
      <c r="K174" s="44">
        <v>9700</v>
      </c>
      <c r="L174" s="44">
        <v>0</v>
      </c>
      <c r="M174" s="44">
        <v>9700</v>
      </c>
      <c r="N174" s="39">
        <v>2</v>
      </c>
      <c r="O174" s="47">
        <v>9700</v>
      </c>
    </row>
    <row r="175" spans="1:15" ht="25.5" hidden="1" outlineLevel="2" x14ac:dyDescent="0.2">
      <c r="A175" s="37">
        <v>168</v>
      </c>
      <c r="B175" s="37">
        <f t="shared" si="5"/>
        <v>28</v>
      </c>
      <c r="C175" s="37" t="s">
        <v>438</v>
      </c>
      <c r="D175" s="37" t="s">
        <v>521</v>
      </c>
      <c r="E175" s="37">
        <v>31976</v>
      </c>
      <c r="F175" s="38" t="s">
        <v>440</v>
      </c>
      <c r="G175" s="38" t="s">
        <v>441</v>
      </c>
      <c r="H175" s="38" t="s">
        <v>522</v>
      </c>
      <c r="I175" s="38" t="s">
        <v>523</v>
      </c>
      <c r="J175" s="44">
        <v>155563</v>
      </c>
      <c r="K175" s="44">
        <v>146541</v>
      </c>
      <c r="L175" s="44">
        <v>0</v>
      </c>
      <c r="M175" s="44">
        <v>126541</v>
      </c>
      <c r="N175" s="39">
        <v>3</v>
      </c>
      <c r="O175" s="47">
        <v>18668</v>
      </c>
    </row>
    <row r="176" spans="1:15" ht="25.5" hidden="1" outlineLevel="2" x14ac:dyDescent="0.2">
      <c r="A176" s="37">
        <v>169</v>
      </c>
      <c r="B176" s="37">
        <f t="shared" si="5"/>
        <v>29</v>
      </c>
      <c r="C176" s="37" t="s">
        <v>438</v>
      </c>
      <c r="D176" s="37" t="s">
        <v>524</v>
      </c>
      <c r="E176" s="37">
        <v>32027</v>
      </c>
      <c r="F176" s="38" t="s">
        <v>440</v>
      </c>
      <c r="G176" s="38" t="s">
        <v>441</v>
      </c>
      <c r="H176" s="38" t="s">
        <v>525</v>
      </c>
      <c r="I176" s="38" t="s">
        <v>526</v>
      </c>
      <c r="J176" s="44">
        <v>50000</v>
      </c>
      <c r="K176" s="44">
        <v>20000</v>
      </c>
      <c r="L176" s="44">
        <v>0</v>
      </c>
      <c r="M176" s="44">
        <v>20000</v>
      </c>
      <c r="N176" s="39">
        <v>2</v>
      </c>
      <c r="O176" s="47">
        <v>12811</v>
      </c>
    </row>
    <row r="177" spans="1:15" ht="24" hidden="1" customHeight="1" outlineLevel="1" collapsed="1" x14ac:dyDescent="0.2">
      <c r="A177" s="50"/>
      <c r="B177" s="50"/>
      <c r="C177" s="35" t="s">
        <v>2922</v>
      </c>
      <c r="D177" s="35"/>
      <c r="E177" s="35"/>
      <c r="F177" s="43"/>
      <c r="G177" s="43"/>
      <c r="H177" s="43"/>
      <c r="I177" s="43"/>
      <c r="J177" s="45">
        <f t="shared" ref="J177:O177" si="7">SUBTOTAL(9,J148:J176)</f>
        <v>3819423.9600000004</v>
      </c>
      <c r="K177" s="45">
        <f t="shared" si="7"/>
        <v>2366231.5500000003</v>
      </c>
      <c r="L177" s="45">
        <f t="shared" si="7"/>
        <v>25000</v>
      </c>
      <c r="M177" s="45">
        <f t="shared" si="7"/>
        <v>2132841.5999999996</v>
      </c>
      <c r="N177" s="36">
        <f t="shared" si="7"/>
        <v>78</v>
      </c>
      <c r="O177" s="48">
        <f t="shared" si="7"/>
        <v>452387</v>
      </c>
    </row>
    <row r="178" spans="1:15" ht="102" hidden="1" outlineLevel="2" x14ac:dyDescent="0.2">
      <c r="A178" s="40">
        <v>170</v>
      </c>
      <c r="B178" s="40">
        <f t="shared" si="5"/>
        <v>1</v>
      </c>
      <c r="C178" s="40" t="s">
        <v>527</v>
      </c>
      <c r="D178" s="40" t="s">
        <v>528</v>
      </c>
      <c r="E178" s="40">
        <v>32660</v>
      </c>
      <c r="F178" s="41" t="s">
        <v>529</v>
      </c>
      <c r="G178" s="41" t="s">
        <v>530</v>
      </c>
      <c r="H178" s="41" t="s">
        <v>531</v>
      </c>
      <c r="I178" s="41" t="s">
        <v>532</v>
      </c>
      <c r="J178" s="46">
        <v>159460</v>
      </c>
      <c r="K178" s="46">
        <v>95438</v>
      </c>
      <c r="L178" s="46">
        <v>0</v>
      </c>
      <c r="M178" s="46">
        <v>95438</v>
      </c>
      <c r="N178" s="42">
        <v>4</v>
      </c>
      <c r="O178" s="49">
        <v>24526</v>
      </c>
    </row>
    <row r="179" spans="1:15" ht="38.25" hidden="1" outlineLevel="2" x14ac:dyDescent="0.2">
      <c r="A179" s="37">
        <v>171</v>
      </c>
      <c r="B179" s="37">
        <f t="shared" si="5"/>
        <v>2</v>
      </c>
      <c r="C179" s="37" t="s">
        <v>527</v>
      </c>
      <c r="D179" s="37" t="s">
        <v>533</v>
      </c>
      <c r="E179" s="37">
        <v>32704</v>
      </c>
      <c r="F179" s="38" t="s">
        <v>529</v>
      </c>
      <c r="G179" s="38" t="s">
        <v>530</v>
      </c>
      <c r="H179" s="38" t="s">
        <v>534</v>
      </c>
      <c r="I179" s="38" t="s">
        <v>535</v>
      </c>
      <c r="J179" s="44">
        <v>47600</v>
      </c>
      <c r="K179" s="44">
        <v>42840</v>
      </c>
      <c r="L179" s="44"/>
      <c r="M179" s="44">
        <v>42840</v>
      </c>
      <c r="N179" s="39">
        <v>5</v>
      </c>
      <c r="O179" s="47">
        <v>30383</v>
      </c>
    </row>
    <row r="180" spans="1:15" ht="114.75" hidden="1" outlineLevel="2" x14ac:dyDescent="0.2">
      <c r="A180" s="37">
        <v>172</v>
      </c>
      <c r="B180" s="37">
        <f t="shared" si="5"/>
        <v>3</v>
      </c>
      <c r="C180" s="37" t="s">
        <v>527</v>
      </c>
      <c r="D180" s="37" t="s">
        <v>536</v>
      </c>
      <c r="E180" s="37">
        <v>32768</v>
      </c>
      <c r="F180" s="38" t="s">
        <v>529</v>
      </c>
      <c r="G180" s="38" t="s">
        <v>530</v>
      </c>
      <c r="H180" s="38" t="s">
        <v>537</v>
      </c>
      <c r="I180" s="38" t="s">
        <v>538</v>
      </c>
      <c r="J180" s="44">
        <v>106330</v>
      </c>
      <c r="K180" s="44">
        <v>24724.57</v>
      </c>
      <c r="L180" s="44">
        <v>0</v>
      </c>
      <c r="M180" s="44">
        <v>24724.57</v>
      </c>
      <c r="N180" s="39">
        <v>4</v>
      </c>
      <c r="O180" s="47">
        <v>24526</v>
      </c>
    </row>
    <row r="181" spans="1:15" ht="114.75" hidden="1" outlineLevel="2" x14ac:dyDescent="0.2">
      <c r="A181" s="37">
        <v>173</v>
      </c>
      <c r="B181" s="37">
        <f t="shared" si="5"/>
        <v>4</v>
      </c>
      <c r="C181" s="37" t="s">
        <v>527</v>
      </c>
      <c r="D181" s="37" t="s">
        <v>539</v>
      </c>
      <c r="E181" s="37">
        <v>32811</v>
      </c>
      <c r="F181" s="38" t="s">
        <v>529</v>
      </c>
      <c r="G181" s="38" t="s">
        <v>530</v>
      </c>
      <c r="H181" s="38" t="s">
        <v>540</v>
      </c>
      <c r="I181" s="38" t="s">
        <v>541</v>
      </c>
      <c r="J181" s="44">
        <v>76086.98</v>
      </c>
      <c r="K181" s="44">
        <v>52518.98</v>
      </c>
      <c r="L181" s="44">
        <v>0</v>
      </c>
      <c r="M181" s="44">
        <v>52518.98</v>
      </c>
      <c r="N181" s="39">
        <v>5</v>
      </c>
      <c r="O181" s="47">
        <v>30383</v>
      </c>
    </row>
    <row r="182" spans="1:15" ht="76.5" hidden="1" outlineLevel="2" x14ac:dyDescent="0.2">
      <c r="A182" s="37">
        <v>174</v>
      </c>
      <c r="B182" s="37">
        <f t="shared" si="5"/>
        <v>5</v>
      </c>
      <c r="C182" s="37" t="s">
        <v>527</v>
      </c>
      <c r="D182" s="37" t="s">
        <v>542</v>
      </c>
      <c r="E182" s="37">
        <v>32884</v>
      </c>
      <c r="F182" s="38" t="s">
        <v>529</v>
      </c>
      <c r="G182" s="38" t="s">
        <v>530</v>
      </c>
      <c r="H182" s="38" t="s">
        <v>543</v>
      </c>
      <c r="I182" s="38" t="s">
        <v>544</v>
      </c>
      <c r="J182" s="44">
        <v>156000</v>
      </c>
      <c r="K182" s="44">
        <v>114735.84</v>
      </c>
      <c r="L182" s="44">
        <v>0</v>
      </c>
      <c r="M182" s="44">
        <v>114735.84</v>
      </c>
      <c r="N182" s="39">
        <v>7</v>
      </c>
      <c r="O182" s="47">
        <v>42098</v>
      </c>
    </row>
    <row r="183" spans="1:15" ht="51" hidden="1" outlineLevel="2" x14ac:dyDescent="0.2">
      <c r="A183" s="37">
        <v>175</v>
      </c>
      <c r="B183" s="37">
        <f t="shared" si="5"/>
        <v>6</v>
      </c>
      <c r="C183" s="37" t="s">
        <v>527</v>
      </c>
      <c r="D183" s="37" t="s">
        <v>545</v>
      </c>
      <c r="E183" s="37">
        <v>33015</v>
      </c>
      <c r="F183" s="38" t="s">
        <v>529</v>
      </c>
      <c r="G183" s="38" t="s">
        <v>530</v>
      </c>
      <c r="H183" s="38" t="s">
        <v>546</v>
      </c>
      <c r="I183" s="38" t="s">
        <v>547</v>
      </c>
      <c r="J183" s="44">
        <v>119000</v>
      </c>
      <c r="K183" s="44">
        <v>60614.19</v>
      </c>
      <c r="L183" s="44">
        <v>0</v>
      </c>
      <c r="M183" s="44">
        <v>60614.19</v>
      </c>
      <c r="N183" s="39">
        <v>5</v>
      </c>
      <c r="O183" s="47">
        <v>30383</v>
      </c>
    </row>
    <row r="184" spans="1:15" ht="25.5" hidden="1" outlineLevel="2" x14ac:dyDescent="0.2">
      <c r="A184" s="37">
        <v>176</v>
      </c>
      <c r="B184" s="37">
        <f t="shared" si="5"/>
        <v>7</v>
      </c>
      <c r="C184" s="37" t="s">
        <v>527</v>
      </c>
      <c r="D184" s="37" t="s">
        <v>548</v>
      </c>
      <c r="E184" s="37">
        <v>32955</v>
      </c>
      <c r="F184" s="38" t="s">
        <v>529</v>
      </c>
      <c r="G184" s="38" t="s">
        <v>530</v>
      </c>
      <c r="H184" s="38" t="s">
        <v>549</v>
      </c>
      <c r="I184" s="38" t="s">
        <v>550</v>
      </c>
      <c r="J184" s="44">
        <v>84271</v>
      </c>
      <c r="K184" s="44">
        <v>26608</v>
      </c>
      <c r="L184" s="44">
        <v>0</v>
      </c>
      <c r="M184" s="44">
        <v>26608</v>
      </c>
      <c r="N184" s="39">
        <v>5</v>
      </c>
      <c r="O184" s="47">
        <v>26608</v>
      </c>
    </row>
    <row r="185" spans="1:15" ht="51" hidden="1" outlineLevel="2" x14ac:dyDescent="0.2">
      <c r="A185" s="37">
        <v>177</v>
      </c>
      <c r="B185" s="37">
        <f t="shared" si="5"/>
        <v>8</v>
      </c>
      <c r="C185" s="37" t="s">
        <v>527</v>
      </c>
      <c r="D185" s="37" t="s">
        <v>551</v>
      </c>
      <c r="E185" s="37">
        <v>33177</v>
      </c>
      <c r="F185" s="38" t="s">
        <v>529</v>
      </c>
      <c r="G185" s="38" t="s">
        <v>530</v>
      </c>
      <c r="H185" s="38" t="s">
        <v>552</v>
      </c>
      <c r="I185" s="38" t="s">
        <v>553</v>
      </c>
      <c r="J185" s="44">
        <v>79730</v>
      </c>
      <c r="K185" s="44">
        <v>20433</v>
      </c>
      <c r="L185" s="44">
        <v>0</v>
      </c>
      <c r="M185" s="44">
        <v>20433</v>
      </c>
      <c r="N185" s="39">
        <v>5</v>
      </c>
      <c r="O185" s="47">
        <v>20433</v>
      </c>
    </row>
    <row r="186" spans="1:15" ht="76.5" hidden="1" outlineLevel="2" x14ac:dyDescent="0.2">
      <c r="A186" s="37">
        <v>178</v>
      </c>
      <c r="B186" s="37">
        <f t="shared" si="5"/>
        <v>9</v>
      </c>
      <c r="C186" s="37" t="s">
        <v>527</v>
      </c>
      <c r="D186" s="37" t="s">
        <v>554</v>
      </c>
      <c r="E186" s="37">
        <v>179686</v>
      </c>
      <c r="F186" s="38" t="s">
        <v>529</v>
      </c>
      <c r="G186" s="38" t="s">
        <v>530</v>
      </c>
      <c r="H186" s="38" t="s">
        <v>555</v>
      </c>
      <c r="I186" s="38" t="s">
        <v>556</v>
      </c>
      <c r="J186" s="44">
        <v>86862</v>
      </c>
      <c r="K186" s="44">
        <v>37328</v>
      </c>
      <c r="L186" s="44">
        <v>0</v>
      </c>
      <c r="M186" s="44">
        <v>37328</v>
      </c>
      <c r="N186" s="39">
        <v>5</v>
      </c>
      <c r="O186" s="47">
        <v>30383</v>
      </c>
    </row>
    <row r="187" spans="1:15" ht="102" hidden="1" outlineLevel="2" x14ac:dyDescent="0.2">
      <c r="A187" s="37">
        <v>179</v>
      </c>
      <c r="B187" s="37">
        <f t="shared" si="5"/>
        <v>10</v>
      </c>
      <c r="C187" s="37" t="s">
        <v>527</v>
      </c>
      <c r="D187" s="37" t="s">
        <v>557</v>
      </c>
      <c r="E187" s="37">
        <v>33337</v>
      </c>
      <c r="F187" s="38" t="s">
        <v>529</v>
      </c>
      <c r="G187" s="38" t="s">
        <v>530</v>
      </c>
      <c r="H187" s="38" t="s">
        <v>558</v>
      </c>
      <c r="I187" s="38" t="s">
        <v>559</v>
      </c>
      <c r="J187" s="44">
        <v>82956</v>
      </c>
      <c r="K187" s="44">
        <v>47766.6</v>
      </c>
      <c r="L187" s="44">
        <v>0</v>
      </c>
      <c r="M187" s="44">
        <v>47766.6</v>
      </c>
      <c r="N187" s="39">
        <v>4</v>
      </c>
      <c r="O187" s="47">
        <v>24526</v>
      </c>
    </row>
    <row r="188" spans="1:15" ht="102" hidden="1" outlineLevel="2" x14ac:dyDescent="0.2">
      <c r="A188" s="37">
        <v>180</v>
      </c>
      <c r="B188" s="37">
        <f t="shared" si="5"/>
        <v>11</v>
      </c>
      <c r="C188" s="37" t="s">
        <v>527</v>
      </c>
      <c r="D188" s="37" t="s">
        <v>560</v>
      </c>
      <c r="E188" s="37">
        <v>33382</v>
      </c>
      <c r="F188" s="38" t="s">
        <v>529</v>
      </c>
      <c r="G188" s="38" t="s">
        <v>530</v>
      </c>
      <c r="H188" s="38" t="s">
        <v>561</v>
      </c>
      <c r="I188" s="38" t="s">
        <v>562</v>
      </c>
      <c r="J188" s="44">
        <v>130000</v>
      </c>
      <c r="K188" s="44">
        <v>130000</v>
      </c>
      <c r="L188" s="44">
        <v>0</v>
      </c>
      <c r="M188" s="44">
        <v>130000</v>
      </c>
      <c r="N188" s="39">
        <v>4</v>
      </c>
      <c r="O188" s="47">
        <v>24526</v>
      </c>
    </row>
    <row r="189" spans="1:15" ht="63.75" hidden="1" outlineLevel="2" x14ac:dyDescent="0.2">
      <c r="A189" s="37">
        <v>181</v>
      </c>
      <c r="B189" s="37">
        <f t="shared" si="5"/>
        <v>12</v>
      </c>
      <c r="C189" s="37" t="s">
        <v>527</v>
      </c>
      <c r="D189" s="37" t="s">
        <v>563</v>
      </c>
      <c r="E189" s="37">
        <v>33435</v>
      </c>
      <c r="F189" s="38" t="s">
        <v>529</v>
      </c>
      <c r="G189" s="38" t="s">
        <v>530</v>
      </c>
      <c r="H189" s="38" t="s">
        <v>564</v>
      </c>
      <c r="I189" s="38" t="s">
        <v>565</v>
      </c>
      <c r="J189" s="44">
        <v>158270</v>
      </c>
      <c r="K189" s="44">
        <v>128145.15</v>
      </c>
      <c r="L189" s="44">
        <v>0</v>
      </c>
      <c r="M189" s="44">
        <v>128145.15</v>
      </c>
      <c r="N189" s="39">
        <v>5</v>
      </c>
      <c r="O189" s="47">
        <v>30383</v>
      </c>
    </row>
    <row r="190" spans="1:15" ht="76.5" hidden="1" outlineLevel="2" x14ac:dyDescent="0.2">
      <c r="A190" s="37">
        <v>182</v>
      </c>
      <c r="B190" s="37">
        <f t="shared" si="5"/>
        <v>13</v>
      </c>
      <c r="C190" s="37" t="s">
        <v>527</v>
      </c>
      <c r="D190" s="37" t="s">
        <v>566</v>
      </c>
      <c r="E190" s="37">
        <v>33514</v>
      </c>
      <c r="F190" s="38" t="s">
        <v>529</v>
      </c>
      <c r="G190" s="38" t="s">
        <v>530</v>
      </c>
      <c r="H190" s="38" t="s">
        <v>567</v>
      </c>
      <c r="I190" s="38" t="s">
        <v>568</v>
      </c>
      <c r="J190" s="44">
        <v>159960</v>
      </c>
      <c r="K190" s="44">
        <v>24000</v>
      </c>
      <c r="L190" s="44">
        <v>0</v>
      </c>
      <c r="M190" s="44">
        <v>24000</v>
      </c>
      <c r="N190" s="39">
        <v>5</v>
      </c>
      <c r="O190" s="47">
        <v>24000</v>
      </c>
    </row>
    <row r="191" spans="1:15" ht="89.25" hidden="1" outlineLevel="2" x14ac:dyDescent="0.2">
      <c r="A191" s="37">
        <v>183</v>
      </c>
      <c r="B191" s="37">
        <f t="shared" si="5"/>
        <v>14</v>
      </c>
      <c r="C191" s="37" t="s">
        <v>527</v>
      </c>
      <c r="D191" s="37" t="s">
        <v>50</v>
      </c>
      <c r="E191" s="37">
        <v>33541</v>
      </c>
      <c r="F191" s="38" t="s">
        <v>529</v>
      </c>
      <c r="G191" s="38" t="s">
        <v>530</v>
      </c>
      <c r="H191" s="38" t="s">
        <v>569</v>
      </c>
      <c r="I191" s="38" t="s">
        <v>570</v>
      </c>
      <c r="J191" s="44">
        <v>468265</v>
      </c>
      <c r="K191" s="44">
        <v>433265</v>
      </c>
      <c r="L191" s="44">
        <v>0</v>
      </c>
      <c r="M191" s="44">
        <v>433265</v>
      </c>
      <c r="N191" s="39">
        <v>5</v>
      </c>
      <c r="O191" s="47">
        <v>30383</v>
      </c>
    </row>
    <row r="192" spans="1:15" ht="51" hidden="1" outlineLevel="2" x14ac:dyDescent="0.2">
      <c r="A192" s="37">
        <v>184</v>
      </c>
      <c r="B192" s="37">
        <f t="shared" si="5"/>
        <v>15</v>
      </c>
      <c r="C192" s="37" t="s">
        <v>527</v>
      </c>
      <c r="D192" s="37" t="s">
        <v>571</v>
      </c>
      <c r="E192" s="37">
        <v>33621</v>
      </c>
      <c r="F192" s="38" t="s">
        <v>529</v>
      </c>
      <c r="G192" s="38" t="s">
        <v>530</v>
      </c>
      <c r="H192" s="38" t="s">
        <v>572</v>
      </c>
      <c r="I192" s="38" t="s">
        <v>573</v>
      </c>
      <c r="J192" s="44">
        <v>159960</v>
      </c>
      <c r="K192" s="44">
        <v>121784.6</v>
      </c>
      <c r="L192" s="44">
        <v>0</v>
      </c>
      <c r="M192" s="44">
        <v>121784.6</v>
      </c>
      <c r="N192" s="39">
        <v>5</v>
      </c>
      <c r="O192" s="47">
        <v>30383</v>
      </c>
    </row>
    <row r="193" spans="1:15" ht="76.5" hidden="1" outlineLevel="2" x14ac:dyDescent="0.2">
      <c r="A193" s="37">
        <v>185</v>
      </c>
      <c r="B193" s="37">
        <f t="shared" si="5"/>
        <v>16</v>
      </c>
      <c r="C193" s="37" t="s">
        <v>527</v>
      </c>
      <c r="D193" s="37" t="s">
        <v>574</v>
      </c>
      <c r="E193" s="37">
        <v>33765</v>
      </c>
      <c r="F193" s="38" t="s">
        <v>529</v>
      </c>
      <c r="G193" s="38" t="s">
        <v>530</v>
      </c>
      <c r="H193" s="38" t="s">
        <v>575</v>
      </c>
      <c r="I193" s="38" t="s">
        <v>576</v>
      </c>
      <c r="J193" s="44">
        <v>271320</v>
      </c>
      <c r="K193" s="44">
        <v>216073</v>
      </c>
      <c r="L193" s="44">
        <v>0</v>
      </c>
      <c r="M193" s="44">
        <v>216073</v>
      </c>
      <c r="N193" s="39">
        <v>3</v>
      </c>
      <c r="O193" s="47">
        <v>18668</v>
      </c>
    </row>
    <row r="194" spans="1:15" ht="76.5" hidden="1" outlineLevel="2" x14ac:dyDescent="0.2">
      <c r="A194" s="37">
        <v>186</v>
      </c>
      <c r="B194" s="37">
        <f t="shared" si="5"/>
        <v>17</v>
      </c>
      <c r="C194" s="37" t="s">
        <v>527</v>
      </c>
      <c r="D194" s="37" t="s">
        <v>577</v>
      </c>
      <c r="E194" s="37">
        <v>33845</v>
      </c>
      <c r="F194" s="38" t="s">
        <v>529</v>
      </c>
      <c r="G194" s="38" t="s">
        <v>530</v>
      </c>
      <c r="H194" s="38" t="s">
        <v>578</v>
      </c>
      <c r="I194" s="38" t="s">
        <v>579</v>
      </c>
      <c r="J194" s="44">
        <v>230042.02</v>
      </c>
      <c r="K194" s="44">
        <v>161675.26999999999</v>
      </c>
      <c r="L194" s="44">
        <v>0</v>
      </c>
      <c r="M194" s="44">
        <v>161675.26999999999</v>
      </c>
      <c r="N194" s="39">
        <v>5</v>
      </c>
      <c r="O194" s="47">
        <v>30383</v>
      </c>
    </row>
    <row r="195" spans="1:15" ht="89.25" hidden="1" outlineLevel="2" x14ac:dyDescent="0.2">
      <c r="A195" s="37">
        <v>187</v>
      </c>
      <c r="B195" s="37">
        <f t="shared" si="5"/>
        <v>18</v>
      </c>
      <c r="C195" s="37" t="s">
        <v>527</v>
      </c>
      <c r="D195" s="37" t="s">
        <v>580</v>
      </c>
      <c r="E195" s="37">
        <v>33881</v>
      </c>
      <c r="F195" s="38" t="s">
        <v>529</v>
      </c>
      <c r="G195" s="38" t="s">
        <v>530</v>
      </c>
      <c r="H195" s="38" t="s">
        <v>581</v>
      </c>
      <c r="I195" s="38" t="s">
        <v>582</v>
      </c>
      <c r="J195" s="44">
        <v>113800</v>
      </c>
      <c r="K195" s="44">
        <v>25800</v>
      </c>
      <c r="L195" s="44">
        <v>0</v>
      </c>
      <c r="M195" s="44">
        <v>25800</v>
      </c>
      <c r="N195" s="39">
        <v>5</v>
      </c>
      <c r="O195" s="47">
        <v>25800</v>
      </c>
    </row>
    <row r="196" spans="1:15" ht="63.75" hidden="1" outlineLevel="2" x14ac:dyDescent="0.2">
      <c r="A196" s="37">
        <v>188</v>
      </c>
      <c r="B196" s="37">
        <f t="shared" si="5"/>
        <v>19</v>
      </c>
      <c r="C196" s="37" t="s">
        <v>527</v>
      </c>
      <c r="D196" s="37" t="s">
        <v>583</v>
      </c>
      <c r="E196" s="37">
        <v>33952</v>
      </c>
      <c r="F196" s="38" t="s">
        <v>529</v>
      </c>
      <c r="G196" s="38" t="s">
        <v>530</v>
      </c>
      <c r="H196" s="38" t="s">
        <v>584</v>
      </c>
      <c r="I196" s="38" t="s">
        <v>585</v>
      </c>
      <c r="J196" s="44">
        <v>195200</v>
      </c>
      <c r="K196" s="44">
        <v>100000</v>
      </c>
      <c r="L196" s="44">
        <v>0</v>
      </c>
      <c r="M196" s="44">
        <v>90000</v>
      </c>
      <c r="N196" s="39">
        <v>4</v>
      </c>
      <c r="O196" s="47">
        <v>24526</v>
      </c>
    </row>
    <row r="197" spans="1:15" ht="25.5" hidden="1" outlineLevel="2" x14ac:dyDescent="0.2">
      <c r="A197" s="37">
        <v>189</v>
      </c>
      <c r="B197" s="37">
        <f t="shared" si="5"/>
        <v>20</v>
      </c>
      <c r="C197" s="37" t="s">
        <v>527</v>
      </c>
      <c r="D197" s="37" t="s">
        <v>586</v>
      </c>
      <c r="E197" s="37">
        <v>179720</v>
      </c>
      <c r="F197" s="38" t="s">
        <v>529</v>
      </c>
      <c r="G197" s="38" t="s">
        <v>530</v>
      </c>
      <c r="H197" s="38" t="s">
        <v>587</v>
      </c>
      <c r="I197" s="38" t="s">
        <v>588</v>
      </c>
      <c r="J197" s="44">
        <v>108156</v>
      </c>
      <c r="K197" s="44">
        <v>49597</v>
      </c>
      <c r="L197" s="44">
        <v>0</v>
      </c>
      <c r="M197" s="44">
        <v>49597</v>
      </c>
      <c r="N197" s="39">
        <v>5</v>
      </c>
      <c r="O197" s="47">
        <v>30383</v>
      </c>
    </row>
    <row r="198" spans="1:15" ht="25.5" hidden="1" outlineLevel="2" x14ac:dyDescent="0.2">
      <c r="A198" s="37">
        <v>190</v>
      </c>
      <c r="B198" s="37">
        <f t="shared" ref="B198:B261" si="8">B197+1</f>
        <v>21</v>
      </c>
      <c r="C198" s="37" t="s">
        <v>527</v>
      </c>
      <c r="D198" s="37" t="s">
        <v>589</v>
      </c>
      <c r="E198" s="37">
        <v>34235</v>
      </c>
      <c r="F198" s="38" t="s">
        <v>529</v>
      </c>
      <c r="G198" s="38" t="s">
        <v>530</v>
      </c>
      <c r="H198" s="38" t="s">
        <v>590</v>
      </c>
      <c r="I198" s="38" t="s">
        <v>591</v>
      </c>
      <c r="J198" s="44">
        <v>237600</v>
      </c>
      <c r="K198" s="44">
        <v>178730.25</v>
      </c>
      <c r="L198" s="44">
        <v>0</v>
      </c>
      <c r="M198" s="44">
        <v>178730</v>
      </c>
      <c r="N198" s="39">
        <v>5</v>
      </c>
      <c r="O198" s="47">
        <v>30383</v>
      </c>
    </row>
    <row r="199" spans="1:15" ht="63.75" hidden="1" outlineLevel="2" x14ac:dyDescent="0.2">
      <c r="A199" s="37">
        <v>191</v>
      </c>
      <c r="B199" s="37">
        <f t="shared" si="8"/>
        <v>22</v>
      </c>
      <c r="C199" s="37" t="s">
        <v>527</v>
      </c>
      <c r="D199" s="37" t="s">
        <v>592</v>
      </c>
      <c r="E199" s="37">
        <v>34280</v>
      </c>
      <c r="F199" s="38" t="s">
        <v>529</v>
      </c>
      <c r="G199" s="38" t="s">
        <v>530</v>
      </c>
      <c r="H199" s="38" t="s">
        <v>593</v>
      </c>
      <c r="I199" s="38" t="s">
        <v>594</v>
      </c>
      <c r="J199" s="44">
        <v>81028</v>
      </c>
      <c r="K199" s="44">
        <v>54504.5</v>
      </c>
      <c r="L199" s="44">
        <v>0</v>
      </c>
      <c r="M199" s="44">
        <v>54504.5</v>
      </c>
      <c r="N199" s="39">
        <v>5</v>
      </c>
      <c r="O199" s="47">
        <v>30383</v>
      </c>
    </row>
    <row r="200" spans="1:15" ht="63.75" hidden="1" outlineLevel="2" x14ac:dyDescent="0.2">
      <c r="A200" s="37">
        <v>192</v>
      </c>
      <c r="B200" s="37">
        <f t="shared" si="8"/>
        <v>23</v>
      </c>
      <c r="C200" s="37" t="s">
        <v>527</v>
      </c>
      <c r="D200" s="37" t="s">
        <v>595</v>
      </c>
      <c r="E200" s="37">
        <v>34360</v>
      </c>
      <c r="F200" s="38" t="s">
        <v>529</v>
      </c>
      <c r="G200" s="38" t="s">
        <v>530</v>
      </c>
      <c r="H200" s="38" t="s">
        <v>596</v>
      </c>
      <c r="I200" s="38" t="s">
        <v>597</v>
      </c>
      <c r="J200" s="44">
        <v>214200</v>
      </c>
      <c r="K200" s="44">
        <v>100000</v>
      </c>
      <c r="L200" s="44">
        <v>0</v>
      </c>
      <c r="M200" s="44">
        <v>100000</v>
      </c>
      <c r="N200" s="39">
        <v>5</v>
      </c>
      <c r="O200" s="47">
        <v>30383</v>
      </c>
    </row>
    <row r="201" spans="1:15" ht="51" hidden="1" outlineLevel="2" x14ac:dyDescent="0.2">
      <c r="A201" s="37">
        <v>193</v>
      </c>
      <c r="B201" s="37">
        <f t="shared" si="8"/>
        <v>24</v>
      </c>
      <c r="C201" s="37" t="s">
        <v>527</v>
      </c>
      <c r="D201" s="37" t="s">
        <v>604</v>
      </c>
      <c r="E201" s="37">
        <v>34422</v>
      </c>
      <c r="F201" s="38" t="s">
        <v>529</v>
      </c>
      <c r="G201" s="38" t="s">
        <v>530</v>
      </c>
      <c r="H201" s="38" t="s">
        <v>605</v>
      </c>
      <c r="I201" s="38" t="s">
        <v>606</v>
      </c>
      <c r="J201" s="44">
        <v>88375</v>
      </c>
      <c r="K201" s="44">
        <v>46766</v>
      </c>
      <c r="L201" s="44">
        <v>0</v>
      </c>
      <c r="M201" s="44">
        <v>46766</v>
      </c>
      <c r="N201" s="39">
        <v>5</v>
      </c>
      <c r="O201" s="47">
        <v>30383</v>
      </c>
    </row>
    <row r="202" spans="1:15" ht="63.75" hidden="1" outlineLevel="2" x14ac:dyDescent="0.2">
      <c r="A202" s="37">
        <v>194</v>
      </c>
      <c r="B202" s="37">
        <f t="shared" si="8"/>
        <v>25</v>
      </c>
      <c r="C202" s="37" t="s">
        <v>527</v>
      </c>
      <c r="D202" s="37" t="s">
        <v>610</v>
      </c>
      <c r="E202" s="37">
        <v>34547</v>
      </c>
      <c r="F202" s="38" t="s">
        <v>529</v>
      </c>
      <c r="G202" s="38" t="s">
        <v>530</v>
      </c>
      <c r="H202" s="38" t="s">
        <v>611</v>
      </c>
      <c r="I202" s="38" t="s">
        <v>612</v>
      </c>
      <c r="J202" s="44">
        <v>190900</v>
      </c>
      <c r="K202" s="44">
        <v>190900</v>
      </c>
      <c r="L202" s="44">
        <v>0</v>
      </c>
      <c r="M202" s="44">
        <v>190900</v>
      </c>
      <c r="N202" s="39">
        <v>5</v>
      </c>
      <c r="O202" s="47">
        <v>30383</v>
      </c>
    </row>
    <row r="203" spans="1:15" ht="63.75" hidden="1" outlineLevel="2" x14ac:dyDescent="0.2">
      <c r="A203" s="37">
        <v>195</v>
      </c>
      <c r="B203" s="37">
        <f t="shared" si="8"/>
        <v>26</v>
      </c>
      <c r="C203" s="37" t="s">
        <v>527</v>
      </c>
      <c r="D203" s="37" t="s">
        <v>598</v>
      </c>
      <c r="E203" s="37">
        <v>34645</v>
      </c>
      <c r="F203" s="38" t="s">
        <v>529</v>
      </c>
      <c r="G203" s="38" t="s">
        <v>530</v>
      </c>
      <c r="H203" s="38" t="s">
        <v>599</v>
      </c>
      <c r="I203" s="38" t="s">
        <v>600</v>
      </c>
      <c r="J203" s="44">
        <v>126140</v>
      </c>
      <c r="K203" s="44">
        <v>126140</v>
      </c>
      <c r="L203" s="44">
        <v>0</v>
      </c>
      <c r="M203" s="44">
        <v>126140</v>
      </c>
      <c r="N203" s="39">
        <v>3</v>
      </c>
      <c r="O203" s="47">
        <v>18668</v>
      </c>
    </row>
    <row r="204" spans="1:15" ht="63.75" hidden="1" outlineLevel="2" x14ac:dyDescent="0.2">
      <c r="A204" s="37">
        <v>196</v>
      </c>
      <c r="B204" s="37">
        <f t="shared" si="8"/>
        <v>27</v>
      </c>
      <c r="C204" s="37" t="s">
        <v>527</v>
      </c>
      <c r="D204" s="37" t="s">
        <v>601</v>
      </c>
      <c r="E204" s="37">
        <v>34850</v>
      </c>
      <c r="F204" s="38" t="s">
        <v>529</v>
      </c>
      <c r="G204" s="38" t="s">
        <v>530</v>
      </c>
      <c r="H204" s="38" t="s">
        <v>602</v>
      </c>
      <c r="I204" s="38" t="s">
        <v>603</v>
      </c>
      <c r="J204" s="44">
        <v>50690</v>
      </c>
      <c r="K204" s="44">
        <v>10121</v>
      </c>
      <c r="L204" s="44">
        <v>0</v>
      </c>
      <c r="M204" s="44">
        <v>10121</v>
      </c>
      <c r="N204" s="39">
        <v>4</v>
      </c>
      <c r="O204" s="47">
        <v>10121</v>
      </c>
    </row>
    <row r="205" spans="1:15" ht="38.25" hidden="1" outlineLevel="2" x14ac:dyDescent="0.2">
      <c r="A205" s="37">
        <v>197</v>
      </c>
      <c r="B205" s="37">
        <f t="shared" si="8"/>
        <v>28</v>
      </c>
      <c r="C205" s="37" t="s">
        <v>527</v>
      </c>
      <c r="D205" s="37" t="s">
        <v>607</v>
      </c>
      <c r="E205" s="37">
        <v>34903</v>
      </c>
      <c r="F205" s="38" t="s">
        <v>529</v>
      </c>
      <c r="G205" s="38" t="s">
        <v>530</v>
      </c>
      <c r="H205" s="38" t="s">
        <v>608</v>
      </c>
      <c r="I205" s="38" t="s">
        <v>609</v>
      </c>
      <c r="J205" s="44">
        <v>139825</v>
      </c>
      <c r="K205" s="44">
        <v>69912.5</v>
      </c>
      <c r="L205" s="44">
        <v>0</v>
      </c>
      <c r="M205" s="44">
        <v>69912.5</v>
      </c>
      <c r="N205" s="39">
        <v>4</v>
      </c>
      <c r="O205" s="47">
        <v>24526</v>
      </c>
    </row>
    <row r="206" spans="1:15" ht="102" hidden="1" outlineLevel="2" x14ac:dyDescent="0.2">
      <c r="A206" s="37">
        <v>198</v>
      </c>
      <c r="B206" s="37">
        <f t="shared" si="8"/>
        <v>29</v>
      </c>
      <c r="C206" s="37" t="s">
        <v>527</v>
      </c>
      <c r="D206" s="37" t="s">
        <v>613</v>
      </c>
      <c r="E206" s="37">
        <v>35152</v>
      </c>
      <c r="F206" s="38" t="s">
        <v>529</v>
      </c>
      <c r="G206" s="38" t="s">
        <v>530</v>
      </c>
      <c r="H206" s="38" t="s">
        <v>614</v>
      </c>
      <c r="I206" s="38" t="s">
        <v>615</v>
      </c>
      <c r="J206" s="44">
        <v>150000</v>
      </c>
      <c r="K206" s="44">
        <v>141898.51999999999</v>
      </c>
      <c r="L206" s="44">
        <v>0</v>
      </c>
      <c r="M206" s="44">
        <v>141898.51999999999</v>
      </c>
      <c r="N206" s="39">
        <v>5</v>
      </c>
      <c r="O206" s="47">
        <v>30383</v>
      </c>
    </row>
    <row r="207" spans="1:15" ht="51" hidden="1" outlineLevel="2" x14ac:dyDescent="0.2">
      <c r="A207" s="37">
        <v>199</v>
      </c>
      <c r="B207" s="37">
        <f t="shared" si="8"/>
        <v>30</v>
      </c>
      <c r="C207" s="37" t="s">
        <v>527</v>
      </c>
      <c r="D207" s="37" t="s">
        <v>616</v>
      </c>
      <c r="E207" s="37">
        <v>35054</v>
      </c>
      <c r="F207" s="38" t="s">
        <v>529</v>
      </c>
      <c r="G207" s="38" t="s">
        <v>530</v>
      </c>
      <c r="H207" s="38" t="s">
        <v>617</v>
      </c>
      <c r="I207" s="38" t="s">
        <v>618</v>
      </c>
      <c r="J207" s="44">
        <v>93000</v>
      </c>
      <c r="K207" s="44">
        <v>93000</v>
      </c>
      <c r="L207" s="44">
        <v>0</v>
      </c>
      <c r="M207" s="44">
        <v>10000</v>
      </c>
      <c r="N207" s="39">
        <v>5</v>
      </c>
      <c r="O207" s="47">
        <v>10000</v>
      </c>
    </row>
    <row r="208" spans="1:15" ht="63.75" hidden="1" outlineLevel="2" x14ac:dyDescent="0.2">
      <c r="A208" s="37">
        <v>200</v>
      </c>
      <c r="B208" s="37">
        <f t="shared" si="8"/>
        <v>31</v>
      </c>
      <c r="C208" s="37" t="s">
        <v>527</v>
      </c>
      <c r="D208" s="37" t="s">
        <v>619</v>
      </c>
      <c r="E208" s="37">
        <v>35090</v>
      </c>
      <c r="F208" s="38" t="s">
        <v>529</v>
      </c>
      <c r="G208" s="38" t="s">
        <v>530</v>
      </c>
      <c r="H208" s="38" t="s">
        <v>620</v>
      </c>
      <c r="I208" s="38" t="s">
        <v>621</v>
      </c>
      <c r="J208" s="44">
        <v>154700</v>
      </c>
      <c r="K208" s="44">
        <v>130000</v>
      </c>
      <c r="L208" s="44">
        <v>0</v>
      </c>
      <c r="M208" s="44">
        <v>130000</v>
      </c>
      <c r="N208" s="39">
        <v>4</v>
      </c>
      <c r="O208" s="47">
        <v>24526</v>
      </c>
    </row>
    <row r="209" spans="1:15" ht="63.75" hidden="1" outlineLevel="2" x14ac:dyDescent="0.2">
      <c r="A209" s="37">
        <v>201</v>
      </c>
      <c r="B209" s="37">
        <f t="shared" si="8"/>
        <v>32</v>
      </c>
      <c r="C209" s="37" t="s">
        <v>527</v>
      </c>
      <c r="D209" s="37" t="s">
        <v>622</v>
      </c>
      <c r="E209" s="37">
        <v>35269</v>
      </c>
      <c r="F209" s="38" t="s">
        <v>529</v>
      </c>
      <c r="G209" s="38" t="s">
        <v>530</v>
      </c>
      <c r="H209" s="38" t="s">
        <v>623</v>
      </c>
      <c r="I209" s="38" t="s">
        <v>624</v>
      </c>
      <c r="J209" s="44">
        <v>48000</v>
      </c>
      <c r="K209" s="44">
        <v>48000</v>
      </c>
      <c r="L209" s="44">
        <v>0</v>
      </c>
      <c r="M209" s="44">
        <v>48000</v>
      </c>
      <c r="N209" s="39">
        <v>4</v>
      </c>
      <c r="O209" s="47">
        <v>24526</v>
      </c>
    </row>
    <row r="210" spans="1:15" ht="51" hidden="1" outlineLevel="2" x14ac:dyDescent="0.2">
      <c r="A210" s="37">
        <v>202</v>
      </c>
      <c r="B210" s="37">
        <f t="shared" si="8"/>
        <v>33</v>
      </c>
      <c r="C210" s="37" t="s">
        <v>527</v>
      </c>
      <c r="D210" s="37" t="s">
        <v>625</v>
      </c>
      <c r="E210" s="37">
        <v>35312</v>
      </c>
      <c r="F210" s="38" t="s">
        <v>529</v>
      </c>
      <c r="G210" s="38" t="s">
        <v>530</v>
      </c>
      <c r="H210" s="38" t="s">
        <v>626</v>
      </c>
      <c r="I210" s="38" t="s">
        <v>627</v>
      </c>
      <c r="J210" s="44">
        <v>130305</v>
      </c>
      <c r="K210" s="44">
        <v>130305</v>
      </c>
      <c r="L210" s="44">
        <v>0</v>
      </c>
      <c r="M210" s="44">
        <v>130305</v>
      </c>
      <c r="N210" s="39">
        <v>4</v>
      </c>
      <c r="O210" s="47">
        <v>24526</v>
      </c>
    </row>
    <row r="211" spans="1:15" ht="35.450000000000003" hidden="1" customHeight="1" outlineLevel="1" collapsed="1" x14ac:dyDescent="0.2">
      <c r="A211" s="50"/>
      <c r="B211" s="50"/>
      <c r="C211" s="35" t="s">
        <v>2923</v>
      </c>
      <c r="D211" s="35"/>
      <c r="E211" s="35"/>
      <c r="F211" s="43"/>
      <c r="G211" s="43"/>
      <c r="H211" s="43"/>
      <c r="I211" s="43"/>
      <c r="J211" s="45">
        <f t="shared" ref="J211:O211" si="9">SUBTOTAL(9,J178:J210)</f>
        <v>4698032</v>
      </c>
      <c r="K211" s="45">
        <f t="shared" si="9"/>
        <v>3233624.97</v>
      </c>
      <c r="L211" s="45">
        <f t="shared" si="9"/>
        <v>0</v>
      </c>
      <c r="M211" s="45">
        <f t="shared" si="9"/>
        <v>3140624.72</v>
      </c>
      <c r="N211" s="36">
        <f t="shared" si="9"/>
        <v>153</v>
      </c>
      <c r="O211" s="48">
        <f t="shared" si="9"/>
        <v>872875</v>
      </c>
    </row>
    <row r="212" spans="1:15" ht="25.5" hidden="1" outlineLevel="2" x14ac:dyDescent="0.2">
      <c r="A212" s="40">
        <v>203</v>
      </c>
      <c r="B212" s="40">
        <f t="shared" si="8"/>
        <v>1</v>
      </c>
      <c r="C212" s="40" t="s">
        <v>628</v>
      </c>
      <c r="D212" s="40" t="s">
        <v>629</v>
      </c>
      <c r="E212" s="40">
        <v>35731</v>
      </c>
      <c r="F212" s="41" t="s">
        <v>630</v>
      </c>
      <c r="G212" s="41" t="s">
        <v>631</v>
      </c>
      <c r="H212" s="41" t="s">
        <v>632</v>
      </c>
      <c r="I212" s="41" t="s">
        <v>633</v>
      </c>
      <c r="J212" s="46">
        <v>643270</v>
      </c>
      <c r="K212" s="46">
        <v>243340</v>
      </c>
      <c r="L212" s="46">
        <v>183340</v>
      </c>
      <c r="M212" s="46">
        <v>60000</v>
      </c>
      <c r="N212" s="42">
        <v>6</v>
      </c>
      <c r="O212" s="49">
        <v>36240</v>
      </c>
    </row>
    <row r="213" spans="1:15" ht="25.5" hidden="1" outlineLevel="2" x14ac:dyDescent="0.2">
      <c r="A213" s="37">
        <v>204</v>
      </c>
      <c r="B213" s="37">
        <f t="shared" si="8"/>
        <v>2</v>
      </c>
      <c r="C213" s="37" t="s">
        <v>628</v>
      </c>
      <c r="D213" s="37" t="s">
        <v>634</v>
      </c>
      <c r="E213" s="37">
        <v>36499</v>
      </c>
      <c r="F213" s="38" t="s">
        <v>630</v>
      </c>
      <c r="G213" s="38" t="s">
        <v>631</v>
      </c>
      <c r="H213" s="38" t="s">
        <v>635</v>
      </c>
      <c r="I213" s="38" t="s">
        <v>636</v>
      </c>
      <c r="J213" s="44">
        <v>154688.1</v>
      </c>
      <c r="K213" s="44">
        <v>134688.1</v>
      </c>
      <c r="L213" s="44">
        <v>0</v>
      </c>
      <c r="M213" s="44">
        <v>134688.1</v>
      </c>
      <c r="N213" s="39">
        <v>2</v>
      </c>
      <c r="O213" s="47">
        <v>12811</v>
      </c>
    </row>
    <row r="214" spans="1:15" ht="25.5" hidden="1" outlineLevel="2" x14ac:dyDescent="0.2">
      <c r="A214" s="37">
        <v>205</v>
      </c>
      <c r="B214" s="37">
        <f t="shared" si="8"/>
        <v>3</v>
      </c>
      <c r="C214" s="37" t="s">
        <v>628</v>
      </c>
      <c r="D214" s="37" t="s">
        <v>637</v>
      </c>
      <c r="E214" s="37">
        <v>39967</v>
      </c>
      <c r="F214" s="38" t="s">
        <v>630</v>
      </c>
      <c r="G214" s="38" t="s">
        <v>631</v>
      </c>
      <c r="H214" s="38" t="s">
        <v>638</v>
      </c>
      <c r="I214" s="38" t="s">
        <v>639</v>
      </c>
      <c r="J214" s="44">
        <v>159917.42000000001</v>
      </c>
      <c r="K214" s="44">
        <v>49749.68</v>
      </c>
      <c r="L214" s="44">
        <v>18486.79</v>
      </c>
      <c r="M214" s="44">
        <v>31262.89</v>
      </c>
      <c r="N214" s="39">
        <v>3</v>
      </c>
      <c r="O214" s="47">
        <v>18668</v>
      </c>
    </row>
    <row r="215" spans="1:15" ht="25.5" hidden="1" outlineLevel="2" x14ac:dyDescent="0.2">
      <c r="A215" s="37">
        <v>206</v>
      </c>
      <c r="B215" s="37">
        <f t="shared" si="8"/>
        <v>4</v>
      </c>
      <c r="C215" s="37" t="s">
        <v>628</v>
      </c>
      <c r="D215" s="37" t="s">
        <v>640</v>
      </c>
      <c r="E215" s="37">
        <v>36952</v>
      </c>
      <c r="F215" s="38" t="s">
        <v>630</v>
      </c>
      <c r="G215" s="38" t="s">
        <v>631</v>
      </c>
      <c r="H215" s="38" t="s">
        <v>641</v>
      </c>
      <c r="I215" s="38" t="s">
        <v>642</v>
      </c>
      <c r="J215" s="44">
        <v>132000</v>
      </c>
      <c r="K215" s="44">
        <v>132000</v>
      </c>
      <c r="L215" s="44">
        <v>0</v>
      </c>
      <c r="M215" s="44">
        <v>5000</v>
      </c>
      <c r="N215" s="39">
        <v>3</v>
      </c>
      <c r="O215" s="47">
        <v>5000</v>
      </c>
    </row>
    <row r="216" spans="1:15" ht="25.5" hidden="1" outlineLevel="2" x14ac:dyDescent="0.2">
      <c r="A216" s="37">
        <v>207</v>
      </c>
      <c r="B216" s="37">
        <f t="shared" si="8"/>
        <v>5</v>
      </c>
      <c r="C216" s="37" t="s">
        <v>628</v>
      </c>
      <c r="D216" s="37" t="s">
        <v>643</v>
      </c>
      <c r="E216" s="37">
        <v>37011</v>
      </c>
      <c r="F216" s="38" t="s">
        <v>630</v>
      </c>
      <c r="G216" s="38" t="s">
        <v>631</v>
      </c>
      <c r="H216" s="38" t="s">
        <v>644</v>
      </c>
      <c r="I216" s="38" t="s">
        <v>645</v>
      </c>
      <c r="J216" s="44">
        <v>152320</v>
      </c>
      <c r="K216" s="44">
        <v>63017</v>
      </c>
      <c r="L216" s="44">
        <v>10000</v>
      </c>
      <c r="M216" s="44">
        <v>53017</v>
      </c>
      <c r="N216" s="39">
        <v>4</v>
      </c>
      <c r="O216" s="47">
        <v>24526</v>
      </c>
    </row>
    <row r="217" spans="1:15" ht="25.5" hidden="1" outlineLevel="2" x14ac:dyDescent="0.2">
      <c r="A217" s="37">
        <v>208</v>
      </c>
      <c r="B217" s="37">
        <f t="shared" si="8"/>
        <v>6</v>
      </c>
      <c r="C217" s="37" t="s">
        <v>628</v>
      </c>
      <c r="D217" s="37" t="s">
        <v>646</v>
      </c>
      <c r="E217" s="37">
        <v>37280</v>
      </c>
      <c r="F217" s="38" t="s">
        <v>630</v>
      </c>
      <c r="G217" s="38" t="s">
        <v>631</v>
      </c>
      <c r="H217" s="38" t="s">
        <v>647</v>
      </c>
      <c r="I217" s="38" t="s">
        <v>648</v>
      </c>
      <c r="J217" s="44">
        <v>92600</v>
      </c>
      <c r="K217" s="44">
        <v>51940</v>
      </c>
      <c r="L217" s="44">
        <v>0</v>
      </c>
      <c r="M217" s="44">
        <v>51940</v>
      </c>
      <c r="N217" s="39">
        <v>2</v>
      </c>
      <c r="O217" s="47">
        <v>12811</v>
      </c>
    </row>
    <row r="218" spans="1:15" ht="25.5" hidden="1" outlineLevel="2" x14ac:dyDescent="0.2">
      <c r="A218" s="37">
        <v>209</v>
      </c>
      <c r="B218" s="37">
        <f t="shared" si="8"/>
        <v>7</v>
      </c>
      <c r="C218" s="37" t="s">
        <v>628</v>
      </c>
      <c r="D218" s="37" t="s">
        <v>649</v>
      </c>
      <c r="E218" s="37">
        <v>38492</v>
      </c>
      <c r="F218" s="38" t="s">
        <v>630</v>
      </c>
      <c r="G218" s="38" t="s">
        <v>631</v>
      </c>
      <c r="H218" s="38" t="s">
        <v>650</v>
      </c>
      <c r="I218" s="38" t="s">
        <v>651</v>
      </c>
      <c r="J218" s="44">
        <v>115500</v>
      </c>
      <c r="K218" s="44">
        <v>93500</v>
      </c>
      <c r="L218" s="44">
        <v>23500</v>
      </c>
      <c r="M218" s="44">
        <v>70000</v>
      </c>
      <c r="N218" s="39">
        <v>3</v>
      </c>
      <c r="O218" s="47">
        <v>18668</v>
      </c>
    </row>
    <row r="219" spans="1:15" ht="25.5" hidden="1" outlineLevel="2" x14ac:dyDescent="0.2">
      <c r="A219" s="37">
        <v>210</v>
      </c>
      <c r="B219" s="37">
        <f t="shared" si="8"/>
        <v>8</v>
      </c>
      <c r="C219" s="37" t="s">
        <v>628</v>
      </c>
      <c r="D219" s="37" t="s">
        <v>652</v>
      </c>
      <c r="E219" s="37">
        <v>38580</v>
      </c>
      <c r="F219" s="38" t="s">
        <v>630</v>
      </c>
      <c r="G219" s="38" t="s">
        <v>631</v>
      </c>
      <c r="H219" s="38" t="s">
        <v>653</v>
      </c>
      <c r="I219" s="38" t="s">
        <v>654</v>
      </c>
      <c r="J219" s="44">
        <v>99200</v>
      </c>
      <c r="K219" s="44">
        <v>30000</v>
      </c>
      <c r="L219" s="44">
        <v>0</v>
      </c>
      <c r="M219" s="44">
        <v>30000</v>
      </c>
      <c r="N219" s="39">
        <v>2</v>
      </c>
      <c r="O219" s="47">
        <v>12811</v>
      </c>
    </row>
    <row r="220" spans="1:15" ht="25.5" hidden="1" outlineLevel="2" x14ac:dyDescent="0.2">
      <c r="A220" s="37">
        <v>211</v>
      </c>
      <c r="B220" s="37">
        <f t="shared" si="8"/>
        <v>9</v>
      </c>
      <c r="C220" s="37" t="s">
        <v>628</v>
      </c>
      <c r="D220" s="37" t="s">
        <v>655</v>
      </c>
      <c r="E220" s="37">
        <v>35839</v>
      </c>
      <c r="F220" s="38" t="s">
        <v>630</v>
      </c>
      <c r="G220" s="38" t="s">
        <v>631</v>
      </c>
      <c r="H220" s="38" t="s">
        <v>656</v>
      </c>
      <c r="I220" s="38" t="s">
        <v>657</v>
      </c>
      <c r="J220" s="44">
        <v>154700</v>
      </c>
      <c r="K220" s="44">
        <v>154700</v>
      </c>
      <c r="L220" s="44">
        <v>41650</v>
      </c>
      <c r="M220" s="44">
        <v>35700</v>
      </c>
      <c r="N220" s="39">
        <v>2</v>
      </c>
      <c r="O220" s="47">
        <v>12811</v>
      </c>
    </row>
    <row r="221" spans="1:15" ht="25.5" hidden="1" outlineLevel="2" x14ac:dyDescent="0.2">
      <c r="A221" s="37">
        <v>212</v>
      </c>
      <c r="B221" s="37">
        <f t="shared" si="8"/>
        <v>10</v>
      </c>
      <c r="C221" s="37" t="s">
        <v>628</v>
      </c>
      <c r="D221" s="37" t="s">
        <v>658</v>
      </c>
      <c r="E221" s="37">
        <v>38679</v>
      </c>
      <c r="F221" s="38" t="s">
        <v>630</v>
      </c>
      <c r="G221" s="38" t="s">
        <v>631</v>
      </c>
      <c r="H221" s="38" t="s">
        <v>659</v>
      </c>
      <c r="I221" s="38" t="s">
        <v>660</v>
      </c>
      <c r="J221" s="44">
        <v>155890</v>
      </c>
      <c r="K221" s="44">
        <v>106291</v>
      </c>
      <c r="L221" s="44">
        <v>0</v>
      </c>
      <c r="M221" s="44">
        <v>106291</v>
      </c>
      <c r="N221" s="39">
        <v>3</v>
      </c>
      <c r="O221" s="47">
        <v>18668</v>
      </c>
    </row>
    <row r="222" spans="1:15" ht="25.5" hidden="1" outlineLevel="2" x14ac:dyDescent="0.2">
      <c r="A222" s="37">
        <v>213</v>
      </c>
      <c r="B222" s="37">
        <f t="shared" si="8"/>
        <v>11</v>
      </c>
      <c r="C222" s="37" t="s">
        <v>628</v>
      </c>
      <c r="D222" s="37" t="s">
        <v>661</v>
      </c>
      <c r="E222" s="37">
        <v>39612</v>
      </c>
      <c r="F222" s="38" t="s">
        <v>630</v>
      </c>
      <c r="G222" s="38" t="s">
        <v>631</v>
      </c>
      <c r="H222" s="38" t="s">
        <v>662</v>
      </c>
      <c r="I222" s="38" t="s">
        <v>663</v>
      </c>
      <c r="J222" s="44">
        <v>125000</v>
      </c>
      <c r="K222" s="44">
        <v>80000</v>
      </c>
      <c r="L222" s="44">
        <v>0</v>
      </c>
      <c r="M222" s="44">
        <v>40000</v>
      </c>
      <c r="N222" s="39">
        <v>3</v>
      </c>
      <c r="O222" s="47">
        <v>18668</v>
      </c>
    </row>
    <row r="223" spans="1:15" ht="25.5" hidden="1" outlineLevel="2" x14ac:dyDescent="0.2">
      <c r="A223" s="37">
        <v>214</v>
      </c>
      <c r="B223" s="37">
        <f t="shared" si="8"/>
        <v>12</v>
      </c>
      <c r="C223" s="37" t="s">
        <v>628</v>
      </c>
      <c r="D223" s="37" t="s">
        <v>664</v>
      </c>
      <c r="E223" s="37">
        <v>39872</v>
      </c>
      <c r="F223" s="38" t="s">
        <v>630</v>
      </c>
      <c r="G223" s="38" t="s">
        <v>631</v>
      </c>
      <c r="H223" s="38" t="s">
        <v>665</v>
      </c>
      <c r="I223" s="38" t="s">
        <v>666</v>
      </c>
      <c r="J223" s="44">
        <v>152320</v>
      </c>
      <c r="K223" s="44">
        <v>58667</v>
      </c>
      <c r="L223" s="44">
        <v>10000</v>
      </c>
      <c r="M223" s="44">
        <v>48667</v>
      </c>
      <c r="N223" s="39">
        <v>4</v>
      </c>
      <c r="O223" s="47">
        <v>24526</v>
      </c>
    </row>
    <row r="224" spans="1:15" hidden="1" outlineLevel="1" collapsed="1" x14ac:dyDescent="0.2">
      <c r="A224" s="50"/>
      <c r="B224" s="50"/>
      <c r="C224" s="35" t="s">
        <v>2924</v>
      </c>
      <c r="D224" s="35"/>
      <c r="E224" s="35"/>
      <c r="F224" s="43"/>
      <c r="G224" s="43"/>
      <c r="H224" s="43"/>
      <c r="I224" s="43"/>
      <c r="J224" s="45">
        <f t="shared" ref="J224:O224" si="10">SUBTOTAL(9,J212:J223)</f>
        <v>2137405.52</v>
      </c>
      <c r="K224" s="45">
        <f t="shared" si="10"/>
        <v>1197892.78</v>
      </c>
      <c r="L224" s="45">
        <f t="shared" si="10"/>
        <v>286976.79000000004</v>
      </c>
      <c r="M224" s="45">
        <f t="shared" si="10"/>
        <v>666565.99</v>
      </c>
      <c r="N224" s="36">
        <f t="shared" si="10"/>
        <v>37</v>
      </c>
      <c r="O224" s="48">
        <f t="shared" si="10"/>
        <v>216208</v>
      </c>
    </row>
    <row r="225" spans="1:15" ht="25.5" hidden="1" outlineLevel="2" x14ac:dyDescent="0.2">
      <c r="A225" s="40">
        <v>215</v>
      </c>
      <c r="B225" s="40">
        <f t="shared" si="8"/>
        <v>1</v>
      </c>
      <c r="C225" s="40" t="s">
        <v>667</v>
      </c>
      <c r="D225" s="40" t="s">
        <v>668</v>
      </c>
      <c r="E225" s="40">
        <v>40544</v>
      </c>
      <c r="F225" s="41" t="s">
        <v>669</v>
      </c>
      <c r="G225" s="41" t="s">
        <v>670</v>
      </c>
      <c r="H225" s="41" t="s">
        <v>671</v>
      </c>
      <c r="I225" s="41" t="s">
        <v>672</v>
      </c>
      <c r="J225" s="46">
        <v>125000</v>
      </c>
      <c r="K225" s="46">
        <v>43750</v>
      </c>
      <c r="L225" s="46">
        <v>0</v>
      </c>
      <c r="M225" s="46">
        <v>43750</v>
      </c>
      <c r="N225" s="42">
        <v>3</v>
      </c>
      <c r="O225" s="49">
        <v>18668</v>
      </c>
    </row>
    <row r="226" spans="1:15" ht="25.5" hidden="1" outlineLevel="2" x14ac:dyDescent="0.2">
      <c r="A226" s="37">
        <v>216</v>
      </c>
      <c r="B226" s="37">
        <f t="shared" si="8"/>
        <v>2</v>
      </c>
      <c r="C226" s="37" t="s">
        <v>667</v>
      </c>
      <c r="D226" s="37" t="s">
        <v>673</v>
      </c>
      <c r="E226" s="37">
        <v>40606</v>
      </c>
      <c r="F226" s="38" t="s">
        <v>669</v>
      </c>
      <c r="G226" s="38" t="s">
        <v>670</v>
      </c>
      <c r="H226" s="38" t="s">
        <v>674</v>
      </c>
      <c r="I226" s="38" t="s">
        <v>675</v>
      </c>
      <c r="J226" s="44">
        <v>110000</v>
      </c>
      <c r="K226" s="44">
        <v>35000</v>
      </c>
      <c r="L226" s="44">
        <v>10000</v>
      </c>
      <c r="M226" s="44">
        <v>25000</v>
      </c>
      <c r="N226" s="39">
        <v>4</v>
      </c>
      <c r="O226" s="47">
        <v>24526</v>
      </c>
    </row>
    <row r="227" spans="1:15" ht="25.5" hidden="1" outlineLevel="2" x14ac:dyDescent="0.2">
      <c r="A227" s="37">
        <v>217</v>
      </c>
      <c r="B227" s="37">
        <f t="shared" si="8"/>
        <v>3</v>
      </c>
      <c r="C227" s="37" t="s">
        <v>667</v>
      </c>
      <c r="D227" s="37" t="s">
        <v>676</v>
      </c>
      <c r="E227" s="37">
        <v>40633</v>
      </c>
      <c r="F227" s="38" t="s">
        <v>669</v>
      </c>
      <c r="G227" s="38" t="s">
        <v>670</v>
      </c>
      <c r="H227" s="38" t="s">
        <v>677</v>
      </c>
      <c r="I227" s="38" t="s">
        <v>678</v>
      </c>
      <c r="J227" s="44">
        <v>362800</v>
      </c>
      <c r="K227" s="44">
        <v>52550</v>
      </c>
      <c r="L227" s="44">
        <v>0</v>
      </c>
      <c r="M227" s="44">
        <v>52550</v>
      </c>
      <c r="N227" s="39">
        <v>3</v>
      </c>
      <c r="O227" s="47">
        <v>18668</v>
      </c>
    </row>
    <row r="228" spans="1:15" ht="25.5" hidden="1" outlineLevel="2" x14ac:dyDescent="0.2">
      <c r="A228" s="37">
        <v>218</v>
      </c>
      <c r="B228" s="37">
        <f t="shared" si="8"/>
        <v>4</v>
      </c>
      <c r="C228" s="37" t="s">
        <v>667</v>
      </c>
      <c r="D228" s="37" t="s">
        <v>679</v>
      </c>
      <c r="E228" s="37">
        <v>40688</v>
      </c>
      <c r="F228" s="38" t="s">
        <v>669</v>
      </c>
      <c r="G228" s="38" t="s">
        <v>670</v>
      </c>
      <c r="H228" s="38" t="s">
        <v>680</v>
      </c>
      <c r="I228" s="38" t="s">
        <v>681</v>
      </c>
      <c r="J228" s="44">
        <v>60000</v>
      </c>
      <c r="K228" s="44">
        <v>60000</v>
      </c>
      <c r="L228" s="44">
        <v>20000</v>
      </c>
      <c r="M228" s="44">
        <v>40000</v>
      </c>
      <c r="N228" s="39">
        <v>2</v>
      </c>
      <c r="O228" s="47">
        <v>12811</v>
      </c>
    </row>
    <row r="229" spans="1:15" ht="25.5" hidden="1" outlineLevel="2" x14ac:dyDescent="0.2">
      <c r="A229" s="37">
        <v>219</v>
      </c>
      <c r="B229" s="37">
        <f t="shared" si="8"/>
        <v>5</v>
      </c>
      <c r="C229" s="37" t="s">
        <v>667</v>
      </c>
      <c r="D229" s="37" t="s">
        <v>682</v>
      </c>
      <c r="E229" s="37">
        <v>40704</v>
      </c>
      <c r="F229" s="38" t="s">
        <v>669</v>
      </c>
      <c r="G229" s="38" t="s">
        <v>670</v>
      </c>
      <c r="H229" s="38" t="s">
        <v>683</v>
      </c>
      <c r="I229" s="38" t="s">
        <v>684</v>
      </c>
      <c r="J229" s="44">
        <v>261500</v>
      </c>
      <c r="K229" s="44">
        <v>61880</v>
      </c>
      <c r="L229" s="44">
        <v>11880</v>
      </c>
      <c r="M229" s="44">
        <v>50000</v>
      </c>
      <c r="N229" s="39">
        <v>5</v>
      </c>
      <c r="O229" s="47">
        <v>30383</v>
      </c>
    </row>
    <row r="230" spans="1:15" ht="25.5" hidden="1" outlineLevel="2" x14ac:dyDescent="0.2">
      <c r="A230" s="37">
        <v>220</v>
      </c>
      <c r="B230" s="37">
        <f t="shared" si="8"/>
        <v>6</v>
      </c>
      <c r="C230" s="37" t="s">
        <v>667</v>
      </c>
      <c r="D230" s="37" t="s">
        <v>685</v>
      </c>
      <c r="E230" s="37">
        <v>40768</v>
      </c>
      <c r="F230" s="38" t="s">
        <v>669</v>
      </c>
      <c r="G230" s="38" t="s">
        <v>670</v>
      </c>
      <c r="H230" s="38" t="s">
        <v>686</v>
      </c>
      <c r="I230" s="38" t="s">
        <v>687</v>
      </c>
      <c r="J230" s="44">
        <v>130900</v>
      </c>
      <c r="K230" s="44">
        <v>77350</v>
      </c>
      <c r="L230" s="44">
        <v>1000</v>
      </c>
      <c r="M230" s="44">
        <v>76350</v>
      </c>
      <c r="N230" s="39">
        <v>3</v>
      </c>
      <c r="O230" s="47">
        <v>18668</v>
      </c>
    </row>
    <row r="231" spans="1:15" ht="25.5" hidden="1" outlineLevel="2" x14ac:dyDescent="0.2">
      <c r="A231" s="37">
        <v>221</v>
      </c>
      <c r="B231" s="37">
        <f t="shared" si="8"/>
        <v>7</v>
      </c>
      <c r="C231" s="37" t="s">
        <v>667</v>
      </c>
      <c r="D231" s="37" t="s">
        <v>688</v>
      </c>
      <c r="E231" s="37">
        <v>40900</v>
      </c>
      <c r="F231" s="38" t="s">
        <v>669</v>
      </c>
      <c r="G231" s="38" t="s">
        <v>670</v>
      </c>
      <c r="H231" s="38" t="s">
        <v>689</v>
      </c>
      <c r="I231" s="38" t="s">
        <v>690</v>
      </c>
      <c r="J231" s="44">
        <v>156000</v>
      </c>
      <c r="K231" s="44">
        <v>116000</v>
      </c>
      <c r="L231" s="44">
        <v>58000</v>
      </c>
      <c r="M231" s="44">
        <v>58000</v>
      </c>
      <c r="N231" s="39">
        <v>4</v>
      </c>
      <c r="O231" s="47">
        <v>24526</v>
      </c>
    </row>
    <row r="232" spans="1:15" ht="25.5" hidden="1" outlineLevel="2" x14ac:dyDescent="0.2">
      <c r="A232" s="37">
        <v>222</v>
      </c>
      <c r="B232" s="37">
        <f t="shared" si="8"/>
        <v>8</v>
      </c>
      <c r="C232" s="37" t="s">
        <v>667</v>
      </c>
      <c r="D232" s="37" t="s">
        <v>691</v>
      </c>
      <c r="E232" s="37">
        <v>42480</v>
      </c>
      <c r="F232" s="38" t="s">
        <v>669</v>
      </c>
      <c r="G232" s="38" t="s">
        <v>670</v>
      </c>
      <c r="H232" s="38" t="s">
        <v>459</v>
      </c>
      <c r="I232" s="38" t="s">
        <v>692</v>
      </c>
      <c r="J232" s="44">
        <v>161448</v>
      </c>
      <c r="K232" s="44">
        <v>133248</v>
      </c>
      <c r="L232" s="44">
        <v>0</v>
      </c>
      <c r="M232" s="44">
        <v>133248</v>
      </c>
      <c r="N232" s="39">
        <v>5</v>
      </c>
      <c r="O232" s="47">
        <v>30383</v>
      </c>
    </row>
    <row r="233" spans="1:15" ht="25.5" hidden="1" outlineLevel="2" x14ac:dyDescent="0.2">
      <c r="A233" s="37">
        <v>223</v>
      </c>
      <c r="B233" s="37">
        <f t="shared" si="8"/>
        <v>9</v>
      </c>
      <c r="C233" s="37" t="s">
        <v>667</v>
      </c>
      <c r="D233" s="37" t="s">
        <v>693</v>
      </c>
      <c r="E233" s="37">
        <v>41248</v>
      </c>
      <c r="F233" s="38" t="s">
        <v>669</v>
      </c>
      <c r="G233" s="38" t="s">
        <v>670</v>
      </c>
      <c r="H233" s="38" t="s">
        <v>694</v>
      </c>
      <c r="I233" s="38" t="s">
        <v>695</v>
      </c>
      <c r="J233" s="44">
        <v>160808.4</v>
      </c>
      <c r="K233" s="44">
        <v>11840.85</v>
      </c>
      <c r="L233" s="44">
        <v>0</v>
      </c>
      <c r="M233" s="44">
        <v>11840.85</v>
      </c>
      <c r="N233" s="39">
        <v>3</v>
      </c>
      <c r="O233" s="47">
        <v>11840</v>
      </c>
    </row>
    <row r="234" spans="1:15" ht="25.5" hidden="1" outlineLevel="2" x14ac:dyDescent="0.2">
      <c r="A234" s="37">
        <v>224</v>
      </c>
      <c r="B234" s="37">
        <f t="shared" si="8"/>
        <v>10</v>
      </c>
      <c r="C234" s="37" t="s">
        <v>667</v>
      </c>
      <c r="D234" s="37" t="s">
        <v>696</v>
      </c>
      <c r="E234" s="37">
        <v>41284</v>
      </c>
      <c r="F234" s="38" t="s">
        <v>669</v>
      </c>
      <c r="G234" s="38" t="s">
        <v>670</v>
      </c>
      <c r="H234" s="38" t="s">
        <v>697</v>
      </c>
      <c r="I234" s="38" t="s">
        <v>698</v>
      </c>
      <c r="J234" s="44">
        <v>134000</v>
      </c>
      <c r="K234" s="44">
        <v>101400</v>
      </c>
      <c r="L234" s="44">
        <v>20000</v>
      </c>
      <c r="M234" s="44">
        <v>81400</v>
      </c>
      <c r="N234" s="39">
        <v>3</v>
      </c>
      <c r="O234" s="47">
        <v>18668</v>
      </c>
    </row>
    <row r="235" spans="1:15" ht="25.5" hidden="1" outlineLevel="2" x14ac:dyDescent="0.2">
      <c r="A235" s="37">
        <v>225</v>
      </c>
      <c r="B235" s="37">
        <f t="shared" si="8"/>
        <v>11</v>
      </c>
      <c r="C235" s="37" t="s">
        <v>667</v>
      </c>
      <c r="D235" s="37" t="s">
        <v>699</v>
      </c>
      <c r="E235" s="37">
        <v>41382</v>
      </c>
      <c r="F235" s="38" t="s">
        <v>669</v>
      </c>
      <c r="G235" s="38" t="s">
        <v>670</v>
      </c>
      <c r="H235" s="38" t="s">
        <v>700</v>
      </c>
      <c r="I235" s="38" t="s">
        <v>701</v>
      </c>
      <c r="J235" s="44">
        <v>95000</v>
      </c>
      <c r="K235" s="44">
        <v>95000</v>
      </c>
      <c r="L235" s="44">
        <v>15000</v>
      </c>
      <c r="M235" s="44">
        <v>60000</v>
      </c>
      <c r="N235" s="39">
        <v>4</v>
      </c>
      <c r="O235" s="47">
        <v>24526</v>
      </c>
    </row>
    <row r="236" spans="1:15" ht="25.5" hidden="1" outlineLevel="2" x14ac:dyDescent="0.2">
      <c r="A236" s="37">
        <v>226</v>
      </c>
      <c r="B236" s="37">
        <f t="shared" si="8"/>
        <v>12</v>
      </c>
      <c r="C236" s="37" t="s">
        <v>667</v>
      </c>
      <c r="D236" s="37" t="s">
        <v>702</v>
      </c>
      <c r="E236" s="37">
        <v>41541</v>
      </c>
      <c r="F236" s="38" t="s">
        <v>669</v>
      </c>
      <c r="G236" s="38" t="s">
        <v>670</v>
      </c>
      <c r="H236" s="38" t="s">
        <v>703</v>
      </c>
      <c r="I236" s="38" t="s">
        <v>704</v>
      </c>
      <c r="J236" s="44">
        <v>119000</v>
      </c>
      <c r="K236" s="44">
        <v>119000</v>
      </c>
      <c r="L236" s="44">
        <v>0</v>
      </c>
      <c r="M236" s="44">
        <v>119000</v>
      </c>
      <c r="N236" s="39">
        <v>3</v>
      </c>
      <c r="O236" s="47">
        <v>18668</v>
      </c>
    </row>
    <row r="237" spans="1:15" ht="25.5" hidden="1" outlineLevel="2" x14ac:dyDescent="0.2">
      <c r="A237" s="37">
        <v>227</v>
      </c>
      <c r="B237" s="37">
        <f t="shared" si="8"/>
        <v>13</v>
      </c>
      <c r="C237" s="37" t="s">
        <v>667</v>
      </c>
      <c r="D237" s="37" t="s">
        <v>705</v>
      </c>
      <c r="E237" s="37">
        <v>41701</v>
      </c>
      <c r="F237" s="38" t="s">
        <v>669</v>
      </c>
      <c r="G237" s="38" t="s">
        <v>670</v>
      </c>
      <c r="H237" s="38" t="s">
        <v>706</v>
      </c>
      <c r="I237" s="38" t="s">
        <v>707</v>
      </c>
      <c r="J237" s="44">
        <v>343000</v>
      </c>
      <c r="K237" s="44">
        <v>343000</v>
      </c>
      <c r="L237" s="44">
        <v>5000</v>
      </c>
      <c r="M237" s="44">
        <v>145000</v>
      </c>
      <c r="N237" s="39">
        <v>3</v>
      </c>
      <c r="O237" s="47">
        <v>18668</v>
      </c>
    </row>
    <row r="238" spans="1:15" ht="25.5" hidden="1" outlineLevel="2" x14ac:dyDescent="0.2">
      <c r="A238" s="37">
        <v>228</v>
      </c>
      <c r="B238" s="37">
        <f t="shared" si="8"/>
        <v>14</v>
      </c>
      <c r="C238" s="37" t="s">
        <v>667</v>
      </c>
      <c r="D238" s="37" t="s">
        <v>708</v>
      </c>
      <c r="E238" s="37">
        <v>42101</v>
      </c>
      <c r="F238" s="38" t="s">
        <v>669</v>
      </c>
      <c r="G238" s="38" t="s">
        <v>670</v>
      </c>
      <c r="H238" s="38" t="s">
        <v>709</v>
      </c>
      <c r="I238" s="38" t="s">
        <v>710</v>
      </c>
      <c r="J238" s="44">
        <v>160650</v>
      </c>
      <c r="K238" s="44">
        <v>135000</v>
      </c>
      <c r="L238" s="44">
        <v>0</v>
      </c>
      <c r="M238" s="44">
        <v>135000</v>
      </c>
      <c r="N238" s="39">
        <v>4</v>
      </c>
      <c r="O238" s="47">
        <v>24526</v>
      </c>
    </row>
    <row r="239" spans="1:15" ht="25.5" hidden="1" outlineLevel="2" x14ac:dyDescent="0.2">
      <c r="A239" s="37">
        <v>229</v>
      </c>
      <c r="B239" s="37">
        <f t="shared" si="8"/>
        <v>15</v>
      </c>
      <c r="C239" s="37" t="s">
        <v>667</v>
      </c>
      <c r="D239" s="37" t="s">
        <v>711</v>
      </c>
      <c r="E239" s="37">
        <v>42236</v>
      </c>
      <c r="F239" s="38" t="s">
        <v>669</v>
      </c>
      <c r="G239" s="38" t="s">
        <v>670</v>
      </c>
      <c r="H239" s="38" t="s">
        <v>712</v>
      </c>
      <c r="I239" s="38" t="s">
        <v>713</v>
      </c>
      <c r="J239" s="44">
        <v>132000</v>
      </c>
      <c r="K239" s="44">
        <v>81650</v>
      </c>
      <c r="L239" s="44">
        <v>21650</v>
      </c>
      <c r="M239" s="44">
        <v>60000</v>
      </c>
      <c r="N239" s="39">
        <v>3</v>
      </c>
      <c r="O239" s="47">
        <v>18668</v>
      </c>
    </row>
    <row r="240" spans="1:15" ht="25.5" hidden="1" outlineLevel="2" x14ac:dyDescent="0.2">
      <c r="A240" s="37">
        <v>230</v>
      </c>
      <c r="B240" s="37">
        <f t="shared" si="8"/>
        <v>16</v>
      </c>
      <c r="C240" s="37" t="s">
        <v>667</v>
      </c>
      <c r="D240" s="37" t="s">
        <v>714</v>
      </c>
      <c r="E240" s="37">
        <v>42398</v>
      </c>
      <c r="F240" s="38" t="s">
        <v>669</v>
      </c>
      <c r="G240" s="38" t="s">
        <v>670</v>
      </c>
      <c r="H240" s="38" t="s">
        <v>706</v>
      </c>
      <c r="I240" s="38" t="s">
        <v>715</v>
      </c>
      <c r="J240" s="44">
        <v>139128</v>
      </c>
      <c r="K240" s="44">
        <v>25600</v>
      </c>
      <c r="L240" s="44">
        <v>10000</v>
      </c>
      <c r="M240" s="44">
        <v>15600</v>
      </c>
      <c r="N240" s="39">
        <v>2</v>
      </c>
      <c r="O240" s="47">
        <v>12811</v>
      </c>
    </row>
    <row r="241" spans="1:15" ht="25.9" hidden="1" customHeight="1" outlineLevel="1" collapsed="1" x14ac:dyDescent="0.2">
      <c r="A241" s="50"/>
      <c r="B241" s="50"/>
      <c r="C241" s="35" t="s">
        <v>2925</v>
      </c>
      <c r="D241" s="35"/>
      <c r="E241" s="35"/>
      <c r="F241" s="43"/>
      <c r="G241" s="43"/>
      <c r="H241" s="43"/>
      <c r="I241" s="43"/>
      <c r="J241" s="45">
        <f t="shared" ref="J241:O241" si="11">SUBTOTAL(9,J225:J240)</f>
        <v>2651234.4</v>
      </c>
      <c r="K241" s="45">
        <f t="shared" si="11"/>
        <v>1492268.85</v>
      </c>
      <c r="L241" s="45">
        <f t="shared" si="11"/>
        <v>172530</v>
      </c>
      <c r="M241" s="45">
        <f t="shared" si="11"/>
        <v>1106738.8500000001</v>
      </c>
      <c r="N241" s="36">
        <f t="shared" si="11"/>
        <v>54</v>
      </c>
      <c r="O241" s="48">
        <f t="shared" si="11"/>
        <v>327008</v>
      </c>
    </row>
    <row r="242" spans="1:15" ht="25.5" hidden="1" outlineLevel="2" x14ac:dyDescent="0.2">
      <c r="A242" s="40">
        <v>231</v>
      </c>
      <c r="B242" s="40">
        <f t="shared" si="8"/>
        <v>1</v>
      </c>
      <c r="C242" s="40" t="s">
        <v>716</v>
      </c>
      <c r="D242" s="40" t="s">
        <v>717</v>
      </c>
      <c r="E242" s="40">
        <v>44863</v>
      </c>
      <c r="F242" s="41" t="s">
        <v>718</v>
      </c>
      <c r="G242" s="41" t="s">
        <v>719</v>
      </c>
      <c r="H242" s="41" t="s">
        <v>720</v>
      </c>
      <c r="I242" s="41" t="s">
        <v>721</v>
      </c>
      <c r="J242" s="46">
        <v>120000</v>
      </c>
      <c r="K242" s="46">
        <v>120000</v>
      </c>
      <c r="L242" s="46">
        <v>60000</v>
      </c>
      <c r="M242" s="46">
        <v>60000</v>
      </c>
      <c r="N242" s="42">
        <v>2</v>
      </c>
      <c r="O242" s="49">
        <v>12811</v>
      </c>
    </row>
    <row r="243" spans="1:15" ht="25.5" hidden="1" outlineLevel="2" x14ac:dyDescent="0.2">
      <c r="A243" s="37">
        <v>232</v>
      </c>
      <c r="B243" s="37">
        <f t="shared" si="8"/>
        <v>2</v>
      </c>
      <c r="C243" s="37" t="s">
        <v>716</v>
      </c>
      <c r="D243" s="37" t="s">
        <v>722</v>
      </c>
      <c r="E243" s="37">
        <v>44989</v>
      </c>
      <c r="F243" s="38" t="s">
        <v>718</v>
      </c>
      <c r="G243" s="38" t="s">
        <v>719</v>
      </c>
      <c r="H243" s="38" t="s">
        <v>723</v>
      </c>
      <c r="I243" s="38" t="s">
        <v>724</v>
      </c>
      <c r="J243" s="44">
        <v>135700</v>
      </c>
      <c r="K243" s="44">
        <v>100000</v>
      </c>
      <c r="L243" s="44">
        <v>0</v>
      </c>
      <c r="M243" s="44">
        <v>100000</v>
      </c>
      <c r="N243" s="39">
        <v>3</v>
      </c>
      <c r="O243" s="47">
        <v>18668</v>
      </c>
    </row>
    <row r="244" spans="1:15" ht="25.5" hidden="1" outlineLevel="2" x14ac:dyDescent="0.2">
      <c r="A244" s="37">
        <v>233</v>
      </c>
      <c r="B244" s="37">
        <f t="shared" si="8"/>
        <v>3</v>
      </c>
      <c r="C244" s="37" t="s">
        <v>716</v>
      </c>
      <c r="D244" s="37" t="s">
        <v>725</v>
      </c>
      <c r="E244" s="37">
        <v>45003</v>
      </c>
      <c r="F244" s="38" t="s">
        <v>718</v>
      </c>
      <c r="G244" s="38" t="s">
        <v>719</v>
      </c>
      <c r="H244" s="38" t="s">
        <v>726</v>
      </c>
      <c r="I244" s="38" t="s">
        <v>727</v>
      </c>
      <c r="J244" s="44">
        <v>113050</v>
      </c>
      <c r="K244" s="44">
        <v>83100</v>
      </c>
      <c r="L244" s="44">
        <v>0</v>
      </c>
      <c r="M244" s="44">
        <v>83100</v>
      </c>
      <c r="N244" s="39">
        <v>2</v>
      </c>
      <c r="O244" s="47">
        <v>12811</v>
      </c>
    </row>
    <row r="245" spans="1:15" ht="38.25" hidden="1" outlineLevel="2" x14ac:dyDescent="0.2">
      <c r="A245" s="37">
        <v>234</v>
      </c>
      <c r="B245" s="37">
        <f t="shared" si="8"/>
        <v>4</v>
      </c>
      <c r="C245" s="37" t="s">
        <v>716</v>
      </c>
      <c r="D245" s="37" t="s">
        <v>728</v>
      </c>
      <c r="E245" s="37">
        <v>45361</v>
      </c>
      <c r="F245" s="38" t="s">
        <v>718</v>
      </c>
      <c r="G245" s="38" t="s">
        <v>719</v>
      </c>
      <c r="H245" s="38" t="s">
        <v>729</v>
      </c>
      <c r="I245" s="38" t="s">
        <v>730</v>
      </c>
      <c r="J245" s="44">
        <v>156420</v>
      </c>
      <c r="K245" s="44">
        <v>19850</v>
      </c>
      <c r="L245" s="44">
        <v>0</v>
      </c>
      <c r="M245" s="44">
        <v>19850</v>
      </c>
      <c r="N245" s="39">
        <v>3</v>
      </c>
      <c r="O245" s="47">
        <v>18668</v>
      </c>
    </row>
    <row r="246" spans="1:15" ht="25.5" hidden="1" outlineLevel="2" x14ac:dyDescent="0.2">
      <c r="A246" s="37">
        <v>235</v>
      </c>
      <c r="B246" s="37">
        <f t="shared" si="8"/>
        <v>5</v>
      </c>
      <c r="C246" s="37" t="s">
        <v>716</v>
      </c>
      <c r="D246" s="37" t="s">
        <v>731</v>
      </c>
      <c r="E246" s="37">
        <v>45619</v>
      </c>
      <c r="F246" s="38" t="s">
        <v>718</v>
      </c>
      <c r="G246" s="38" t="s">
        <v>719</v>
      </c>
      <c r="H246" s="38" t="s">
        <v>732</v>
      </c>
      <c r="I246" s="38" t="s">
        <v>733</v>
      </c>
      <c r="J246" s="44">
        <v>94500</v>
      </c>
      <c r="K246" s="44">
        <v>0</v>
      </c>
      <c r="L246" s="44">
        <v>0</v>
      </c>
      <c r="M246" s="44">
        <v>30000</v>
      </c>
      <c r="N246" s="39">
        <v>5</v>
      </c>
      <c r="O246" s="47">
        <v>29298</v>
      </c>
    </row>
    <row r="247" spans="1:15" ht="25.5" hidden="1" outlineLevel="2" x14ac:dyDescent="0.2">
      <c r="A247" s="37">
        <v>236</v>
      </c>
      <c r="B247" s="37">
        <f t="shared" si="8"/>
        <v>6</v>
      </c>
      <c r="C247" s="37" t="s">
        <v>716</v>
      </c>
      <c r="D247" s="37" t="s">
        <v>734</v>
      </c>
      <c r="E247" s="37">
        <v>45673</v>
      </c>
      <c r="F247" s="38" t="s">
        <v>718</v>
      </c>
      <c r="G247" s="38" t="s">
        <v>719</v>
      </c>
      <c r="H247" s="38" t="s">
        <v>735</v>
      </c>
      <c r="I247" s="38" t="s">
        <v>736</v>
      </c>
      <c r="J247" s="44">
        <v>110000</v>
      </c>
      <c r="K247" s="44">
        <v>110000</v>
      </c>
      <c r="L247" s="44">
        <v>0</v>
      </c>
      <c r="M247" s="44">
        <v>80000</v>
      </c>
      <c r="N247" s="39">
        <v>4</v>
      </c>
      <c r="O247" s="47">
        <v>24526</v>
      </c>
    </row>
    <row r="248" spans="1:15" ht="25.5" hidden="1" outlineLevel="2" x14ac:dyDescent="0.2">
      <c r="A248" s="37">
        <v>237</v>
      </c>
      <c r="B248" s="37">
        <f t="shared" si="8"/>
        <v>7</v>
      </c>
      <c r="C248" s="37" t="s">
        <v>716</v>
      </c>
      <c r="D248" s="37" t="s">
        <v>737</v>
      </c>
      <c r="E248" s="37">
        <v>45815</v>
      </c>
      <c r="F248" s="38" t="s">
        <v>718</v>
      </c>
      <c r="G248" s="38" t="s">
        <v>719</v>
      </c>
      <c r="H248" s="38" t="s">
        <v>738</v>
      </c>
      <c r="I248" s="38" t="s">
        <v>739</v>
      </c>
      <c r="J248" s="44">
        <v>142000</v>
      </c>
      <c r="K248" s="44">
        <v>50000</v>
      </c>
      <c r="L248" s="44">
        <v>0</v>
      </c>
      <c r="M248" s="44">
        <v>50000</v>
      </c>
      <c r="N248" s="39">
        <v>3</v>
      </c>
      <c r="O248" s="47">
        <v>18668</v>
      </c>
    </row>
    <row r="249" spans="1:15" ht="25.5" hidden="1" outlineLevel="2" x14ac:dyDescent="0.2">
      <c r="A249" s="37">
        <v>238</v>
      </c>
      <c r="B249" s="37">
        <f t="shared" si="8"/>
        <v>8</v>
      </c>
      <c r="C249" s="37" t="s">
        <v>716</v>
      </c>
      <c r="D249" s="37" t="s">
        <v>740</v>
      </c>
      <c r="E249" s="37">
        <v>45888</v>
      </c>
      <c r="F249" s="38" t="s">
        <v>718</v>
      </c>
      <c r="G249" s="38" t="s">
        <v>719</v>
      </c>
      <c r="H249" s="38" t="s">
        <v>741</v>
      </c>
      <c r="I249" s="38" t="s">
        <v>742</v>
      </c>
      <c r="J249" s="44">
        <v>170000</v>
      </c>
      <c r="K249" s="44">
        <v>100000</v>
      </c>
      <c r="L249" s="44">
        <v>0</v>
      </c>
      <c r="M249" s="44">
        <v>100000</v>
      </c>
      <c r="N249" s="39">
        <v>3</v>
      </c>
      <c r="O249" s="47">
        <v>18668</v>
      </c>
    </row>
    <row r="250" spans="1:15" ht="25.5" hidden="1" outlineLevel="2" x14ac:dyDescent="0.2">
      <c r="A250" s="37">
        <v>239</v>
      </c>
      <c r="B250" s="37">
        <f t="shared" si="8"/>
        <v>9</v>
      </c>
      <c r="C250" s="37" t="s">
        <v>716</v>
      </c>
      <c r="D250" s="37" t="s">
        <v>743</v>
      </c>
      <c r="E250" s="37">
        <v>46108</v>
      </c>
      <c r="F250" s="38" t="s">
        <v>718</v>
      </c>
      <c r="G250" s="38" t="s">
        <v>719</v>
      </c>
      <c r="H250" s="38" t="s">
        <v>744</v>
      </c>
      <c r="I250" s="38" t="s">
        <v>745</v>
      </c>
      <c r="J250" s="44">
        <v>30000</v>
      </c>
      <c r="K250" s="44">
        <v>10000</v>
      </c>
      <c r="L250" s="44">
        <v>0</v>
      </c>
      <c r="M250" s="44">
        <v>10000</v>
      </c>
      <c r="N250" s="39">
        <v>2</v>
      </c>
      <c r="O250" s="47">
        <v>10000</v>
      </c>
    </row>
    <row r="251" spans="1:15" ht="25.5" hidden="1" outlineLevel="2" x14ac:dyDescent="0.2">
      <c r="A251" s="37">
        <v>240</v>
      </c>
      <c r="B251" s="37">
        <f t="shared" si="8"/>
        <v>10</v>
      </c>
      <c r="C251" s="37" t="s">
        <v>716</v>
      </c>
      <c r="D251" s="37" t="s">
        <v>746</v>
      </c>
      <c r="E251" s="37">
        <v>46313</v>
      </c>
      <c r="F251" s="38" t="s">
        <v>718</v>
      </c>
      <c r="G251" s="38" t="s">
        <v>719</v>
      </c>
      <c r="H251" s="38" t="s">
        <v>747</v>
      </c>
      <c r="I251" s="38" t="s">
        <v>748</v>
      </c>
      <c r="J251" s="44">
        <v>260000</v>
      </c>
      <c r="K251" s="44">
        <v>244000</v>
      </c>
      <c r="L251" s="44">
        <v>44000</v>
      </c>
      <c r="M251" s="44">
        <v>200000</v>
      </c>
      <c r="N251" s="39">
        <v>3</v>
      </c>
      <c r="O251" s="47">
        <v>18668</v>
      </c>
    </row>
    <row r="252" spans="1:15" ht="25.5" hidden="1" outlineLevel="2" x14ac:dyDescent="0.2">
      <c r="A252" s="37">
        <v>241</v>
      </c>
      <c r="B252" s="37">
        <f t="shared" si="8"/>
        <v>11</v>
      </c>
      <c r="C252" s="37" t="s">
        <v>716</v>
      </c>
      <c r="D252" s="37" t="s">
        <v>749</v>
      </c>
      <c r="E252" s="37">
        <v>46867</v>
      </c>
      <c r="F252" s="38" t="s">
        <v>718</v>
      </c>
      <c r="G252" s="38" t="s">
        <v>719</v>
      </c>
      <c r="H252" s="38" t="s">
        <v>750</v>
      </c>
      <c r="I252" s="38" t="s">
        <v>751</v>
      </c>
      <c r="J252" s="44">
        <v>388530</v>
      </c>
      <c r="K252" s="44">
        <v>243347</v>
      </c>
      <c r="L252" s="44">
        <v>0</v>
      </c>
      <c r="M252" s="44">
        <v>243347</v>
      </c>
      <c r="N252" s="39">
        <v>2</v>
      </c>
      <c r="O252" s="47">
        <v>12811</v>
      </c>
    </row>
    <row r="253" spans="1:15" ht="25.5" hidden="1" outlineLevel="2" x14ac:dyDescent="0.2">
      <c r="A253" s="37">
        <v>242</v>
      </c>
      <c r="B253" s="37">
        <f t="shared" si="8"/>
        <v>12</v>
      </c>
      <c r="C253" s="37" t="s">
        <v>716</v>
      </c>
      <c r="D253" s="37" t="s">
        <v>752</v>
      </c>
      <c r="E253" s="37">
        <v>47916</v>
      </c>
      <c r="F253" s="38" t="s">
        <v>718</v>
      </c>
      <c r="G253" s="38" t="s">
        <v>719</v>
      </c>
      <c r="H253" s="38" t="s">
        <v>753</v>
      </c>
      <c r="I253" s="38" t="s">
        <v>754</v>
      </c>
      <c r="J253" s="44">
        <v>157080</v>
      </c>
      <c r="K253" s="44">
        <v>152153</v>
      </c>
      <c r="L253" s="44">
        <v>100000</v>
      </c>
      <c r="M253" s="44">
        <v>52153</v>
      </c>
      <c r="N253" s="39">
        <v>4</v>
      </c>
      <c r="O253" s="47">
        <v>24526</v>
      </c>
    </row>
    <row r="254" spans="1:15" ht="25.5" hidden="1" outlineLevel="2" x14ac:dyDescent="0.2">
      <c r="A254" s="37">
        <v>243</v>
      </c>
      <c r="B254" s="37">
        <f t="shared" si="8"/>
        <v>13</v>
      </c>
      <c r="C254" s="37" t="s">
        <v>716</v>
      </c>
      <c r="D254" s="37" t="s">
        <v>755</v>
      </c>
      <c r="E254" s="37">
        <v>48021</v>
      </c>
      <c r="F254" s="38" t="s">
        <v>718</v>
      </c>
      <c r="G254" s="38" t="s">
        <v>719</v>
      </c>
      <c r="H254" s="38" t="s">
        <v>756</v>
      </c>
      <c r="I254" s="38" t="s">
        <v>757</v>
      </c>
      <c r="J254" s="44">
        <v>30000</v>
      </c>
      <c r="K254" s="44">
        <v>19357</v>
      </c>
      <c r="L254" s="44">
        <v>0</v>
      </c>
      <c r="M254" s="44">
        <v>19357</v>
      </c>
      <c r="N254" s="39">
        <v>2</v>
      </c>
      <c r="O254" s="47">
        <v>12811</v>
      </c>
    </row>
    <row r="255" spans="1:15" ht="25.5" hidden="1" outlineLevel="2" x14ac:dyDescent="0.2">
      <c r="A255" s="37">
        <v>244</v>
      </c>
      <c r="B255" s="37">
        <f t="shared" si="8"/>
        <v>14</v>
      </c>
      <c r="C255" s="37" t="s">
        <v>716</v>
      </c>
      <c r="D255" s="37" t="s">
        <v>758</v>
      </c>
      <c r="E255" s="37">
        <v>48771</v>
      </c>
      <c r="F255" s="38" t="s">
        <v>718</v>
      </c>
      <c r="G255" s="38" t="s">
        <v>719</v>
      </c>
      <c r="H255" s="38" t="s">
        <v>759</v>
      </c>
      <c r="I255" s="38" t="s">
        <v>760</v>
      </c>
      <c r="J255" s="44">
        <v>132000</v>
      </c>
      <c r="K255" s="44">
        <v>119650</v>
      </c>
      <c r="L255" s="44">
        <v>0</v>
      </c>
      <c r="M255" s="44">
        <v>84650</v>
      </c>
      <c r="N255" s="39">
        <v>4</v>
      </c>
      <c r="O255" s="47">
        <v>24526</v>
      </c>
    </row>
    <row r="256" spans="1:15" ht="25.5" hidden="1" outlineLevel="2" x14ac:dyDescent="0.2">
      <c r="A256" s="37">
        <v>245</v>
      </c>
      <c r="B256" s="37">
        <f t="shared" si="8"/>
        <v>15</v>
      </c>
      <c r="C256" s="37" t="s">
        <v>716</v>
      </c>
      <c r="D256" s="37" t="s">
        <v>761</v>
      </c>
      <c r="E256" s="37">
        <v>48922</v>
      </c>
      <c r="F256" s="38" t="s">
        <v>718</v>
      </c>
      <c r="G256" s="38" t="s">
        <v>719</v>
      </c>
      <c r="H256" s="38" t="s">
        <v>762</v>
      </c>
      <c r="I256" s="38" t="s">
        <v>763</v>
      </c>
      <c r="J256" s="44">
        <v>160000</v>
      </c>
      <c r="K256" s="44">
        <v>160000</v>
      </c>
      <c r="L256" s="44">
        <v>0</v>
      </c>
      <c r="M256" s="44">
        <v>160000</v>
      </c>
      <c r="N256" s="39">
        <v>3</v>
      </c>
      <c r="O256" s="47">
        <v>18668</v>
      </c>
    </row>
    <row r="257" spans="1:15" ht="25.5" hidden="1" outlineLevel="2" x14ac:dyDescent="0.2">
      <c r="A257" s="37">
        <v>246</v>
      </c>
      <c r="B257" s="37">
        <f t="shared" si="8"/>
        <v>16</v>
      </c>
      <c r="C257" s="37" t="s">
        <v>716</v>
      </c>
      <c r="D257" s="37" t="s">
        <v>764</v>
      </c>
      <c r="E257" s="37">
        <v>48968</v>
      </c>
      <c r="F257" s="38" t="s">
        <v>718</v>
      </c>
      <c r="G257" s="38" t="s">
        <v>719</v>
      </c>
      <c r="H257" s="38" t="s">
        <v>765</v>
      </c>
      <c r="I257" s="38" t="s">
        <v>766</v>
      </c>
      <c r="J257" s="44">
        <v>142800</v>
      </c>
      <c r="K257" s="44">
        <v>120009</v>
      </c>
      <c r="L257" s="44">
        <v>40000</v>
      </c>
      <c r="M257" s="44">
        <v>46000</v>
      </c>
      <c r="N257" s="39">
        <v>3</v>
      </c>
      <c r="O257" s="47">
        <v>18668</v>
      </c>
    </row>
    <row r="258" spans="1:15" ht="63.75" hidden="1" outlineLevel="2" x14ac:dyDescent="0.2">
      <c r="A258" s="37">
        <v>247</v>
      </c>
      <c r="B258" s="37">
        <f t="shared" si="8"/>
        <v>17</v>
      </c>
      <c r="C258" s="37" t="s">
        <v>716</v>
      </c>
      <c r="D258" s="37" t="s">
        <v>767</v>
      </c>
      <c r="E258" s="37">
        <v>49019</v>
      </c>
      <c r="F258" s="38" t="s">
        <v>718</v>
      </c>
      <c r="G258" s="38" t="s">
        <v>719</v>
      </c>
      <c r="H258" s="38" t="s">
        <v>768</v>
      </c>
      <c r="I258" s="38" t="s">
        <v>769</v>
      </c>
      <c r="J258" s="44">
        <v>5500</v>
      </c>
      <c r="K258" s="44">
        <v>5500</v>
      </c>
      <c r="L258" s="44">
        <v>0</v>
      </c>
      <c r="M258" s="44">
        <v>5500</v>
      </c>
      <c r="N258" s="39">
        <v>2</v>
      </c>
      <c r="O258" s="47">
        <v>5500</v>
      </c>
    </row>
    <row r="259" spans="1:15" ht="25.5" hidden="1" outlineLevel="2" x14ac:dyDescent="0.2">
      <c r="A259" s="37">
        <v>248</v>
      </c>
      <c r="B259" s="37">
        <f t="shared" si="8"/>
        <v>18</v>
      </c>
      <c r="C259" s="37" t="s">
        <v>716</v>
      </c>
      <c r="D259" s="37" t="s">
        <v>770</v>
      </c>
      <c r="E259" s="37">
        <v>49439</v>
      </c>
      <c r="F259" s="38" t="s">
        <v>718</v>
      </c>
      <c r="G259" s="38" t="s">
        <v>719</v>
      </c>
      <c r="H259" s="38" t="s">
        <v>771</v>
      </c>
      <c r="I259" s="38" t="s">
        <v>772</v>
      </c>
      <c r="J259" s="44">
        <v>168000</v>
      </c>
      <c r="K259" s="44">
        <v>132449</v>
      </c>
      <c r="L259" s="44">
        <v>0</v>
      </c>
      <c r="M259" s="44">
        <v>132449</v>
      </c>
      <c r="N259" s="39">
        <v>3</v>
      </c>
      <c r="O259" s="47">
        <v>18668</v>
      </c>
    </row>
    <row r="260" spans="1:15" ht="25.5" hidden="1" outlineLevel="2" x14ac:dyDescent="0.2">
      <c r="A260" s="37">
        <v>249</v>
      </c>
      <c r="B260" s="37">
        <f t="shared" si="8"/>
        <v>19</v>
      </c>
      <c r="C260" s="37" t="s">
        <v>716</v>
      </c>
      <c r="D260" s="37" t="s">
        <v>773</v>
      </c>
      <c r="E260" s="37">
        <v>49545</v>
      </c>
      <c r="F260" s="38" t="s">
        <v>718</v>
      </c>
      <c r="G260" s="38" t="s">
        <v>719</v>
      </c>
      <c r="H260" s="38" t="s">
        <v>774</v>
      </c>
      <c r="I260" s="38" t="s">
        <v>775</v>
      </c>
      <c r="J260" s="44">
        <v>60000</v>
      </c>
      <c r="K260" s="44">
        <v>40000</v>
      </c>
      <c r="L260" s="44">
        <v>20000</v>
      </c>
      <c r="M260" s="44">
        <v>20000</v>
      </c>
      <c r="N260" s="39">
        <v>2</v>
      </c>
      <c r="O260" s="47">
        <v>12811</v>
      </c>
    </row>
    <row r="261" spans="1:15" ht="38.25" hidden="1" outlineLevel="2" x14ac:dyDescent="0.2">
      <c r="A261" s="37">
        <v>250</v>
      </c>
      <c r="B261" s="37">
        <f t="shared" si="8"/>
        <v>20</v>
      </c>
      <c r="C261" s="37" t="s">
        <v>716</v>
      </c>
      <c r="D261" s="37" t="s">
        <v>776</v>
      </c>
      <c r="E261" s="37">
        <v>49643</v>
      </c>
      <c r="F261" s="38" t="s">
        <v>718</v>
      </c>
      <c r="G261" s="38" t="s">
        <v>719</v>
      </c>
      <c r="H261" s="38" t="s">
        <v>777</v>
      </c>
      <c r="I261" s="38" t="s">
        <v>778</v>
      </c>
      <c r="J261" s="44">
        <v>271912</v>
      </c>
      <c r="K261" s="44">
        <v>12018</v>
      </c>
      <c r="L261" s="44">
        <v>0</v>
      </c>
      <c r="M261" s="44">
        <v>12018</v>
      </c>
      <c r="N261" s="39">
        <v>3</v>
      </c>
      <c r="O261" s="47">
        <v>12018</v>
      </c>
    </row>
    <row r="262" spans="1:15" ht="25.5" hidden="1" outlineLevel="2" x14ac:dyDescent="0.2">
      <c r="A262" s="37">
        <v>251</v>
      </c>
      <c r="B262" s="37">
        <f t="shared" ref="B262:B325" si="12">B261+1</f>
        <v>21</v>
      </c>
      <c r="C262" s="37" t="s">
        <v>716</v>
      </c>
      <c r="D262" s="37" t="s">
        <v>779</v>
      </c>
      <c r="E262" s="37">
        <v>50022</v>
      </c>
      <c r="F262" s="38" t="s">
        <v>718</v>
      </c>
      <c r="G262" s="38" t="s">
        <v>719</v>
      </c>
      <c r="H262" s="38" t="s">
        <v>780</v>
      </c>
      <c r="I262" s="38" t="s">
        <v>781</v>
      </c>
      <c r="J262" s="44">
        <v>131971</v>
      </c>
      <c r="K262" s="44">
        <v>12913</v>
      </c>
      <c r="L262" s="44">
        <v>0</v>
      </c>
      <c r="M262" s="44">
        <v>12913</v>
      </c>
      <c r="N262" s="39">
        <v>2</v>
      </c>
      <c r="O262" s="47">
        <v>12811</v>
      </c>
    </row>
    <row r="263" spans="1:15" ht="25.5" hidden="1" outlineLevel="2" x14ac:dyDescent="0.2">
      <c r="A263" s="37">
        <v>252</v>
      </c>
      <c r="B263" s="37">
        <f t="shared" si="12"/>
        <v>22</v>
      </c>
      <c r="C263" s="37" t="s">
        <v>716</v>
      </c>
      <c r="D263" s="37" t="s">
        <v>782</v>
      </c>
      <c r="E263" s="37">
        <v>50068</v>
      </c>
      <c r="F263" s="38" t="s">
        <v>718</v>
      </c>
      <c r="G263" s="38" t="s">
        <v>719</v>
      </c>
      <c r="H263" s="38" t="s">
        <v>783</v>
      </c>
      <c r="I263" s="38" t="s">
        <v>784</v>
      </c>
      <c r="J263" s="44">
        <v>152320</v>
      </c>
      <c r="K263" s="44">
        <v>136750</v>
      </c>
      <c r="L263" s="44">
        <v>0</v>
      </c>
      <c r="M263" s="44">
        <v>136750</v>
      </c>
      <c r="N263" s="39">
        <v>2</v>
      </c>
      <c r="O263" s="47">
        <v>12811</v>
      </c>
    </row>
    <row r="264" spans="1:15" ht="25.5" hidden="1" outlineLevel="2" x14ac:dyDescent="0.2">
      <c r="A264" s="37">
        <v>253</v>
      </c>
      <c r="B264" s="37">
        <f t="shared" si="12"/>
        <v>23</v>
      </c>
      <c r="C264" s="37" t="s">
        <v>716</v>
      </c>
      <c r="D264" s="37" t="s">
        <v>785</v>
      </c>
      <c r="E264" s="37">
        <v>50415</v>
      </c>
      <c r="F264" s="38" t="s">
        <v>718</v>
      </c>
      <c r="G264" s="38" t="s">
        <v>719</v>
      </c>
      <c r="H264" s="38" t="s">
        <v>786</v>
      </c>
      <c r="I264" s="38" t="s">
        <v>787</v>
      </c>
      <c r="J264" s="44">
        <v>170660</v>
      </c>
      <c r="K264" s="44">
        <v>91960</v>
      </c>
      <c r="L264" s="44">
        <v>0</v>
      </c>
      <c r="M264" s="44">
        <v>91960</v>
      </c>
      <c r="N264" s="39">
        <v>3</v>
      </c>
      <c r="O264" s="47">
        <v>18668</v>
      </c>
    </row>
    <row r="265" spans="1:15" ht="24" hidden="1" customHeight="1" outlineLevel="1" collapsed="1" x14ac:dyDescent="0.2">
      <c r="A265" s="50"/>
      <c r="B265" s="50"/>
      <c r="C265" s="35" t="s">
        <v>2926</v>
      </c>
      <c r="D265" s="35"/>
      <c r="E265" s="35"/>
      <c r="F265" s="43"/>
      <c r="G265" s="43"/>
      <c r="H265" s="43"/>
      <c r="I265" s="43"/>
      <c r="J265" s="45">
        <f t="shared" ref="J265:O265" si="13">SUBTOTAL(9,J242:J264)</f>
        <v>3302443</v>
      </c>
      <c r="K265" s="45">
        <f t="shared" si="13"/>
        <v>2083056</v>
      </c>
      <c r="L265" s="45">
        <f t="shared" si="13"/>
        <v>264000</v>
      </c>
      <c r="M265" s="45">
        <f t="shared" si="13"/>
        <v>1750047</v>
      </c>
      <c r="N265" s="36">
        <f t="shared" si="13"/>
        <v>65</v>
      </c>
      <c r="O265" s="48">
        <f t="shared" si="13"/>
        <v>388083</v>
      </c>
    </row>
    <row r="266" spans="1:15" ht="25.5" hidden="1" outlineLevel="2" x14ac:dyDescent="0.2">
      <c r="A266" s="40">
        <v>254</v>
      </c>
      <c r="B266" s="40">
        <f t="shared" si="12"/>
        <v>1</v>
      </c>
      <c r="C266" s="40" t="s">
        <v>818</v>
      </c>
      <c r="D266" s="40" t="s">
        <v>819</v>
      </c>
      <c r="E266" s="40">
        <v>51332</v>
      </c>
      <c r="F266" s="41" t="s">
        <v>820</v>
      </c>
      <c r="G266" s="41" t="s">
        <v>821</v>
      </c>
      <c r="H266" s="41" t="s">
        <v>822</v>
      </c>
      <c r="I266" s="41" t="s">
        <v>823</v>
      </c>
      <c r="J266" s="46">
        <v>139896</v>
      </c>
      <c r="K266" s="46">
        <v>65257</v>
      </c>
      <c r="L266" s="46">
        <v>10000</v>
      </c>
      <c r="M266" s="46">
        <v>55257</v>
      </c>
      <c r="N266" s="42">
        <v>2</v>
      </c>
      <c r="O266" s="49">
        <v>12811</v>
      </c>
    </row>
    <row r="267" spans="1:15" ht="38.25" hidden="1" outlineLevel="2" x14ac:dyDescent="0.2">
      <c r="A267" s="37">
        <v>255</v>
      </c>
      <c r="B267" s="37">
        <f t="shared" si="12"/>
        <v>2</v>
      </c>
      <c r="C267" s="37" t="s">
        <v>818</v>
      </c>
      <c r="D267" s="37" t="s">
        <v>824</v>
      </c>
      <c r="E267" s="37">
        <v>51387</v>
      </c>
      <c r="F267" s="38" t="s">
        <v>820</v>
      </c>
      <c r="G267" s="38" t="s">
        <v>821</v>
      </c>
      <c r="H267" s="38" t="s">
        <v>825</v>
      </c>
      <c r="I267" s="38" t="s">
        <v>826</v>
      </c>
      <c r="J267" s="44">
        <v>141485</v>
      </c>
      <c r="K267" s="44">
        <v>102487</v>
      </c>
      <c r="L267" s="44">
        <v>10000</v>
      </c>
      <c r="M267" s="44">
        <v>92487</v>
      </c>
      <c r="N267" s="39">
        <v>2</v>
      </c>
      <c r="O267" s="47">
        <v>12811</v>
      </c>
    </row>
    <row r="268" spans="1:15" ht="25.5" hidden="1" outlineLevel="2" x14ac:dyDescent="0.2">
      <c r="A268" s="37">
        <v>256</v>
      </c>
      <c r="B268" s="37">
        <f t="shared" si="12"/>
        <v>3</v>
      </c>
      <c r="C268" s="37" t="s">
        <v>818</v>
      </c>
      <c r="D268" s="37" t="s">
        <v>827</v>
      </c>
      <c r="E268" s="37">
        <v>51449</v>
      </c>
      <c r="F268" s="38" t="s">
        <v>820</v>
      </c>
      <c r="G268" s="38" t="s">
        <v>821</v>
      </c>
      <c r="H268" s="38" t="s">
        <v>828</v>
      </c>
      <c r="I268" s="38" t="s">
        <v>829</v>
      </c>
      <c r="J268" s="44">
        <v>154700</v>
      </c>
      <c r="K268" s="44">
        <v>118274</v>
      </c>
      <c r="L268" s="44">
        <v>0</v>
      </c>
      <c r="M268" s="44">
        <v>118274</v>
      </c>
      <c r="N268" s="39">
        <v>3</v>
      </c>
      <c r="O268" s="47">
        <v>18668</v>
      </c>
    </row>
    <row r="269" spans="1:15" ht="51" hidden="1" outlineLevel="2" x14ac:dyDescent="0.2">
      <c r="A269" s="37">
        <v>257</v>
      </c>
      <c r="B269" s="37">
        <f t="shared" si="12"/>
        <v>4</v>
      </c>
      <c r="C269" s="37" t="s">
        <v>818</v>
      </c>
      <c r="D269" s="37" t="s">
        <v>830</v>
      </c>
      <c r="E269" s="37">
        <v>51500</v>
      </c>
      <c r="F269" s="38" t="s">
        <v>820</v>
      </c>
      <c r="G269" s="38" t="s">
        <v>821</v>
      </c>
      <c r="H269" s="38" t="s">
        <v>831</v>
      </c>
      <c r="I269" s="38" t="s">
        <v>832</v>
      </c>
      <c r="J269" s="44">
        <v>170000</v>
      </c>
      <c r="K269" s="44">
        <v>114200</v>
      </c>
      <c r="L269" s="44">
        <v>50000</v>
      </c>
      <c r="M269" s="44">
        <v>64200</v>
      </c>
      <c r="N269" s="39">
        <v>2</v>
      </c>
      <c r="O269" s="47">
        <v>12811</v>
      </c>
    </row>
    <row r="270" spans="1:15" ht="25.5" hidden="1" outlineLevel="2" x14ac:dyDescent="0.2">
      <c r="A270" s="37">
        <v>258</v>
      </c>
      <c r="B270" s="37">
        <f t="shared" si="12"/>
        <v>5</v>
      </c>
      <c r="C270" s="37" t="s">
        <v>818</v>
      </c>
      <c r="D270" s="37" t="s">
        <v>833</v>
      </c>
      <c r="E270" s="37">
        <v>51546</v>
      </c>
      <c r="F270" s="38" t="s">
        <v>820</v>
      </c>
      <c r="G270" s="38" t="s">
        <v>821</v>
      </c>
      <c r="H270" s="38" t="s">
        <v>834</v>
      </c>
      <c r="I270" s="38" t="s">
        <v>835</v>
      </c>
      <c r="J270" s="44">
        <v>130000</v>
      </c>
      <c r="K270" s="44">
        <v>82400</v>
      </c>
      <c r="L270" s="44">
        <v>30000</v>
      </c>
      <c r="M270" s="44">
        <v>40000</v>
      </c>
      <c r="N270" s="39">
        <v>3</v>
      </c>
      <c r="O270" s="47">
        <v>18668</v>
      </c>
    </row>
    <row r="271" spans="1:15" ht="38.25" hidden="1" outlineLevel="2" x14ac:dyDescent="0.2">
      <c r="A271" s="37">
        <v>259</v>
      </c>
      <c r="B271" s="37">
        <f t="shared" si="12"/>
        <v>6</v>
      </c>
      <c r="C271" s="37" t="s">
        <v>818</v>
      </c>
      <c r="D271" s="37" t="s">
        <v>836</v>
      </c>
      <c r="E271" s="37">
        <v>51573</v>
      </c>
      <c r="F271" s="38" t="s">
        <v>820</v>
      </c>
      <c r="G271" s="38" t="s">
        <v>821</v>
      </c>
      <c r="H271" s="38" t="s">
        <v>837</v>
      </c>
      <c r="I271" s="38" t="s">
        <v>838</v>
      </c>
      <c r="J271" s="44">
        <v>174427</v>
      </c>
      <c r="K271" s="44">
        <v>56327</v>
      </c>
      <c r="L271" s="44">
        <v>10000</v>
      </c>
      <c r="M271" s="44">
        <v>46327</v>
      </c>
      <c r="N271" s="39">
        <v>3</v>
      </c>
      <c r="O271" s="47">
        <v>18668</v>
      </c>
    </row>
    <row r="272" spans="1:15" ht="25.5" hidden="1" outlineLevel="2" x14ac:dyDescent="0.2">
      <c r="A272" s="37">
        <v>260</v>
      </c>
      <c r="B272" s="37">
        <f t="shared" si="12"/>
        <v>7</v>
      </c>
      <c r="C272" s="37" t="s">
        <v>818</v>
      </c>
      <c r="D272" s="37" t="s">
        <v>839</v>
      </c>
      <c r="E272" s="37">
        <v>51699</v>
      </c>
      <c r="F272" s="38" t="s">
        <v>820</v>
      </c>
      <c r="G272" s="38" t="s">
        <v>821</v>
      </c>
      <c r="H272" s="38" t="s">
        <v>840</v>
      </c>
      <c r="I272" s="38" t="s">
        <v>841</v>
      </c>
      <c r="J272" s="44">
        <v>152896</v>
      </c>
      <c r="K272" s="44">
        <v>55100</v>
      </c>
      <c r="L272" s="44">
        <v>10000</v>
      </c>
      <c r="M272" s="44">
        <v>45100</v>
      </c>
      <c r="N272" s="39">
        <v>2</v>
      </c>
      <c r="O272" s="47">
        <v>12811</v>
      </c>
    </row>
    <row r="273" spans="1:15" ht="25.5" hidden="1" outlineLevel="2" x14ac:dyDescent="0.2">
      <c r="A273" s="37">
        <v>261</v>
      </c>
      <c r="B273" s="37">
        <f t="shared" si="12"/>
        <v>8</v>
      </c>
      <c r="C273" s="37" t="s">
        <v>818</v>
      </c>
      <c r="D273" s="37" t="s">
        <v>842</v>
      </c>
      <c r="E273" s="37">
        <v>51751</v>
      </c>
      <c r="F273" s="38" t="s">
        <v>820</v>
      </c>
      <c r="G273" s="38" t="s">
        <v>821</v>
      </c>
      <c r="H273" s="38" t="s">
        <v>843</v>
      </c>
      <c r="I273" s="38" t="s">
        <v>844</v>
      </c>
      <c r="J273" s="44">
        <v>166600</v>
      </c>
      <c r="K273" s="44">
        <v>0</v>
      </c>
      <c r="L273" s="44">
        <v>60000</v>
      </c>
      <c r="M273" s="44">
        <v>40000</v>
      </c>
      <c r="N273" s="39">
        <v>2</v>
      </c>
      <c r="O273" s="47">
        <v>12811</v>
      </c>
    </row>
    <row r="274" spans="1:15" ht="25.5" hidden="1" outlineLevel="2" x14ac:dyDescent="0.2">
      <c r="A274" s="37">
        <v>262</v>
      </c>
      <c r="B274" s="37">
        <f t="shared" si="12"/>
        <v>9</v>
      </c>
      <c r="C274" s="37" t="s">
        <v>818</v>
      </c>
      <c r="D274" s="37" t="s">
        <v>845</v>
      </c>
      <c r="E274" s="37">
        <v>51010</v>
      </c>
      <c r="F274" s="38" t="s">
        <v>820</v>
      </c>
      <c r="G274" s="38" t="s">
        <v>821</v>
      </c>
      <c r="H274" s="38" t="s">
        <v>846</v>
      </c>
      <c r="I274" s="38" t="s">
        <v>847</v>
      </c>
      <c r="J274" s="44">
        <v>174904</v>
      </c>
      <c r="K274" s="44">
        <v>10489</v>
      </c>
      <c r="L274" s="44">
        <v>0</v>
      </c>
      <c r="M274" s="44">
        <v>10489</v>
      </c>
      <c r="N274" s="39">
        <v>4</v>
      </c>
      <c r="O274" s="47">
        <v>10489</v>
      </c>
    </row>
    <row r="275" spans="1:15" ht="25.5" hidden="1" outlineLevel="2" x14ac:dyDescent="0.2">
      <c r="A275" s="37">
        <v>263</v>
      </c>
      <c r="B275" s="37">
        <f t="shared" si="12"/>
        <v>10</v>
      </c>
      <c r="C275" s="37" t="s">
        <v>818</v>
      </c>
      <c r="D275" s="37" t="s">
        <v>848</v>
      </c>
      <c r="E275" s="37">
        <v>51984</v>
      </c>
      <c r="F275" s="38" t="s">
        <v>820</v>
      </c>
      <c r="G275" s="38" t="s">
        <v>821</v>
      </c>
      <c r="H275" s="38" t="s">
        <v>849</v>
      </c>
      <c r="I275" s="38" t="s">
        <v>850</v>
      </c>
      <c r="J275" s="44">
        <v>161721</v>
      </c>
      <c r="K275" s="44">
        <v>135087</v>
      </c>
      <c r="L275" s="44">
        <v>0</v>
      </c>
      <c r="M275" s="44">
        <v>135087</v>
      </c>
      <c r="N275" s="39">
        <v>2</v>
      </c>
      <c r="O275" s="47">
        <v>12811</v>
      </c>
    </row>
    <row r="276" spans="1:15" ht="25.5" hidden="1" outlineLevel="2" x14ac:dyDescent="0.2">
      <c r="A276" s="37">
        <v>264</v>
      </c>
      <c r="B276" s="37">
        <f t="shared" si="12"/>
        <v>11</v>
      </c>
      <c r="C276" s="37" t="s">
        <v>818</v>
      </c>
      <c r="D276" s="37" t="s">
        <v>851</v>
      </c>
      <c r="E276" s="37">
        <v>52062</v>
      </c>
      <c r="F276" s="38" t="s">
        <v>820</v>
      </c>
      <c r="G276" s="38" t="s">
        <v>821</v>
      </c>
      <c r="H276" s="38" t="s">
        <v>852</v>
      </c>
      <c r="I276" s="38" t="s">
        <v>853</v>
      </c>
      <c r="J276" s="44">
        <v>154700</v>
      </c>
      <c r="K276" s="44">
        <v>71222</v>
      </c>
      <c r="L276" s="44">
        <v>10000</v>
      </c>
      <c r="M276" s="44">
        <v>61222</v>
      </c>
      <c r="N276" s="39">
        <v>2</v>
      </c>
      <c r="O276" s="47">
        <v>12811</v>
      </c>
    </row>
    <row r="277" spans="1:15" ht="51" hidden="1" outlineLevel="2" x14ac:dyDescent="0.2">
      <c r="A277" s="37">
        <v>265</v>
      </c>
      <c r="B277" s="37">
        <f t="shared" si="12"/>
        <v>12</v>
      </c>
      <c r="C277" s="37" t="s">
        <v>818</v>
      </c>
      <c r="D277" s="37" t="s">
        <v>854</v>
      </c>
      <c r="E277" s="37">
        <v>53489</v>
      </c>
      <c r="F277" s="38" t="s">
        <v>820</v>
      </c>
      <c r="G277" s="38" t="s">
        <v>821</v>
      </c>
      <c r="H277" s="38" t="s">
        <v>855</v>
      </c>
      <c r="I277" s="38" t="s">
        <v>856</v>
      </c>
      <c r="J277" s="44">
        <v>133650</v>
      </c>
      <c r="K277" s="44">
        <v>46184</v>
      </c>
      <c r="L277" s="44">
        <v>10000</v>
      </c>
      <c r="M277" s="44">
        <v>36184</v>
      </c>
      <c r="N277" s="39">
        <v>4</v>
      </c>
      <c r="O277" s="47">
        <v>24526</v>
      </c>
    </row>
    <row r="278" spans="1:15" ht="25.5" hidden="1" outlineLevel="2" x14ac:dyDescent="0.2">
      <c r="A278" s="37">
        <v>266</v>
      </c>
      <c r="B278" s="37">
        <f t="shared" si="12"/>
        <v>13</v>
      </c>
      <c r="C278" s="37" t="s">
        <v>818</v>
      </c>
      <c r="D278" s="37" t="s">
        <v>857</v>
      </c>
      <c r="E278" s="37">
        <v>53700</v>
      </c>
      <c r="F278" s="38" t="s">
        <v>820</v>
      </c>
      <c r="G278" s="38" t="s">
        <v>821</v>
      </c>
      <c r="H278" s="38" t="s">
        <v>858</v>
      </c>
      <c r="I278" s="38" t="s">
        <v>859</v>
      </c>
      <c r="J278" s="44">
        <v>124950</v>
      </c>
      <c r="K278" s="44">
        <v>18754</v>
      </c>
      <c r="L278" s="44">
        <v>3754</v>
      </c>
      <c r="M278" s="44">
        <v>15000</v>
      </c>
      <c r="N278" s="39">
        <v>3</v>
      </c>
      <c r="O278" s="47">
        <v>15000</v>
      </c>
    </row>
    <row r="279" spans="1:15" ht="38.25" hidden="1" outlineLevel="2" x14ac:dyDescent="0.2">
      <c r="A279" s="37">
        <v>267</v>
      </c>
      <c r="B279" s="37">
        <f t="shared" si="12"/>
        <v>14</v>
      </c>
      <c r="C279" s="37" t="s">
        <v>818</v>
      </c>
      <c r="D279" s="37" t="s">
        <v>860</v>
      </c>
      <c r="E279" s="37">
        <v>52758</v>
      </c>
      <c r="F279" s="38" t="s">
        <v>820</v>
      </c>
      <c r="G279" s="38" t="s">
        <v>821</v>
      </c>
      <c r="H279" s="38" t="s">
        <v>861</v>
      </c>
      <c r="I279" s="38" t="s">
        <v>862</v>
      </c>
      <c r="J279" s="44">
        <v>130400</v>
      </c>
      <c r="K279" s="44">
        <v>37949</v>
      </c>
      <c r="L279" s="44">
        <v>13000</v>
      </c>
      <c r="M279" s="44">
        <v>24949</v>
      </c>
      <c r="N279" s="39">
        <v>4</v>
      </c>
      <c r="O279" s="47">
        <v>24526</v>
      </c>
    </row>
    <row r="280" spans="1:15" ht="25.5" hidden="1" outlineLevel="2" x14ac:dyDescent="0.2">
      <c r="A280" s="37">
        <v>268</v>
      </c>
      <c r="B280" s="37">
        <f t="shared" si="12"/>
        <v>15</v>
      </c>
      <c r="C280" s="37" t="s">
        <v>818</v>
      </c>
      <c r="D280" s="37" t="s">
        <v>863</v>
      </c>
      <c r="E280" s="37">
        <v>52856</v>
      </c>
      <c r="F280" s="38" t="s">
        <v>820</v>
      </c>
      <c r="G280" s="38" t="s">
        <v>821</v>
      </c>
      <c r="H280" s="38" t="s">
        <v>864</v>
      </c>
      <c r="I280" s="38" t="s">
        <v>865</v>
      </c>
      <c r="J280" s="44">
        <v>147798</v>
      </c>
      <c r="K280" s="44">
        <v>147798</v>
      </c>
      <c r="L280" s="44">
        <v>39000</v>
      </c>
      <c r="M280" s="44">
        <v>90000</v>
      </c>
      <c r="N280" s="39">
        <v>2</v>
      </c>
      <c r="O280" s="47">
        <v>12811</v>
      </c>
    </row>
    <row r="281" spans="1:15" ht="25.5" hidden="1" outlineLevel="2" x14ac:dyDescent="0.2">
      <c r="A281" s="37">
        <v>269</v>
      </c>
      <c r="B281" s="37">
        <f t="shared" si="12"/>
        <v>16</v>
      </c>
      <c r="C281" s="37" t="s">
        <v>818</v>
      </c>
      <c r="D281" s="37" t="s">
        <v>866</v>
      </c>
      <c r="E281" s="37">
        <v>52909</v>
      </c>
      <c r="F281" s="38" t="s">
        <v>820</v>
      </c>
      <c r="G281" s="38" t="s">
        <v>821</v>
      </c>
      <c r="H281" s="38" t="s">
        <v>867</v>
      </c>
      <c r="I281" s="38" t="s">
        <v>868</v>
      </c>
      <c r="J281" s="44">
        <v>157080</v>
      </c>
      <c r="K281" s="44">
        <v>100522</v>
      </c>
      <c r="L281" s="44">
        <v>0</v>
      </c>
      <c r="M281" s="44">
        <v>52360</v>
      </c>
      <c r="N281" s="39">
        <v>3</v>
      </c>
      <c r="O281" s="47">
        <v>18668</v>
      </c>
    </row>
    <row r="282" spans="1:15" ht="25.5" hidden="1" outlineLevel="2" x14ac:dyDescent="0.2">
      <c r="A282" s="37">
        <v>270</v>
      </c>
      <c r="B282" s="37">
        <f t="shared" si="12"/>
        <v>17</v>
      </c>
      <c r="C282" s="37" t="s">
        <v>818</v>
      </c>
      <c r="D282" s="37" t="s">
        <v>869</v>
      </c>
      <c r="E282" s="37">
        <v>53274</v>
      </c>
      <c r="F282" s="38" t="s">
        <v>820</v>
      </c>
      <c r="G282" s="38" t="s">
        <v>821</v>
      </c>
      <c r="H282" s="38" t="s">
        <v>870</v>
      </c>
      <c r="I282" s="38" t="s">
        <v>871</v>
      </c>
      <c r="J282" s="44">
        <v>145500</v>
      </c>
      <c r="K282" s="44">
        <v>51076</v>
      </c>
      <c r="L282" s="44">
        <v>20075</v>
      </c>
      <c r="M282" s="44">
        <v>31000</v>
      </c>
      <c r="N282" s="39">
        <v>3</v>
      </c>
      <c r="O282" s="47">
        <v>18668</v>
      </c>
    </row>
    <row r="283" spans="1:15" ht="25.5" hidden="1" outlineLevel="2" x14ac:dyDescent="0.2">
      <c r="A283" s="37">
        <v>271</v>
      </c>
      <c r="B283" s="37">
        <f t="shared" si="12"/>
        <v>18</v>
      </c>
      <c r="C283" s="37" t="s">
        <v>818</v>
      </c>
      <c r="D283" s="37" t="s">
        <v>872</v>
      </c>
      <c r="E283" s="37">
        <v>51056</v>
      </c>
      <c r="F283" s="38" t="s">
        <v>820</v>
      </c>
      <c r="G283" s="38" t="s">
        <v>821</v>
      </c>
      <c r="H283" s="38" t="s">
        <v>873</v>
      </c>
      <c r="I283" s="38" t="s">
        <v>874</v>
      </c>
      <c r="J283" s="44">
        <v>259332</v>
      </c>
      <c r="K283" s="44">
        <v>36787</v>
      </c>
      <c r="L283" s="44">
        <v>0</v>
      </c>
      <c r="M283" s="44">
        <v>36787</v>
      </c>
      <c r="N283" s="39">
        <v>4</v>
      </c>
      <c r="O283" s="47">
        <v>24526</v>
      </c>
    </row>
    <row r="284" spans="1:15" ht="25.5" hidden="1" outlineLevel="2" x14ac:dyDescent="0.2">
      <c r="A284" s="37">
        <v>272</v>
      </c>
      <c r="B284" s="37">
        <f t="shared" si="12"/>
        <v>19</v>
      </c>
      <c r="C284" s="37" t="s">
        <v>818</v>
      </c>
      <c r="D284" s="37" t="s">
        <v>875</v>
      </c>
      <c r="E284" s="37">
        <v>53372</v>
      </c>
      <c r="F284" s="38" t="s">
        <v>820</v>
      </c>
      <c r="G284" s="38" t="s">
        <v>821</v>
      </c>
      <c r="H284" s="38" t="s">
        <v>876</v>
      </c>
      <c r="I284" s="38" t="s">
        <v>877</v>
      </c>
      <c r="J284" s="44">
        <v>135000</v>
      </c>
      <c r="K284" s="44">
        <v>22754</v>
      </c>
      <c r="L284" s="44">
        <v>15000</v>
      </c>
      <c r="M284" s="44">
        <v>12745</v>
      </c>
      <c r="N284" s="39">
        <v>3</v>
      </c>
      <c r="O284" s="47">
        <v>12745</v>
      </c>
    </row>
    <row r="285" spans="1:15" ht="25.5" hidden="1" outlineLevel="2" x14ac:dyDescent="0.2">
      <c r="A285" s="37">
        <v>273</v>
      </c>
      <c r="B285" s="37">
        <f t="shared" si="12"/>
        <v>20</v>
      </c>
      <c r="C285" s="37" t="s">
        <v>818</v>
      </c>
      <c r="D285" s="37" t="s">
        <v>878</v>
      </c>
      <c r="E285" s="37">
        <v>50987</v>
      </c>
      <c r="F285" s="38" t="s">
        <v>820</v>
      </c>
      <c r="G285" s="38" t="s">
        <v>821</v>
      </c>
      <c r="H285" s="38" t="s">
        <v>879</v>
      </c>
      <c r="I285" s="38" t="s">
        <v>880</v>
      </c>
      <c r="J285" s="44">
        <v>149583</v>
      </c>
      <c r="K285" s="44">
        <v>65690</v>
      </c>
      <c r="L285" s="44">
        <v>30090</v>
      </c>
      <c r="M285" s="44">
        <v>35600</v>
      </c>
      <c r="N285" s="39">
        <v>2</v>
      </c>
      <c r="O285" s="47">
        <v>12811</v>
      </c>
    </row>
    <row r="286" spans="1:15" ht="51" hidden="1" outlineLevel="2" x14ac:dyDescent="0.2">
      <c r="A286" s="37">
        <v>274</v>
      </c>
      <c r="B286" s="37">
        <f t="shared" si="12"/>
        <v>21</v>
      </c>
      <c r="C286" s="37" t="s">
        <v>818</v>
      </c>
      <c r="D286" s="37" t="s">
        <v>881</v>
      </c>
      <c r="E286" s="37">
        <v>51118</v>
      </c>
      <c r="F286" s="38" t="s">
        <v>820</v>
      </c>
      <c r="G286" s="38" t="s">
        <v>821</v>
      </c>
      <c r="H286" s="38" t="s">
        <v>882</v>
      </c>
      <c r="I286" s="38" t="s">
        <v>883</v>
      </c>
      <c r="J286" s="44">
        <v>0</v>
      </c>
      <c r="K286" s="44">
        <v>0</v>
      </c>
      <c r="L286" s="44">
        <v>40000</v>
      </c>
      <c r="M286" s="44">
        <v>40000</v>
      </c>
      <c r="N286" s="39">
        <v>4</v>
      </c>
      <c r="O286" s="47">
        <v>24526</v>
      </c>
    </row>
    <row r="287" spans="1:15" ht="51" hidden="1" outlineLevel="2" x14ac:dyDescent="0.2">
      <c r="A287" s="37">
        <v>275</v>
      </c>
      <c r="B287" s="37">
        <f t="shared" si="12"/>
        <v>22</v>
      </c>
      <c r="C287" s="37" t="s">
        <v>818</v>
      </c>
      <c r="D287" s="37" t="s">
        <v>884</v>
      </c>
      <c r="E287" s="37">
        <v>51207</v>
      </c>
      <c r="F287" s="38" t="s">
        <v>820</v>
      </c>
      <c r="G287" s="38" t="s">
        <v>821</v>
      </c>
      <c r="H287" s="38" t="s">
        <v>885</v>
      </c>
      <c r="I287" s="38" t="s">
        <v>886</v>
      </c>
      <c r="J287" s="44">
        <v>200000</v>
      </c>
      <c r="K287" s="44">
        <v>154250</v>
      </c>
      <c r="L287" s="44">
        <v>0</v>
      </c>
      <c r="M287" s="44">
        <v>154250</v>
      </c>
      <c r="N287" s="39">
        <v>2</v>
      </c>
      <c r="O287" s="47">
        <v>12811</v>
      </c>
    </row>
    <row r="288" spans="1:15" ht="25.5" hidden="1" outlineLevel="2" x14ac:dyDescent="0.2">
      <c r="A288" s="37">
        <v>276</v>
      </c>
      <c r="B288" s="37">
        <f t="shared" si="12"/>
        <v>23</v>
      </c>
      <c r="C288" s="37" t="s">
        <v>818</v>
      </c>
      <c r="D288" s="37" t="s">
        <v>887</v>
      </c>
      <c r="E288" s="37">
        <v>53513</v>
      </c>
      <c r="F288" s="38" t="s">
        <v>820</v>
      </c>
      <c r="G288" s="38" t="s">
        <v>821</v>
      </c>
      <c r="H288" s="38" t="s">
        <v>888</v>
      </c>
      <c r="I288" s="38" t="s">
        <v>889</v>
      </c>
      <c r="J288" s="44">
        <v>202300</v>
      </c>
      <c r="K288" s="44">
        <v>15604</v>
      </c>
      <c r="L288" s="44">
        <v>0</v>
      </c>
      <c r="M288" s="44">
        <v>15604</v>
      </c>
      <c r="N288" s="39">
        <v>3</v>
      </c>
      <c r="O288" s="47">
        <v>15604</v>
      </c>
    </row>
    <row r="289" spans="1:15" ht="38.25" hidden="1" outlineLevel="2" x14ac:dyDescent="0.2">
      <c r="A289" s="37">
        <v>277</v>
      </c>
      <c r="B289" s="37">
        <f t="shared" si="12"/>
        <v>24</v>
      </c>
      <c r="C289" s="37" t="s">
        <v>818</v>
      </c>
      <c r="D289" s="37" t="s">
        <v>890</v>
      </c>
      <c r="E289" s="37">
        <v>53639</v>
      </c>
      <c r="F289" s="38" t="s">
        <v>820</v>
      </c>
      <c r="G289" s="38" t="s">
        <v>821</v>
      </c>
      <c r="H289" s="38" t="s">
        <v>891</v>
      </c>
      <c r="I289" s="38" t="s">
        <v>892</v>
      </c>
      <c r="J289" s="44">
        <v>123200</v>
      </c>
      <c r="K289" s="44">
        <v>35103</v>
      </c>
      <c r="L289" s="44">
        <v>0</v>
      </c>
      <c r="M289" s="44">
        <v>35103</v>
      </c>
      <c r="N289" s="39">
        <v>2</v>
      </c>
      <c r="O289" s="47">
        <v>12811</v>
      </c>
    </row>
    <row r="290" spans="1:15" ht="38.25" hidden="1" outlineLevel="2" x14ac:dyDescent="0.2">
      <c r="A290" s="37">
        <v>278</v>
      </c>
      <c r="B290" s="37">
        <f t="shared" si="12"/>
        <v>25</v>
      </c>
      <c r="C290" s="37" t="s">
        <v>818</v>
      </c>
      <c r="D290" s="37" t="s">
        <v>893</v>
      </c>
      <c r="E290" s="37">
        <v>53791</v>
      </c>
      <c r="F290" s="38" t="s">
        <v>820</v>
      </c>
      <c r="G290" s="38" t="s">
        <v>821</v>
      </c>
      <c r="H290" s="38" t="s">
        <v>894</v>
      </c>
      <c r="I290" s="38" t="s">
        <v>895</v>
      </c>
      <c r="J290" s="44">
        <v>136126</v>
      </c>
      <c r="K290" s="44">
        <v>24376</v>
      </c>
      <c r="L290" s="44">
        <v>6000</v>
      </c>
      <c r="M290" s="44">
        <v>18376</v>
      </c>
      <c r="N290" s="39">
        <v>3</v>
      </c>
      <c r="O290" s="47">
        <v>17583</v>
      </c>
    </row>
    <row r="291" spans="1:15" ht="38.25" hidden="1" outlineLevel="2" x14ac:dyDescent="0.2">
      <c r="A291" s="37">
        <v>279</v>
      </c>
      <c r="B291" s="37">
        <f t="shared" si="12"/>
        <v>26</v>
      </c>
      <c r="C291" s="37" t="s">
        <v>818</v>
      </c>
      <c r="D291" s="37" t="s">
        <v>896</v>
      </c>
      <c r="E291" s="37">
        <v>53853</v>
      </c>
      <c r="F291" s="38" t="s">
        <v>820</v>
      </c>
      <c r="G291" s="38" t="s">
        <v>821</v>
      </c>
      <c r="H291" s="38" t="s">
        <v>897</v>
      </c>
      <c r="I291" s="38" t="s">
        <v>898</v>
      </c>
      <c r="J291" s="44">
        <v>154700</v>
      </c>
      <c r="K291" s="44">
        <v>65401</v>
      </c>
      <c r="L291" s="44">
        <v>0</v>
      </c>
      <c r="M291" s="44">
        <v>65401</v>
      </c>
      <c r="N291" s="39">
        <v>3</v>
      </c>
      <c r="O291" s="47">
        <v>18668</v>
      </c>
    </row>
    <row r="292" spans="1:15" ht="25.5" hidden="1" outlineLevel="2" x14ac:dyDescent="0.2">
      <c r="A292" s="37">
        <v>280</v>
      </c>
      <c r="B292" s="37">
        <f t="shared" si="12"/>
        <v>27</v>
      </c>
      <c r="C292" s="37" t="s">
        <v>818</v>
      </c>
      <c r="D292" s="37" t="s">
        <v>899</v>
      </c>
      <c r="E292" s="37">
        <v>54163</v>
      </c>
      <c r="F292" s="38" t="s">
        <v>820</v>
      </c>
      <c r="G292" s="38" t="s">
        <v>821</v>
      </c>
      <c r="H292" s="38" t="s">
        <v>900</v>
      </c>
      <c r="I292" s="38" t="s">
        <v>901</v>
      </c>
      <c r="J292" s="44">
        <v>157080</v>
      </c>
      <c r="K292" s="44">
        <v>85000</v>
      </c>
      <c r="L292" s="44">
        <v>10000</v>
      </c>
      <c r="M292" s="44">
        <v>30000</v>
      </c>
      <c r="N292" s="39">
        <v>3</v>
      </c>
      <c r="O292" s="47">
        <v>18668</v>
      </c>
    </row>
    <row r="293" spans="1:15" ht="25.5" hidden="1" outlineLevel="2" x14ac:dyDescent="0.2">
      <c r="A293" s="37">
        <v>281</v>
      </c>
      <c r="B293" s="37">
        <f t="shared" si="12"/>
        <v>28</v>
      </c>
      <c r="C293" s="37" t="s">
        <v>818</v>
      </c>
      <c r="D293" s="37" t="s">
        <v>902</v>
      </c>
      <c r="E293" s="37">
        <v>54412</v>
      </c>
      <c r="F293" s="38" t="s">
        <v>820</v>
      </c>
      <c r="G293" s="38" t="s">
        <v>821</v>
      </c>
      <c r="H293" s="38" t="s">
        <v>903</v>
      </c>
      <c r="I293" s="38" t="s">
        <v>904</v>
      </c>
      <c r="J293" s="44">
        <v>218484</v>
      </c>
      <c r="K293" s="44">
        <v>133283</v>
      </c>
      <c r="L293" s="44">
        <v>0</v>
      </c>
      <c r="M293" s="44">
        <v>133283</v>
      </c>
      <c r="N293" s="39">
        <v>4</v>
      </c>
      <c r="O293" s="47">
        <v>24526</v>
      </c>
    </row>
    <row r="294" spans="1:15" ht="25.5" hidden="1" outlineLevel="2" x14ac:dyDescent="0.2">
      <c r="A294" s="37">
        <v>282</v>
      </c>
      <c r="B294" s="37">
        <f t="shared" si="12"/>
        <v>29</v>
      </c>
      <c r="C294" s="37" t="s">
        <v>818</v>
      </c>
      <c r="D294" s="37" t="s">
        <v>905</v>
      </c>
      <c r="E294" s="37">
        <v>54500</v>
      </c>
      <c r="F294" s="38" t="s">
        <v>820</v>
      </c>
      <c r="G294" s="38" t="s">
        <v>821</v>
      </c>
      <c r="H294" s="38" t="s">
        <v>906</v>
      </c>
      <c r="I294" s="38" t="s">
        <v>907</v>
      </c>
      <c r="J294" s="44">
        <v>92200</v>
      </c>
      <c r="K294" s="44">
        <v>31450</v>
      </c>
      <c r="L294" s="44">
        <v>10000</v>
      </c>
      <c r="M294" s="44">
        <v>21450</v>
      </c>
      <c r="N294" s="39">
        <v>2</v>
      </c>
      <c r="O294" s="47">
        <v>12811</v>
      </c>
    </row>
    <row r="295" spans="1:15" ht="25.5" hidden="1" outlineLevel="2" x14ac:dyDescent="0.2">
      <c r="A295" s="37">
        <v>283</v>
      </c>
      <c r="B295" s="37">
        <f t="shared" si="12"/>
        <v>30</v>
      </c>
      <c r="C295" s="37" t="s">
        <v>818</v>
      </c>
      <c r="D295" s="37" t="s">
        <v>908</v>
      </c>
      <c r="E295" s="37">
        <v>54699</v>
      </c>
      <c r="F295" s="38" t="s">
        <v>820</v>
      </c>
      <c r="G295" s="38" t="s">
        <v>821</v>
      </c>
      <c r="H295" s="38" t="s">
        <v>909</v>
      </c>
      <c r="I295" s="38" t="s">
        <v>910</v>
      </c>
      <c r="J295" s="44">
        <v>154700</v>
      </c>
      <c r="K295" s="44">
        <v>122896</v>
      </c>
      <c r="L295" s="44">
        <v>0</v>
      </c>
      <c r="M295" s="44">
        <v>73863</v>
      </c>
      <c r="N295" s="39">
        <v>3</v>
      </c>
      <c r="O295" s="47">
        <v>18668</v>
      </c>
    </row>
    <row r="296" spans="1:15" ht="29.45" hidden="1" customHeight="1" outlineLevel="1" collapsed="1" x14ac:dyDescent="0.2">
      <c r="A296" s="50"/>
      <c r="B296" s="50"/>
      <c r="C296" s="35" t="s">
        <v>2927</v>
      </c>
      <c r="D296" s="35"/>
      <c r="E296" s="35"/>
      <c r="F296" s="43"/>
      <c r="G296" s="43"/>
      <c r="H296" s="43"/>
      <c r="I296" s="43"/>
      <c r="J296" s="45">
        <f t="shared" ref="J296:O296" si="14">SUBTOTAL(9,J266:J295)</f>
        <v>4543412</v>
      </c>
      <c r="K296" s="45">
        <f t="shared" si="14"/>
        <v>2005720</v>
      </c>
      <c r="L296" s="45">
        <f t="shared" si="14"/>
        <v>386919</v>
      </c>
      <c r="M296" s="45">
        <f t="shared" si="14"/>
        <v>1630398</v>
      </c>
      <c r="N296" s="36">
        <f t="shared" si="14"/>
        <v>84</v>
      </c>
      <c r="O296" s="48">
        <f t="shared" si="14"/>
        <v>497127</v>
      </c>
    </row>
    <row r="297" spans="1:15" ht="38.25" hidden="1" outlineLevel="2" x14ac:dyDescent="0.2">
      <c r="A297" s="40">
        <v>284</v>
      </c>
      <c r="B297" s="40">
        <f t="shared" si="12"/>
        <v>1</v>
      </c>
      <c r="C297" s="40" t="s">
        <v>788</v>
      </c>
      <c r="D297" s="40" t="s">
        <v>789</v>
      </c>
      <c r="E297" s="40">
        <v>93085</v>
      </c>
      <c r="F297" s="41" t="s">
        <v>790</v>
      </c>
      <c r="G297" s="41" t="s">
        <v>791</v>
      </c>
      <c r="H297" s="41" t="s">
        <v>792</v>
      </c>
      <c r="I297" s="41" t="s">
        <v>793</v>
      </c>
      <c r="J297" s="46">
        <v>50000</v>
      </c>
      <c r="K297" s="46">
        <v>50000</v>
      </c>
      <c r="L297" s="46">
        <v>0</v>
      </c>
      <c r="M297" s="46">
        <v>20000</v>
      </c>
      <c r="N297" s="42">
        <v>3</v>
      </c>
      <c r="O297" s="49">
        <v>18668</v>
      </c>
    </row>
    <row r="298" spans="1:15" ht="38.25" hidden="1" outlineLevel="2" x14ac:dyDescent="0.2">
      <c r="A298" s="37">
        <v>285</v>
      </c>
      <c r="B298" s="37">
        <f t="shared" si="12"/>
        <v>2</v>
      </c>
      <c r="C298" s="37" t="s">
        <v>788</v>
      </c>
      <c r="D298" s="37" t="s">
        <v>794</v>
      </c>
      <c r="E298" s="37">
        <v>93281</v>
      </c>
      <c r="F298" s="38" t="s">
        <v>790</v>
      </c>
      <c r="G298" s="38" t="s">
        <v>791</v>
      </c>
      <c r="H298" s="38" t="s">
        <v>795</v>
      </c>
      <c r="I298" s="38" t="s">
        <v>796</v>
      </c>
      <c r="J298" s="44">
        <v>160650</v>
      </c>
      <c r="K298" s="44">
        <v>160650</v>
      </c>
      <c r="L298" s="44">
        <v>0</v>
      </c>
      <c r="M298" s="44">
        <v>20000</v>
      </c>
      <c r="N298" s="39">
        <v>2</v>
      </c>
      <c r="O298" s="47">
        <v>12811</v>
      </c>
    </row>
    <row r="299" spans="1:15" ht="38.25" hidden="1" outlineLevel="2" x14ac:dyDescent="0.2">
      <c r="A299" s="37">
        <v>286</v>
      </c>
      <c r="B299" s="37">
        <f t="shared" si="12"/>
        <v>3</v>
      </c>
      <c r="C299" s="37" t="s">
        <v>788</v>
      </c>
      <c r="D299" s="37" t="s">
        <v>797</v>
      </c>
      <c r="E299" s="37">
        <v>93370</v>
      </c>
      <c r="F299" s="38" t="s">
        <v>790</v>
      </c>
      <c r="G299" s="38" t="s">
        <v>791</v>
      </c>
      <c r="H299" s="38" t="s">
        <v>798</v>
      </c>
      <c r="I299" s="38" t="s">
        <v>799</v>
      </c>
      <c r="J299" s="44">
        <v>119000</v>
      </c>
      <c r="K299" s="44">
        <v>119000</v>
      </c>
      <c r="L299" s="44">
        <v>0</v>
      </c>
      <c r="M299" s="44">
        <v>25000</v>
      </c>
      <c r="N299" s="39">
        <v>3</v>
      </c>
      <c r="O299" s="47">
        <v>18668</v>
      </c>
    </row>
    <row r="300" spans="1:15" ht="38.25" hidden="1" outlineLevel="2" x14ac:dyDescent="0.2">
      <c r="A300" s="37">
        <v>287</v>
      </c>
      <c r="B300" s="37">
        <f t="shared" si="12"/>
        <v>4</v>
      </c>
      <c r="C300" s="37" t="s">
        <v>788</v>
      </c>
      <c r="D300" s="37" t="s">
        <v>800</v>
      </c>
      <c r="E300" s="37">
        <v>93487</v>
      </c>
      <c r="F300" s="38" t="s">
        <v>790</v>
      </c>
      <c r="G300" s="38" t="s">
        <v>791</v>
      </c>
      <c r="H300" s="38" t="s">
        <v>801</v>
      </c>
      <c r="I300" s="38" t="s">
        <v>802</v>
      </c>
      <c r="J300" s="44">
        <v>65700</v>
      </c>
      <c r="K300" s="44">
        <v>65700</v>
      </c>
      <c r="L300" s="44">
        <v>0</v>
      </c>
      <c r="M300" s="44">
        <v>20000</v>
      </c>
      <c r="N300" s="39">
        <v>2</v>
      </c>
      <c r="O300" s="47">
        <v>12811</v>
      </c>
    </row>
    <row r="301" spans="1:15" ht="25.5" hidden="1" outlineLevel="2" x14ac:dyDescent="0.2">
      <c r="A301" s="37">
        <v>288</v>
      </c>
      <c r="B301" s="37">
        <f t="shared" si="12"/>
        <v>5</v>
      </c>
      <c r="C301" s="37" t="s">
        <v>788</v>
      </c>
      <c r="D301" s="37" t="s">
        <v>803</v>
      </c>
      <c r="E301" s="37">
        <v>103014</v>
      </c>
      <c r="F301" s="38" t="s">
        <v>790</v>
      </c>
      <c r="G301" s="38" t="s">
        <v>791</v>
      </c>
      <c r="H301" s="38" t="s">
        <v>804</v>
      </c>
      <c r="I301" s="38" t="s">
        <v>805</v>
      </c>
      <c r="J301" s="44">
        <v>130000</v>
      </c>
      <c r="K301" s="44">
        <v>130000</v>
      </c>
      <c r="L301" s="44">
        <v>0</v>
      </c>
      <c r="M301" s="44">
        <v>25000</v>
      </c>
      <c r="N301" s="39">
        <v>3</v>
      </c>
      <c r="O301" s="47">
        <v>18668</v>
      </c>
    </row>
    <row r="302" spans="1:15" ht="38.25" hidden="1" outlineLevel="2" x14ac:dyDescent="0.2">
      <c r="A302" s="37">
        <v>289</v>
      </c>
      <c r="B302" s="37">
        <f t="shared" si="12"/>
        <v>6</v>
      </c>
      <c r="C302" s="37" t="s">
        <v>788</v>
      </c>
      <c r="D302" s="37" t="s">
        <v>806</v>
      </c>
      <c r="E302" s="37">
        <v>103764</v>
      </c>
      <c r="F302" s="38" t="s">
        <v>790</v>
      </c>
      <c r="G302" s="38" t="s">
        <v>791</v>
      </c>
      <c r="H302" s="38" t="s">
        <v>807</v>
      </c>
      <c r="I302" s="38" t="s">
        <v>808</v>
      </c>
      <c r="J302" s="44">
        <v>130000</v>
      </c>
      <c r="K302" s="44">
        <v>130000</v>
      </c>
      <c r="L302" s="44">
        <v>0</v>
      </c>
      <c r="M302" s="44">
        <v>25000</v>
      </c>
      <c r="N302" s="39">
        <v>3</v>
      </c>
      <c r="O302" s="47">
        <v>18668</v>
      </c>
    </row>
    <row r="303" spans="1:15" ht="38.25" hidden="1" outlineLevel="2" x14ac:dyDescent="0.2">
      <c r="A303" s="37">
        <v>290</v>
      </c>
      <c r="B303" s="37">
        <f t="shared" si="12"/>
        <v>7</v>
      </c>
      <c r="C303" s="37" t="s">
        <v>788</v>
      </c>
      <c r="D303" s="37" t="s">
        <v>809</v>
      </c>
      <c r="E303" s="37">
        <v>104083</v>
      </c>
      <c r="F303" s="38" t="s">
        <v>790</v>
      </c>
      <c r="G303" s="38" t="s">
        <v>791</v>
      </c>
      <c r="H303" s="38" t="s">
        <v>810</v>
      </c>
      <c r="I303" s="38" t="s">
        <v>811</v>
      </c>
      <c r="J303" s="44">
        <v>130000</v>
      </c>
      <c r="K303" s="44">
        <v>130000</v>
      </c>
      <c r="L303" s="44">
        <v>0</v>
      </c>
      <c r="M303" s="44">
        <v>25000</v>
      </c>
      <c r="N303" s="39">
        <v>2</v>
      </c>
      <c r="O303" s="47">
        <v>12811</v>
      </c>
    </row>
    <row r="304" spans="1:15" ht="38.25" hidden="1" outlineLevel="2" x14ac:dyDescent="0.2">
      <c r="A304" s="37">
        <v>291</v>
      </c>
      <c r="B304" s="37">
        <f t="shared" si="12"/>
        <v>8</v>
      </c>
      <c r="C304" s="37" t="s">
        <v>788</v>
      </c>
      <c r="D304" s="37" t="s">
        <v>812</v>
      </c>
      <c r="E304" s="37">
        <v>94580</v>
      </c>
      <c r="F304" s="38" t="s">
        <v>790</v>
      </c>
      <c r="G304" s="38" t="s">
        <v>791</v>
      </c>
      <c r="H304" s="38" t="s">
        <v>813</v>
      </c>
      <c r="I304" s="38" t="s">
        <v>814</v>
      </c>
      <c r="J304" s="44">
        <v>178228</v>
      </c>
      <c r="K304" s="44">
        <v>178228</v>
      </c>
      <c r="L304" s="44">
        <v>0</v>
      </c>
      <c r="M304" s="44">
        <v>25000</v>
      </c>
      <c r="N304" s="39">
        <v>2</v>
      </c>
      <c r="O304" s="47">
        <v>12811</v>
      </c>
    </row>
    <row r="305" spans="1:15" ht="38.25" hidden="1" outlineLevel="2" x14ac:dyDescent="0.2">
      <c r="A305" s="37">
        <v>292</v>
      </c>
      <c r="B305" s="37">
        <f t="shared" si="12"/>
        <v>9</v>
      </c>
      <c r="C305" s="37" t="s">
        <v>788</v>
      </c>
      <c r="D305" s="37" t="s">
        <v>815</v>
      </c>
      <c r="E305" s="37">
        <v>105455</v>
      </c>
      <c r="F305" s="38" t="s">
        <v>790</v>
      </c>
      <c r="G305" s="38" t="s">
        <v>791</v>
      </c>
      <c r="H305" s="38" t="s">
        <v>816</v>
      </c>
      <c r="I305" s="38" t="s">
        <v>817</v>
      </c>
      <c r="J305" s="44">
        <v>71400</v>
      </c>
      <c r="K305" s="44">
        <v>71400</v>
      </c>
      <c r="L305" s="44">
        <v>0</v>
      </c>
      <c r="M305" s="44">
        <v>20000</v>
      </c>
      <c r="N305" s="39">
        <v>3</v>
      </c>
      <c r="O305" s="47">
        <v>18668</v>
      </c>
    </row>
    <row r="306" spans="1:15" hidden="1" outlineLevel="1" collapsed="1" x14ac:dyDescent="0.2">
      <c r="A306" s="50"/>
      <c r="B306" s="50"/>
      <c r="C306" s="35" t="s">
        <v>2928</v>
      </c>
      <c r="D306" s="35"/>
      <c r="E306" s="35"/>
      <c r="F306" s="43"/>
      <c r="G306" s="43"/>
      <c r="H306" s="43"/>
      <c r="I306" s="43"/>
      <c r="J306" s="45">
        <f t="shared" ref="J306:O306" si="15">SUBTOTAL(9,J297:J305)</f>
        <v>1034978</v>
      </c>
      <c r="K306" s="45">
        <f t="shared" si="15"/>
        <v>1034978</v>
      </c>
      <c r="L306" s="45">
        <f t="shared" si="15"/>
        <v>0</v>
      </c>
      <c r="M306" s="45">
        <f t="shared" si="15"/>
        <v>205000</v>
      </c>
      <c r="N306" s="36">
        <f t="shared" si="15"/>
        <v>23</v>
      </c>
      <c r="O306" s="48">
        <f t="shared" si="15"/>
        <v>144584</v>
      </c>
    </row>
    <row r="307" spans="1:15" ht="25.5" hidden="1" outlineLevel="2" x14ac:dyDescent="0.2">
      <c r="A307" s="40">
        <v>293</v>
      </c>
      <c r="B307" s="40">
        <f t="shared" si="12"/>
        <v>1</v>
      </c>
      <c r="C307" s="40" t="s">
        <v>911</v>
      </c>
      <c r="D307" s="40" t="s">
        <v>912</v>
      </c>
      <c r="E307" s="40">
        <v>55623</v>
      </c>
      <c r="F307" s="41" t="s">
        <v>913</v>
      </c>
      <c r="G307" s="41" t="s">
        <v>914</v>
      </c>
      <c r="H307" s="41" t="s">
        <v>915</v>
      </c>
      <c r="I307" s="41" t="s">
        <v>916</v>
      </c>
      <c r="J307" s="46">
        <v>108290</v>
      </c>
      <c r="K307" s="46">
        <v>54145</v>
      </c>
      <c r="L307" s="46">
        <v>0</v>
      </c>
      <c r="M307" s="46">
        <v>54145</v>
      </c>
      <c r="N307" s="42">
        <v>3</v>
      </c>
      <c r="O307" s="49">
        <v>18668</v>
      </c>
    </row>
    <row r="308" spans="1:15" ht="25.5" hidden="1" outlineLevel="2" x14ac:dyDescent="0.2">
      <c r="A308" s="37">
        <v>294</v>
      </c>
      <c r="B308" s="37">
        <f t="shared" si="12"/>
        <v>2</v>
      </c>
      <c r="C308" s="37" t="s">
        <v>911</v>
      </c>
      <c r="D308" s="37" t="s">
        <v>917</v>
      </c>
      <c r="E308" s="37">
        <v>55687</v>
      </c>
      <c r="F308" s="38" t="s">
        <v>913</v>
      </c>
      <c r="G308" s="38" t="s">
        <v>914</v>
      </c>
      <c r="H308" s="38" t="s">
        <v>918</v>
      </c>
      <c r="I308" s="38" t="s">
        <v>919</v>
      </c>
      <c r="J308" s="44">
        <v>874650</v>
      </c>
      <c r="K308" s="44">
        <v>293000</v>
      </c>
      <c r="L308" s="44">
        <v>0</v>
      </c>
      <c r="M308" s="44">
        <v>293000</v>
      </c>
      <c r="N308" s="39">
        <v>5</v>
      </c>
      <c r="O308" s="47">
        <v>30383</v>
      </c>
    </row>
    <row r="309" spans="1:15" ht="25.5" hidden="1" outlineLevel="2" x14ac:dyDescent="0.2">
      <c r="A309" s="37">
        <v>295</v>
      </c>
      <c r="B309" s="37">
        <f t="shared" si="12"/>
        <v>3</v>
      </c>
      <c r="C309" s="37" t="s">
        <v>911</v>
      </c>
      <c r="D309" s="37" t="s">
        <v>920</v>
      </c>
      <c r="E309" s="37">
        <v>56265</v>
      </c>
      <c r="F309" s="38" t="s">
        <v>913</v>
      </c>
      <c r="G309" s="38" t="s">
        <v>914</v>
      </c>
      <c r="H309" s="38" t="s">
        <v>921</v>
      </c>
      <c r="I309" s="38" t="s">
        <v>922</v>
      </c>
      <c r="J309" s="44">
        <v>120190</v>
      </c>
      <c r="K309" s="44">
        <v>90142.5</v>
      </c>
      <c r="L309" s="44">
        <v>0</v>
      </c>
      <c r="M309" s="44">
        <v>90142.5</v>
      </c>
      <c r="N309" s="39">
        <v>3</v>
      </c>
      <c r="O309" s="47">
        <v>18668</v>
      </c>
    </row>
    <row r="310" spans="1:15" ht="25.5" hidden="1" outlineLevel="2" x14ac:dyDescent="0.2">
      <c r="A310" s="37">
        <v>296</v>
      </c>
      <c r="B310" s="37">
        <f t="shared" si="12"/>
        <v>4</v>
      </c>
      <c r="C310" s="37" t="s">
        <v>911</v>
      </c>
      <c r="D310" s="37" t="s">
        <v>923</v>
      </c>
      <c r="E310" s="37">
        <v>56327</v>
      </c>
      <c r="F310" s="38" t="s">
        <v>913</v>
      </c>
      <c r="G310" s="38" t="s">
        <v>914</v>
      </c>
      <c r="H310" s="38" t="s">
        <v>924</v>
      </c>
      <c r="I310" s="38" t="s">
        <v>925</v>
      </c>
      <c r="J310" s="44">
        <v>133500</v>
      </c>
      <c r="K310" s="44">
        <v>82714</v>
      </c>
      <c r="L310" s="44">
        <v>0</v>
      </c>
      <c r="M310" s="44">
        <v>82714</v>
      </c>
      <c r="N310" s="39">
        <v>3</v>
      </c>
      <c r="O310" s="47">
        <v>18668</v>
      </c>
    </row>
    <row r="311" spans="1:15" ht="25.5" hidden="1" outlineLevel="2" x14ac:dyDescent="0.2">
      <c r="A311" s="37">
        <v>297</v>
      </c>
      <c r="B311" s="37">
        <f t="shared" si="12"/>
        <v>5</v>
      </c>
      <c r="C311" s="37" t="s">
        <v>911</v>
      </c>
      <c r="D311" s="37" t="s">
        <v>634</v>
      </c>
      <c r="E311" s="37">
        <v>56425</v>
      </c>
      <c r="F311" s="38" t="s">
        <v>913</v>
      </c>
      <c r="G311" s="38" t="s">
        <v>914</v>
      </c>
      <c r="H311" s="38" t="s">
        <v>926</v>
      </c>
      <c r="I311" s="38" t="s">
        <v>927</v>
      </c>
      <c r="J311" s="44">
        <v>110670</v>
      </c>
      <c r="K311" s="44">
        <v>59500</v>
      </c>
      <c r="L311" s="44">
        <v>0</v>
      </c>
      <c r="M311" s="44">
        <v>59500</v>
      </c>
      <c r="N311" s="39">
        <v>3</v>
      </c>
      <c r="O311" s="47">
        <v>18668</v>
      </c>
    </row>
    <row r="312" spans="1:15" ht="25.5" hidden="1" outlineLevel="2" x14ac:dyDescent="0.2">
      <c r="A312" s="37">
        <v>298</v>
      </c>
      <c r="B312" s="37">
        <f t="shared" si="12"/>
        <v>6</v>
      </c>
      <c r="C312" s="37" t="s">
        <v>911</v>
      </c>
      <c r="D312" s="37" t="s">
        <v>928</v>
      </c>
      <c r="E312" s="37">
        <v>56461</v>
      </c>
      <c r="F312" s="38" t="s">
        <v>913</v>
      </c>
      <c r="G312" s="38" t="s">
        <v>914</v>
      </c>
      <c r="H312" s="38" t="s">
        <v>929</v>
      </c>
      <c r="I312" s="38" t="s">
        <v>930</v>
      </c>
      <c r="J312" s="44">
        <v>120000</v>
      </c>
      <c r="K312" s="44">
        <v>98750</v>
      </c>
      <c r="L312" s="44">
        <v>0</v>
      </c>
      <c r="M312" s="44">
        <v>98750</v>
      </c>
      <c r="N312" s="39">
        <v>4</v>
      </c>
      <c r="O312" s="47">
        <v>24526</v>
      </c>
    </row>
    <row r="313" spans="1:15" ht="25.5" hidden="1" outlineLevel="2" x14ac:dyDescent="0.2">
      <c r="A313" s="37">
        <v>299</v>
      </c>
      <c r="B313" s="37">
        <f t="shared" si="12"/>
        <v>7</v>
      </c>
      <c r="C313" s="37" t="s">
        <v>911</v>
      </c>
      <c r="D313" s="37" t="s">
        <v>931</v>
      </c>
      <c r="E313" s="37">
        <v>56568</v>
      </c>
      <c r="F313" s="38" t="s">
        <v>913</v>
      </c>
      <c r="G313" s="38" t="s">
        <v>914</v>
      </c>
      <c r="H313" s="38" t="s">
        <v>932</v>
      </c>
      <c r="I313" s="38" t="s">
        <v>933</v>
      </c>
      <c r="J313" s="44">
        <v>237405</v>
      </c>
      <c r="K313" s="44">
        <v>221440</v>
      </c>
      <c r="L313" s="44">
        <v>0</v>
      </c>
      <c r="M313" s="44">
        <v>221440</v>
      </c>
      <c r="N313" s="39">
        <v>3</v>
      </c>
      <c r="O313" s="47">
        <v>18668</v>
      </c>
    </row>
    <row r="314" spans="1:15" ht="38.25" hidden="1" outlineLevel="2" x14ac:dyDescent="0.2">
      <c r="A314" s="37">
        <v>300</v>
      </c>
      <c r="B314" s="37">
        <f t="shared" si="12"/>
        <v>8</v>
      </c>
      <c r="C314" s="37" t="s">
        <v>911</v>
      </c>
      <c r="D314" s="37" t="s">
        <v>934</v>
      </c>
      <c r="E314" s="37">
        <v>56666</v>
      </c>
      <c r="F314" s="38" t="s">
        <v>913</v>
      </c>
      <c r="G314" s="38" t="s">
        <v>914</v>
      </c>
      <c r="H314" s="38" t="s">
        <v>935</v>
      </c>
      <c r="I314" s="38" t="s">
        <v>936</v>
      </c>
      <c r="J314" s="44">
        <v>132000</v>
      </c>
      <c r="K314" s="44">
        <v>29233</v>
      </c>
      <c r="L314" s="44">
        <v>0</v>
      </c>
      <c r="M314" s="44">
        <v>29233</v>
      </c>
      <c r="N314" s="39">
        <v>3</v>
      </c>
      <c r="O314" s="47">
        <v>18668</v>
      </c>
    </row>
    <row r="315" spans="1:15" ht="25.5" hidden="1" outlineLevel="2" x14ac:dyDescent="0.2">
      <c r="A315" s="37">
        <v>301</v>
      </c>
      <c r="B315" s="37">
        <f t="shared" si="12"/>
        <v>9</v>
      </c>
      <c r="C315" s="37" t="s">
        <v>911</v>
      </c>
      <c r="D315" s="37" t="s">
        <v>937</v>
      </c>
      <c r="E315" s="37">
        <v>56773</v>
      </c>
      <c r="F315" s="38" t="s">
        <v>913</v>
      </c>
      <c r="G315" s="38" t="s">
        <v>914</v>
      </c>
      <c r="H315" s="38" t="s">
        <v>938</v>
      </c>
      <c r="I315" s="38" t="s">
        <v>939</v>
      </c>
      <c r="J315" s="44">
        <v>135000</v>
      </c>
      <c r="K315" s="44">
        <v>79096</v>
      </c>
      <c r="L315" s="44">
        <v>0</v>
      </c>
      <c r="M315" s="44">
        <v>79096</v>
      </c>
      <c r="N315" s="39">
        <v>3</v>
      </c>
      <c r="O315" s="47">
        <v>18668</v>
      </c>
    </row>
    <row r="316" spans="1:15" ht="25.5" hidden="1" outlineLevel="2" x14ac:dyDescent="0.2">
      <c r="A316" s="37">
        <v>302</v>
      </c>
      <c r="B316" s="37">
        <f t="shared" si="12"/>
        <v>10</v>
      </c>
      <c r="C316" s="37" t="s">
        <v>911</v>
      </c>
      <c r="D316" s="37" t="s">
        <v>940</v>
      </c>
      <c r="E316" s="37">
        <v>57163</v>
      </c>
      <c r="F316" s="38" t="s">
        <v>913</v>
      </c>
      <c r="G316" s="38" t="s">
        <v>914</v>
      </c>
      <c r="H316" s="38" t="s">
        <v>941</v>
      </c>
      <c r="I316" s="38" t="s">
        <v>942</v>
      </c>
      <c r="J316" s="44">
        <v>161680</v>
      </c>
      <c r="K316" s="44">
        <v>50398</v>
      </c>
      <c r="L316" s="44">
        <v>0</v>
      </c>
      <c r="M316" s="44">
        <v>50398</v>
      </c>
      <c r="N316" s="39">
        <v>5</v>
      </c>
      <c r="O316" s="47">
        <v>30383</v>
      </c>
    </row>
    <row r="317" spans="1:15" ht="25.5" hidden="1" outlineLevel="2" x14ac:dyDescent="0.2">
      <c r="A317" s="37">
        <v>303</v>
      </c>
      <c r="B317" s="37">
        <f t="shared" si="12"/>
        <v>11</v>
      </c>
      <c r="C317" s="37" t="s">
        <v>911</v>
      </c>
      <c r="D317" s="37" t="s">
        <v>943</v>
      </c>
      <c r="E317" s="37">
        <v>57225</v>
      </c>
      <c r="F317" s="38" t="s">
        <v>913</v>
      </c>
      <c r="G317" s="38" t="s">
        <v>914</v>
      </c>
      <c r="H317" s="38" t="s">
        <v>944</v>
      </c>
      <c r="I317" s="38" t="s">
        <v>945</v>
      </c>
      <c r="J317" s="44">
        <v>158400</v>
      </c>
      <c r="K317" s="44">
        <v>39238</v>
      </c>
      <c r="L317" s="44">
        <v>0</v>
      </c>
      <c r="M317" s="44">
        <v>39238</v>
      </c>
      <c r="N317" s="39">
        <v>6</v>
      </c>
      <c r="O317" s="47">
        <v>36240</v>
      </c>
    </row>
    <row r="318" spans="1:15" ht="25.5" hidden="1" outlineLevel="2" x14ac:dyDescent="0.2">
      <c r="A318" s="37">
        <v>304</v>
      </c>
      <c r="B318" s="37">
        <f t="shared" si="12"/>
        <v>12</v>
      </c>
      <c r="C318" s="37" t="s">
        <v>911</v>
      </c>
      <c r="D318" s="37" t="s">
        <v>946</v>
      </c>
      <c r="E318" s="37">
        <v>57350</v>
      </c>
      <c r="F318" s="38" t="s">
        <v>913</v>
      </c>
      <c r="G318" s="38" t="s">
        <v>914</v>
      </c>
      <c r="H318" s="38" t="s">
        <v>947</v>
      </c>
      <c r="I318" s="38" t="s">
        <v>948</v>
      </c>
      <c r="J318" s="44">
        <v>406401.75</v>
      </c>
      <c r="K318" s="44">
        <v>406401.75</v>
      </c>
      <c r="L318" s="44">
        <v>0</v>
      </c>
      <c r="M318" s="44">
        <v>406401.75</v>
      </c>
      <c r="N318" s="39">
        <v>6</v>
      </c>
      <c r="O318" s="47">
        <v>36240</v>
      </c>
    </row>
    <row r="319" spans="1:15" ht="25.5" hidden="1" outlineLevel="2" x14ac:dyDescent="0.2">
      <c r="A319" s="37">
        <v>305</v>
      </c>
      <c r="B319" s="37">
        <f t="shared" si="12"/>
        <v>13</v>
      </c>
      <c r="C319" s="37" t="s">
        <v>911</v>
      </c>
      <c r="D319" s="37" t="s">
        <v>949</v>
      </c>
      <c r="E319" s="37">
        <v>57449</v>
      </c>
      <c r="F319" s="38" t="s">
        <v>913</v>
      </c>
      <c r="G319" s="38" t="s">
        <v>914</v>
      </c>
      <c r="H319" s="38" t="s">
        <v>950</v>
      </c>
      <c r="I319" s="38" t="s">
        <v>951</v>
      </c>
      <c r="J319" s="44">
        <v>152280</v>
      </c>
      <c r="K319" s="44">
        <v>91077.33</v>
      </c>
      <c r="L319" s="44">
        <v>0</v>
      </c>
      <c r="M319" s="44">
        <v>91077.33</v>
      </c>
      <c r="N319" s="39">
        <v>3</v>
      </c>
      <c r="O319" s="47">
        <v>18668</v>
      </c>
    </row>
    <row r="320" spans="1:15" ht="25.5" hidden="1" outlineLevel="2" x14ac:dyDescent="0.2">
      <c r="A320" s="37">
        <v>306</v>
      </c>
      <c r="B320" s="37">
        <f t="shared" si="12"/>
        <v>14</v>
      </c>
      <c r="C320" s="37" t="s">
        <v>911</v>
      </c>
      <c r="D320" s="37" t="s">
        <v>952</v>
      </c>
      <c r="E320" s="37">
        <v>55062</v>
      </c>
      <c r="F320" s="38" t="s">
        <v>913</v>
      </c>
      <c r="G320" s="38" t="s">
        <v>914</v>
      </c>
      <c r="H320" s="38" t="s">
        <v>953</v>
      </c>
      <c r="I320" s="38" t="s">
        <v>954</v>
      </c>
      <c r="J320" s="44">
        <v>172352</v>
      </c>
      <c r="K320" s="44">
        <v>60000</v>
      </c>
      <c r="L320" s="44">
        <v>0</v>
      </c>
      <c r="M320" s="44">
        <v>60000</v>
      </c>
      <c r="N320" s="39">
        <v>4</v>
      </c>
      <c r="O320" s="47">
        <v>24526</v>
      </c>
    </row>
    <row r="321" spans="1:15" ht="25.5" hidden="1" outlineLevel="2" x14ac:dyDescent="0.2">
      <c r="A321" s="37">
        <v>307</v>
      </c>
      <c r="B321" s="37">
        <f t="shared" si="12"/>
        <v>15</v>
      </c>
      <c r="C321" s="37" t="s">
        <v>911</v>
      </c>
      <c r="D321" s="37" t="s">
        <v>955</v>
      </c>
      <c r="E321" s="37">
        <v>57644</v>
      </c>
      <c r="F321" s="38" t="s">
        <v>913</v>
      </c>
      <c r="G321" s="38" t="s">
        <v>914</v>
      </c>
      <c r="H321" s="38" t="s">
        <v>956</v>
      </c>
      <c r="I321" s="38" t="s">
        <v>957</v>
      </c>
      <c r="J321" s="44">
        <v>103530</v>
      </c>
      <c r="K321" s="44">
        <v>90000</v>
      </c>
      <c r="L321" s="44">
        <v>0</v>
      </c>
      <c r="M321" s="44">
        <v>90000</v>
      </c>
      <c r="N321" s="39">
        <v>4</v>
      </c>
      <c r="O321" s="47">
        <v>24526</v>
      </c>
    </row>
    <row r="322" spans="1:15" ht="38.25" hidden="1" outlineLevel="2" x14ac:dyDescent="0.2">
      <c r="A322" s="37">
        <v>308</v>
      </c>
      <c r="B322" s="37">
        <f t="shared" si="12"/>
        <v>16</v>
      </c>
      <c r="C322" s="37" t="s">
        <v>911</v>
      </c>
      <c r="D322" s="37" t="s">
        <v>958</v>
      </c>
      <c r="E322" s="37">
        <v>57706</v>
      </c>
      <c r="F322" s="38" t="s">
        <v>913</v>
      </c>
      <c r="G322" s="38" t="s">
        <v>914</v>
      </c>
      <c r="H322" s="38" t="s">
        <v>959</v>
      </c>
      <c r="I322" s="38" t="s">
        <v>960</v>
      </c>
      <c r="J322" s="44">
        <v>342000</v>
      </c>
      <c r="K322" s="44">
        <v>150000</v>
      </c>
      <c r="L322" s="44">
        <v>0</v>
      </c>
      <c r="M322" s="44">
        <v>150000</v>
      </c>
      <c r="N322" s="39">
        <v>5</v>
      </c>
      <c r="O322" s="47">
        <v>30383</v>
      </c>
    </row>
    <row r="323" spans="1:15" ht="38.25" hidden="1" outlineLevel="2" x14ac:dyDescent="0.2">
      <c r="A323" s="37">
        <v>309</v>
      </c>
      <c r="B323" s="37">
        <f t="shared" si="12"/>
        <v>17</v>
      </c>
      <c r="C323" s="37" t="s">
        <v>911</v>
      </c>
      <c r="D323" s="37" t="s">
        <v>961</v>
      </c>
      <c r="E323" s="37">
        <v>57948</v>
      </c>
      <c r="F323" s="38" t="s">
        <v>913</v>
      </c>
      <c r="G323" s="38" t="s">
        <v>914</v>
      </c>
      <c r="H323" s="38" t="s">
        <v>962</v>
      </c>
      <c r="I323" s="38" t="s">
        <v>963</v>
      </c>
      <c r="J323" s="44">
        <v>215238</v>
      </c>
      <c r="K323" s="44">
        <v>60000</v>
      </c>
      <c r="L323" s="44">
        <v>0</v>
      </c>
      <c r="M323" s="44">
        <v>60000</v>
      </c>
      <c r="N323" s="39">
        <v>4</v>
      </c>
      <c r="O323" s="47">
        <v>24526</v>
      </c>
    </row>
    <row r="324" spans="1:15" ht="25.5" hidden="1" outlineLevel="2" x14ac:dyDescent="0.2">
      <c r="A324" s="37">
        <v>310</v>
      </c>
      <c r="B324" s="37">
        <f t="shared" si="12"/>
        <v>18</v>
      </c>
      <c r="C324" s="37" t="s">
        <v>911</v>
      </c>
      <c r="D324" s="37" t="s">
        <v>964</v>
      </c>
      <c r="E324" s="37">
        <v>57831</v>
      </c>
      <c r="F324" s="38" t="s">
        <v>913</v>
      </c>
      <c r="G324" s="38" t="s">
        <v>914</v>
      </c>
      <c r="H324" s="38" t="s">
        <v>965</v>
      </c>
      <c r="I324" s="38" t="s">
        <v>966</v>
      </c>
      <c r="J324" s="44">
        <v>176750</v>
      </c>
      <c r="K324" s="44">
        <v>36000</v>
      </c>
      <c r="L324" s="44">
        <v>0</v>
      </c>
      <c r="M324" s="44">
        <v>36000</v>
      </c>
      <c r="N324" s="39">
        <v>4</v>
      </c>
      <c r="O324" s="47">
        <v>24526</v>
      </c>
    </row>
    <row r="325" spans="1:15" ht="38.25" hidden="1" outlineLevel="2" x14ac:dyDescent="0.2">
      <c r="A325" s="37">
        <v>311</v>
      </c>
      <c r="B325" s="37">
        <f t="shared" si="12"/>
        <v>19</v>
      </c>
      <c r="C325" s="37" t="s">
        <v>911</v>
      </c>
      <c r="D325" s="37" t="s">
        <v>967</v>
      </c>
      <c r="E325" s="37">
        <v>57902</v>
      </c>
      <c r="F325" s="38" t="s">
        <v>913</v>
      </c>
      <c r="G325" s="38" t="s">
        <v>914</v>
      </c>
      <c r="H325" s="38" t="s">
        <v>968</v>
      </c>
      <c r="I325" s="38" t="s">
        <v>969</v>
      </c>
      <c r="J325" s="44">
        <v>169020</v>
      </c>
      <c r="K325" s="44">
        <v>15000</v>
      </c>
      <c r="L325" s="44">
        <v>0</v>
      </c>
      <c r="M325" s="44">
        <v>15000</v>
      </c>
      <c r="N325" s="39">
        <v>5</v>
      </c>
      <c r="O325" s="47">
        <v>15000</v>
      </c>
    </row>
    <row r="326" spans="1:15" ht="38.25" hidden="1" outlineLevel="2" x14ac:dyDescent="0.2">
      <c r="A326" s="37">
        <v>312</v>
      </c>
      <c r="B326" s="37">
        <f t="shared" ref="B326:B389" si="16">B325+1</f>
        <v>20</v>
      </c>
      <c r="C326" s="37" t="s">
        <v>911</v>
      </c>
      <c r="D326" s="37" t="s">
        <v>970</v>
      </c>
      <c r="E326" s="37">
        <v>58008</v>
      </c>
      <c r="F326" s="38" t="s">
        <v>913</v>
      </c>
      <c r="G326" s="38" t="s">
        <v>914</v>
      </c>
      <c r="H326" s="38" t="s">
        <v>971</v>
      </c>
      <c r="I326" s="38" t="s">
        <v>972</v>
      </c>
      <c r="J326" s="44">
        <v>382223</v>
      </c>
      <c r="K326" s="44">
        <v>58500</v>
      </c>
      <c r="L326" s="44">
        <v>0</v>
      </c>
      <c r="M326" s="44">
        <v>58500</v>
      </c>
      <c r="N326" s="39">
        <v>4</v>
      </c>
      <c r="O326" s="47">
        <v>24526</v>
      </c>
    </row>
    <row r="327" spans="1:15" ht="38.25" hidden="1" outlineLevel="2" x14ac:dyDescent="0.2">
      <c r="A327" s="37">
        <v>313</v>
      </c>
      <c r="B327" s="37">
        <f t="shared" si="16"/>
        <v>21</v>
      </c>
      <c r="C327" s="37" t="s">
        <v>911</v>
      </c>
      <c r="D327" s="37" t="s">
        <v>973</v>
      </c>
      <c r="E327" s="37">
        <v>58204</v>
      </c>
      <c r="F327" s="38" t="s">
        <v>913</v>
      </c>
      <c r="G327" s="38" t="s">
        <v>914</v>
      </c>
      <c r="H327" s="38" t="s">
        <v>974</v>
      </c>
      <c r="I327" s="38" t="s">
        <v>975</v>
      </c>
      <c r="J327" s="44">
        <v>145000</v>
      </c>
      <c r="K327" s="44">
        <v>28600</v>
      </c>
      <c r="L327" s="44">
        <v>0</v>
      </c>
      <c r="M327" s="44">
        <v>28600</v>
      </c>
      <c r="N327" s="39">
        <v>4</v>
      </c>
      <c r="O327" s="47">
        <v>24526</v>
      </c>
    </row>
    <row r="328" spans="1:15" ht="25.5" hidden="1" outlineLevel="2" x14ac:dyDescent="0.2">
      <c r="A328" s="37">
        <v>314</v>
      </c>
      <c r="B328" s="37">
        <f t="shared" si="16"/>
        <v>22</v>
      </c>
      <c r="C328" s="37" t="s">
        <v>911</v>
      </c>
      <c r="D328" s="37" t="s">
        <v>976</v>
      </c>
      <c r="E328" s="37">
        <v>55106</v>
      </c>
      <c r="F328" s="38" t="s">
        <v>913</v>
      </c>
      <c r="G328" s="38" t="s">
        <v>914</v>
      </c>
      <c r="H328" s="38" t="s">
        <v>977</v>
      </c>
      <c r="I328" s="38" t="s">
        <v>978</v>
      </c>
      <c r="J328" s="44">
        <v>12600</v>
      </c>
      <c r="K328" s="44">
        <v>12600</v>
      </c>
      <c r="L328" s="44">
        <v>0</v>
      </c>
      <c r="M328" s="44">
        <v>12600</v>
      </c>
      <c r="N328" s="39">
        <v>3</v>
      </c>
      <c r="O328" s="47">
        <v>12600</v>
      </c>
    </row>
    <row r="329" spans="1:15" ht="25.5" hidden="1" outlineLevel="2" x14ac:dyDescent="0.2">
      <c r="A329" s="37">
        <v>315</v>
      </c>
      <c r="B329" s="37">
        <f t="shared" si="16"/>
        <v>23</v>
      </c>
      <c r="C329" s="37" t="s">
        <v>911</v>
      </c>
      <c r="D329" s="37" t="s">
        <v>979</v>
      </c>
      <c r="E329" s="37">
        <v>58259</v>
      </c>
      <c r="F329" s="38" t="s">
        <v>913</v>
      </c>
      <c r="G329" s="38" t="s">
        <v>914</v>
      </c>
      <c r="H329" s="38" t="s">
        <v>980</v>
      </c>
      <c r="I329" s="38" t="s">
        <v>981</v>
      </c>
      <c r="J329" s="44">
        <v>216580</v>
      </c>
      <c r="K329" s="44">
        <v>74723.5</v>
      </c>
      <c r="L329" s="44">
        <v>0</v>
      </c>
      <c r="M329" s="44">
        <v>74723.5</v>
      </c>
      <c r="N329" s="39">
        <v>4</v>
      </c>
      <c r="O329" s="47">
        <v>24526</v>
      </c>
    </row>
    <row r="330" spans="1:15" ht="25.5" hidden="1" outlineLevel="2" x14ac:dyDescent="0.2">
      <c r="A330" s="37">
        <v>316</v>
      </c>
      <c r="B330" s="37">
        <f t="shared" si="16"/>
        <v>24</v>
      </c>
      <c r="C330" s="37" t="s">
        <v>911</v>
      </c>
      <c r="D330" s="37" t="s">
        <v>982</v>
      </c>
      <c r="E330" s="37">
        <v>58311</v>
      </c>
      <c r="F330" s="38" t="s">
        <v>913</v>
      </c>
      <c r="G330" s="38" t="s">
        <v>914</v>
      </c>
      <c r="H330" s="38" t="s">
        <v>983</v>
      </c>
      <c r="I330" s="38" t="s">
        <v>984</v>
      </c>
      <c r="J330" s="44">
        <v>115684</v>
      </c>
      <c r="K330" s="44">
        <v>71250</v>
      </c>
      <c r="L330" s="44">
        <v>0</v>
      </c>
      <c r="M330" s="44">
        <v>71250</v>
      </c>
      <c r="N330" s="39">
        <v>4</v>
      </c>
      <c r="O330" s="47">
        <v>24526</v>
      </c>
    </row>
    <row r="331" spans="1:15" ht="38.25" hidden="1" outlineLevel="2" x14ac:dyDescent="0.2">
      <c r="A331" s="37">
        <v>317</v>
      </c>
      <c r="B331" s="37">
        <f t="shared" si="16"/>
        <v>25</v>
      </c>
      <c r="C331" s="37" t="s">
        <v>911</v>
      </c>
      <c r="D331" s="37" t="s">
        <v>985</v>
      </c>
      <c r="E331" s="37">
        <v>58464</v>
      </c>
      <c r="F331" s="38" t="s">
        <v>913</v>
      </c>
      <c r="G331" s="38" t="s">
        <v>914</v>
      </c>
      <c r="H331" s="38" t="s">
        <v>986</v>
      </c>
      <c r="I331" s="38" t="s">
        <v>987</v>
      </c>
      <c r="J331" s="44">
        <v>153272</v>
      </c>
      <c r="K331" s="44">
        <v>16762.34</v>
      </c>
      <c r="L331" s="44">
        <v>0</v>
      </c>
      <c r="M331" s="44">
        <v>16762.34</v>
      </c>
      <c r="N331" s="39">
        <v>4</v>
      </c>
      <c r="O331" s="47">
        <v>16762</v>
      </c>
    </row>
    <row r="332" spans="1:15" ht="25.5" hidden="1" outlineLevel="2" x14ac:dyDescent="0.2">
      <c r="A332" s="37">
        <v>318</v>
      </c>
      <c r="B332" s="37">
        <f t="shared" si="16"/>
        <v>26</v>
      </c>
      <c r="C332" s="37" t="s">
        <v>911</v>
      </c>
      <c r="D332" s="37" t="s">
        <v>988</v>
      </c>
      <c r="E332" s="37">
        <v>58534</v>
      </c>
      <c r="F332" s="38" t="s">
        <v>913</v>
      </c>
      <c r="G332" s="38" t="s">
        <v>914</v>
      </c>
      <c r="H332" s="38" t="s">
        <v>989</v>
      </c>
      <c r="I332" s="38" t="s">
        <v>990</v>
      </c>
      <c r="J332" s="44">
        <v>198512</v>
      </c>
      <c r="K332" s="44">
        <v>112832</v>
      </c>
      <c r="L332" s="44">
        <v>0</v>
      </c>
      <c r="M332" s="44">
        <v>112832</v>
      </c>
      <c r="N332" s="39">
        <v>5</v>
      </c>
      <c r="O332" s="47">
        <v>30383</v>
      </c>
    </row>
    <row r="333" spans="1:15" ht="25.5" hidden="1" outlineLevel="2" x14ac:dyDescent="0.2">
      <c r="A333" s="37">
        <v>319</v>
      </c>
      <c r="B333" s="37">
        <f t="shared" si="16"/>
        <v>27</v>
      </c>
      <c r="C333" s="37" t="s">
        <v>911</v>
      </c>
      <c r="D333" s="37" t="s">
        <v>991</v>
      </c>
      <c r="E333" s="37">
        <v>55160</v>
      </c>
      <c r="F333" s="38" t="s">
        <v>913</v>
      </c>
      <c r="G333" s="38" t="s">
        <v>914</v>
      </c>
      <c r="H333" s="38" t="s">
        <v>992</v>
      </c>
      <c r="I333" s="38" t="s">
        <v>993</v>
      </c>
      <c r="J333" s="44">
        <v>109480</v>
      </c>
      <c r="K333" s="44">
        <v>77370</v>
      </c>
      <c r="L333" s="44">
        <v>0</v>
      </c>
      <c r="M333" s="44">
        <v>77370</v>
      </c>
      <c r="N333" s="39">
        <v>3</v>
      </c>
      <c r="O333" s="47">
        <v>18668</v>
      </c>
    </row>
    <row r="334" spans="1:15" ht="25.5" hidden="1" outlineLevel="2" x14ac:dyDescent="0.2">
      <c r="A334" s="37">
        <v>320</v>
      </c>
      <c r="B334" s="37">
        <f t="shared" si="16"/>
        <v>28</v>
      </c>
      <c r="C334" s="37" t="s">
        <v>911</v>
      </c>
      <c r="D334" s="37" t="s">
        <v>994</v>
      </c>
      <c r="E334" s="37">
        <v>58552</v>
      </c>
      <c r="F334" s="38" t="s">
        <v>913</v>
      </c>
      <c r="G334" s="38" t="s">
        <v>914</v>
      </c>
      <c r="H334" s="38" t="s">
        <v>995</v>
      </c>
      <c r="I334" s="38" t="s">
        <v>996</v>
      </c>
      <c r="J334" s="44">
        <v>121975</v>
      </c>
      <c r="K334" s="44">
        <v>90737</v>
      </c>
      <c r="L334" s="44">
        <v>0</v>
      </c>
      <c r="M334" s="44">
        <v>90737</v>
      </c>
      <c r="N334" s="39">
        <v>2</v>
      </c>
      <c r="O334" s="47">
        <v>12811</v>
      </c>
    </row>
    <row r="335" spans="1:15" ht="38.25" hidden="1" outlineLevel="2" x14ac:dyDescent="0.2">
      <c r="A335" s="37">
        <v>321</v>
      </c>
      <c r="B335" s="37">
        <f t="shared" si="16"/>
        <v>29</v>
      </c>
      <c r="C335" s="37" t="s">
        <v>911</v>
      </c>
      <c r="D335" s="37" t="s">
        <v>997</v>
      </c>
      <c r="E335" s="37">
        <v>58623</v>
      </c>
      <c r="F335" s="38" t="s">
        <v>913</v>
      </c>
      <c r="G335" s="38" t="s">
        <v>914</v>
      </c>
      <c r="H335" s="38" t="s">
        <v>998</v>
      </c>
      <c r="I335" s="38" t="s">
        <v>999</v>
      </c>
      <c r="J335" s="44">
        <v>154700</v>
      </c>
      <c r="K335" s="44">
        <v>41055</v>
      </c>
      <c r="L335" s="44">
        <v>0</v>
      </c>
      <c r="M335" s="44">
        <v>41055</v>
      </c>
      <c r="N335" s="39">
        <v>4</v>
      </c>
      <c r="O335" s="47">
        <v>24526</v>
      </c>
    </row>
    <row r="336" spans="1:15" ht="38.25" hidden="1" outlineLevel="2" x14ac:dyDescent="0.2">
      <c r="A336" s="37">
        <v>322</v>
      </c>
      <c r="B336" s="37">
        <f t="shared" si="16"/>
        <v>30</v>
      </c>
      <c r="C336" s="37" t="s">
        <v>911</v>
      </c>
      <c r="D336" s="37" t="s">
        <v>1000</v>
      </c>
      <c r="E336" s="37">
        <v>58721</v>
      </c>
      <c r="F336" s="38" t="s">
        <v>913</v>
      </c>
      <c r="G336" s="38" t="s">
        <v>914</v>
      </c>
      <c r="H336" s="38" t="s">
        <v>1001</v>
      </c>
      <c r="I336" s="38" t="s">
        <v>1002</v>
      </c>
      <c r="J336" s="44">
        <v>180000</v>
      </c>
      <c r="K336" s="44">
        <v>70000</v>
      </c>
      <c r="L336" s="44">
        <v>0</v>
      </c>
      <c r="M336" s="44">
        <v>70000</v>
      </c>
      <c r="N336" s="39">
        <v>3</v>
      </c>
      <c r="O336" s="47">
        <v>18668</v>
      </c>
    </row>
    <row r="337" spans="1:15" ht="25.5" hidden="1" outlineLevel="2" x14ac:dyDescent="0.2">
      <c r="A337" s="37">
        <v>323</v>
      </c>
      <c r="B337" s="37">
        <f t="shared" si="16"/>
        <v>31</v>
      </c>
      <c r="C337" s="37" t="s">
        <v>911</v>
      </c>
      <c r="D337" s="37" t="s">
        <v>1003</v>
      </c>
      <c r="E337" s="37">
        <v>60169</v>
      </c>
      <c r="F337" s="38" t="s">
        <v>913</v>
      </c>
      <c r="G337" s="38" t="s">
        <v>914</v>
      </c>
      <c r="H337" s="38" t="s">
        <v>1004</v>
      </c>
      <c r="I337" s="38" t="s">
        <v>1005</v>
      </c>
      <c r="J337" s="44">
        <v>121942</v>
      </c>
      <c r="K337" s="44">
        <v>80946</v>
      </c>
      <c r="L337" s="44">
        <v>0</v>
      </c>
      <c r="M337" s="44">
        <v>80946</v>
      </c>
      <c r="N337" s="39">
        <v>4</v>
      </c>
      <c r="O337" s="47">
        <v>24526</v>
      </c>
    </row>
    <row r="338" spans="1:15" ht="25.5" hidden="1" outlineLevel="2" x14ac:dyDescent="0.2">
      <c r="A338" s="37">
        <v>324</v>
      </c>
      <c r="B338" s="37">
        <f t="shared" si="16"/>
        <v>32</v>
      </c>
      <c r="C338" s="37" t="s">
        <v>911</v>
      </c>
      <c r="D338" s="37" t="s">
        <v>1006</v>
      </c>
      <c r="E338" s="37">
        <v>58918</v>
      </c>
      <c r="F338" s="38" t="s">
        <v>913</v>
      </c>
      <c r="G338" s="38" t="s">
        <v>914</v>
      </c>
      <c r="H338" s="38" t="s">
        <v>1007</v>
      </c>
      <c r="I338" s="38" t="s">
        <v>1008</v>
      </c>
      <c r="J338" s="44">
        <v>179705.38</v>
      </c>
      <c r="K338" s="44">
        <v>40000</v>
      </c>
      <c r="L338" s="44">
        <v>0</v>
      </c>
      <c r="M338" s="44">
        <v>40000</v>
      </c>
      <c r="N338" s="39">
        <v>4</v>
      </c>
      <c r="O338" s="47">
        <v>24526</v>
      </c>
    </row>
    <row r="339" spans="1:15" ht="25.5" hidden="1" outlineLevel="2" x14ac:dyDescent="0.2">
      <c r="A339" s="37">
        <v>325</v>
      </c>
      <c r="B339" s="37">
        <f t="shared" si="16"/>
        <v>33</v>
      </c>
      <c r="C339" s="37" t="s">
        <v>911</v>
      </c>
      <c r="D339" s="37" t="s">
        <v>1009</v>
      </c>
      <c r="E339" s="37">
        <v>59130</v>
      </c>
      <c r="F339" s="38" t="s">
        <v>913</v>
      </c>
      <c r="G339" s="38" t="s">
        <v>914</v>
      </c>
      <c r="H339" s="38" t="s">
        <v>1010</v>
      </c>
      <c r="I339" s="38" t="s">
        <v>1011</v>
      </c>
      <c r="J339" s="44">
        <v>127330</v>
      </c>
      <c r="K339" s="44">
        <v>95497.5</v>
      </c>
      <c r="L339" s="44">
        <v>0</v>
      </c>
      <c r="M339" s="44">
        <v>95497.5</v>
      </c>
      <c r="N339" s="39">
        <v>3</v>
      </c>
      <c r="O339" s="47">
        <v>18668</v>
      </c>
    </row>
    <row r="340" spans="1:15" ht="25.5" hidden="1" outlineLevel="2" x14ac:dyDescent="0.2">
      <c r="A340" s="37">
        <v>326</v>
      </c>
      <c r="B340" s="37">
        <f t="shared" si="16"/>
        <v>34</v>
      </c>
      <c r="C340" s="37" t="s">
        <v>911</v>
      </c>
      <c r="D340" s="37" t="s">
        <v>1012</v>
      </c>
      <c r="E340" s="37">
        <v>59238</v>
      </c>
      <c r="F340" s="38" t="s">
        <v>913</v>
      </c>
      <c r="G340" s="38" t="s">
        <v>914</v>
      </c>
      <c r="H340" s="38" t="s">
        <v>1013</v>
      </c>
      <c r="I340" s="38" t="s">
        <v>1014</v>
      </c>
      <c r="J340" s="44">
        <v>145937</v>
      </c>
      <c r="K340" s="44">
        <v>75000</v>
      </c>
      <c r="L340" s="44">
        <v>0</v>
      </c>
      <c r="M340" s="44">
        <v>75000</v>
      </c>
      <c r="N340" s="39">
        <v>2</v>
      </c>
      <c r="O340" s="47">
        <v>12811</v>
      </c>
    </row>
    <row r="341" spans="1:15" ht="25.5" hidden="1" outlineLevel="2" x14ac:dyDescent="0.2">
      <c r="A341" s="37">
        <v>327</v>
      </c>
      <c r="B341" s="37">
        <f t="shared" si="16"/>
        <v>35</v>
      </c>
      <c r="C341" s="37" t="s">
        <v>911</v>
      </c>
      <c r="D341" s="37" t="s">
        <v>1021</v>
      </c>
      <c r="E341" s="37">
        <v>59327</v>
      </c>
      <c r="F341" s="38" t="s">
        <v>913</v>
      </c>
      <c r="G341" s="38" t="s">
        <v>914</v>
      </c>
      <c r="H341" s="38" t="s">
        <v>1022</v>
      </c>
      <c r="I341" s="38" t="s">
        <v>1023</v>
      </c>
      <c r="J341" s="44">
        <v>450000</v>
      </c>
      <c r="K341" s="44">
        <v>450000</v>
      </c>
      <c r="L341" s="44">
        <v>0</v>
      </c>
      <c r="M341" s="44">
        <v>450000</v>
      </c>
      <c r="N341" s="39">
        <v>2</v>
      </c>
      <c r="O341" s="47">
        <v>12811</v>
      </c>
    </row>
    <row r="342" spans="1:15" ht="38.25" hidden="1" outlineLevel="2" x14ac:dyDescent="0.2">
      <c r="A342" s="37">
        <v>328</v>
      </c>
      <c r="B342" s="37">
        <f t="shared" si="16"/>
        <v>36</v>
      </c>
      <c r="C342" s="37" t="s">
        <v>911</v>
      </c>
      <c r="D342" s="37" t="s">
        <v>1015</v>
      </c>
      <c r="E342" s="37">
        <v>59498</v>
      </c>
      <c r="F342" s="38" t="s">
        <v>913</v>
      </c>
      <c r="G342" s="38" t="s">
        <v>914</v>
      </c>
      <c r="H342" s="38" t="s">
        <v>1016</v>
      </c>
      <c r="I342" s="38" t="s">
        <v>1017</v>
      </c>
      <c r="J342" s="44">
        <v>154700</v>
      </c>
      <c r="K342" s="44">
        <v>52003</v>
      </c>
      <c r="L342" s="44">
        <v>0</v>
      </c>
      <c r="M342" s="44">
        <v>52003</v>
      </c>
      <c r="N342" s="39">
        <v>2</v>
      </c>
      <c r="O342" s="47">
        <v>12811</v>
      </c>
    </row>
    <row r="343" spans="1:15" ht="25.5" hidden="1" outlineLevel="2" x14ac:dyDescent="0.2">
      <c r="A343" s="37">
        <v>329</v>
      </c>
      <c r="B343" s="37">
        <f t="shared" si="16"/>
        <v>37</v>
      </c>
      <c r="C343" s="37" t="s">
        <v>911</v>
      </c>
      <c r="D343" s="37" t="s">
        <v>1018</v>
      </c>
      <c r="E343" s="37">
        <v>59586</v>
      </c>
      <c r="F343" s="38" t="s">
        <v>913</v>
      </c>
      <c r="G343" s="38" t="s">
        <v>914</v>
      </c>
      <c r="H343" s="38" t="s">
        <v>1019</v>
      </c>
      <c r="I343" s="38" t="s">
        <v>1020</v>
      </c>
      <c r="J343" s="44">
        <v>244000</v>
      </c>
      <c r="K343" s="44">
        <v>153510</v>
      </c>
      <c r="L343" s="44">
        <v>0</v>
      </c>
      <c r="M343" s="44">
        <v>153510</v>
      </c>
      <c r="N343" s="39">
        <v>3</v>
      </c>
      <c r="O343" s="47">
        <v>18668</v>
      </c>
    </row>
    <row r="344" spans="1:15" ht="25.5" hidden="1" outlineLevel="2" x14ac:dyDescent="0.2">
      <c r="A344" s="37">
        <v>330</v>
      </c>
      <c r="B344" s="37">
        <f t="shared" si="16"/>
        <v>38</v>
      </c>
      <c r="C344" s="37" t="s">
        <v>911</v>
      </c>
      <c r="D344" s="37" t="s">
        <v>1024</v>
      </c>
      <c r="E344" s="37">
        <v>59416</v>
      </c>
      <c r="F344" s="38" t="s">
        <v>913</v>
      </c>
      <c r="G344" s="38" t="s">
        <v>914</v>
      </c>
      <c r="H344" s="38" t="s">
        <v>1025</v>
      </c>
      <c r="I344" s="38" t="s">
        <v>1026</v>
      </c>
      <c r="J344" s="44">
        <v>83536.87</v>
      </c>
      <c r="K344" s="44">
        <v>45036.08</v>
      </c>
      <c r="L344" s="44">
        <v>0</v>
      </c>
      <c r="M344" s="44">
        <v>45036.800000000003</v>
      </c>
      <c r="N344" s="39">
        <v>3</v>
      </c>
      <c r="O344" s="47">
        <v>18668</v>
      </c>
    </row>
    <row r="345" spans="1:15" ht="38.25" hidden="1" outlineLevel="2" x14ac:dyDescent="0.2">
      <c r="A345" s="37">
        <v>331</v>
      </c>
      <c r="B345" s="37">
        <f t="shared" si="16"/>
        <v>39</v>
      </c>
      <c r="C345" s="37" t="s">
        <v>911</v>
      </c>
      <c r="D345" s="37" t="s">
        <v>1027</v>
      </c>
      <c r="E345" s="37">
        <v>59657</v>
      </c>
      <c r="F345" s="38" t="s">
        <v>913</v>
      </c>
      <c r="G345" s="38" t="s">
        <v>914</v>
      </c>
      <c r="H345" s="38" t="s">
        <v>1028</v>
      </c>
      <c r="I345" s="38" t="s">
        <v>1029</v>
      </c>
      <c r="J345" s="44">
        <v>154700</v>
      </c>
      <c r="K345" s="44">
        <v>22855.14</v>
      </c>
      <c r="L345" s="44">
        <v>0</v>
      </c>
      <c r="M345" s="44">
        <v>22855.14</v>
      </c>
      <c r="N345" s="39">
        <v>3</v>
      </c>
      <c r="O345" s="47">
        <v>18668</v>
      </c>
    </row>
    <row r="346" spans="1:15" ht="25.5" hidden="1" outlineLevel="2" x14ac:dyDescent="0.2">
      <c r="A346" s="37">
        <v>332</v>
      </c>
      <c r="B346" s="37">
        <f t="shared" si="16"/>
        <v>40</v>
      </c>
      <c r="C346" s="37" t="s">
        <v>911</v>
      </c>
      <c r="D346" s="37" t="s">
        <v>1033</v>
      </c>
      <c r="E346" s="37">
        <v>59693</v>
      </c>
      <c r="F346" s="38" t="s">
        <v>913</v>
      </c>
      <c r="G346" s="38" t="s">
        <v>914</v>
      </c>
      <c r="H346" s="38" t="s">
        <v>1034</v>
      </c>
      <c r="I346" s="38" t="s">
        <v>1035</v>
      </c>
      <c r="J346" s="44">
        <v>131300</v>
      </c>
      <c r="K346" s="44">
        <v>27227</v>
      </c>
      <c r="L346" s="44">
        <v>0</v>
      </c>
      <c r="M346" s="44">
        <v>227227</v>
      </c>
      <c r="N346" s="39">
        <v>2</v>
      </c>
      <c r="O346" s="47">
        <v>12811</v>
      </c>
    </row>
    <row r="347" spans="1:15" ht="38.25" hidden="1" outlineLevel="2" x14ac:dyDescent="0.2">
      <c r="A347" s="37">
        <v>333</v>
      </c>
      <c r="B347" s="37">
        <f t="shared" si="16"/>
        <v>41</v>
      </c>
      <c r="C347" s="37" t="s">
        <v>911</v>
      </c>
      <c r="D347" s="37" t="s">
        <v>1036</v>
      </c>
      <c r="E347" s="37">
        <v>55259</v>
      </c>
      <c r="F347" s="38" t="s">
        <v>913</v>
      </c>
      <c r="G347" s="38" t="s">
        <v>914</v>
      </c>
      <c r="H347" s="38" t="s">
        <v>1037</v>
      </c>
      <c r="I347" s="38" t="s">
        <v>1038</v>
      </c>
      <c r="J347" s="44">
        <v>1200000</v>
      </c>
      <c r="K347" s="44">
        <v>149940</v>
      </c>
      <c r="L347" s="44">
        <v>0</v>
      </c>
      <c r="M347" s="44">
        <v>149940</v>
      </c>
      <c r="N347" s="39">
        <v>4</v>
      </c>
      <c r="O347" s="47">
        <v>24526</v>
      </c>
    </row>
    <row r="348" spans="1:15" ht="25.5" hidden="1" outlineLevel="2" x14ac:dyDescent="0.2">
      <c r="A348" s="37">
        <v>334</v>
      </c>
      <c r="B348" s="37">
        <f t="shared" si="16"/>
        <v>42</v>
      </c>
      <c r="C348" s="37" t="s">
        <v>911</v>
      </c>
      <c r="D348" s="37" t="s">
        <v>1039</v>
      </c>
      <c r="E348" s="37">
        <v>59764</v>
      </c>
      <c r="F348" s="38" t="s">
        <v>913</v>
      </c>
      <c r="G348" s="38" t="s">
        <v>914</v>
      </c>
      <c r="H348" s="38" t="s">
        <v>1040</v>
      </c>
      <c r="I348" s="38" t="s">
        <v>1041</v>
      </c>
      <c r="J348" s="44">
        <v>152320</v>
      </c>
      <c r="K348" s="44">
        <v>152320</v>
      </c>
      <c r="L348" s="44">
        <v>0</v>
      </c>
      <c r="M348" s="44">
        <v>152320</v>
      </c>
      <c r="N348" s="39">
        <v>4</v>
      </c>
      <c r="O348" s="47">
        <v>24526</v>
      </c>
    </row>
    <row r="349" spans="1:15" ht="25.5" hidden="1" outlineLevel="2" x14ac:dyDescent="0.2">
      <c r="A349" s="37">
        <v>335</v>
      </c>
      <c r="B349" s="37">
        <f t="shared" si="16"/>
        <v>43</v>
      </c>
      <c r="C349" s="37" t="s">
        <v>911</v>
      </c>
      <c r="D349" s="37" t="s">
        <v>1030</v>
      </c>
      <c r="E349" s="37">
        <v>59826</v>
      </c>
      <c r="F349" s="38" t="s">
        <v>913</v>
      </c>
      <c r="G349" s="38" t="s">
        <v>914</v>
      </c>
      <c r="H349" s="38" t="s">
        <v>1031</v>
      </c>
      <c r="I349" s="38" t="s">
        <v>1032</v>
      </c>
      <c r="J349" s="44">
        <v>128520</v>
      </c>
      <c r="K349" s="44">
        <v>96390</v>
      </c>
      <c r="L349" s="44">
        <v>0</v>
      </c>
      <c r="M349" s="44">
        <v>96390</v>
      </c>
      <c r="N349" s="39">
        <v>2</v>
      </c>
      <c r="O349" s="47">
        <v>12811</v>
      </c>
    </row>
    <row r="350" spans="1:15" ht="25.5" hidden="1" outlineLevel="2" x14ac:dyDescent="0.2">
      <c r="A350" s="37">
        <v>336</v>
      </c>
      <c r="B350" s="37">
        <f t="shared" si="16"/>
        <v>44</v>
      </c>
      <c r="C350" s="37" t="s">
        <v>911</v>
      </c>
      <c r="D350" s="37" t="s">
        <v>1042</v>
      </c>
      <c r="E350" s="37">
        <v>59880</v>
      </c>
      <c r="F350" s="38" t="s">
        <v>913</v>
      </c>
      <c r="G350" s="38" t="s">
        <v>914</v>
      </c>
      <c r="H350" s="38" t="s">
        <v>1043</v>
      </c>
      <c r="I350" s="38" t="s">
        <v>1044</v>
      </c>
      <c r="J350" s="44">
        <v>108290</v>
      </c>
      <c r="K350" s="44">
        <v>29750</v>
      </c>
      <c r="L350" s="44">
        <v>0</v>
      </c>
      <c r="M350" s="44">
        <v>29750</v>
      </c>
      <c r="N350" s="39">
        <v>2</v>
      </c>
      <c r="O350" s="47">
        <v>12811</v>
      </c>
    </row>
    <row r="351" spans="1:15" ht="25.5" hidden="1" outlineLevel="2" x14ac:dyDescent="0.2">
      <c r="A351" s="37">
        <v>337</v>
      </c>
      <c r="B351" s="37">
        <f t="shared" si="16"/>
        <v>45</v>
      </c>
      <c r="C351" s="37" t="s">
        <v>911</v>
      </c>
      <c r="D351" s="37" t="s">
        <v>1045</v>
      </c>
      <c r="E351" s="37">
        <v>60026</v>
      </c>
      <c r="F351" s="38" t="s">
        <v>913</v>
      </c>
      <c r="G351" s="38" t="s">
        <v>914</v>
      </c>
      <c r="H351" s="38" t="s">
        <v>1046</v>
      </c>
      <c r="I351" s="38" t="s">
        <v>1047</v>
      </c>
      <c r="J351" s="44">
        <v>180509.6</v>
      </c>
      <c r="K351" s="44">
        <v>68919</v>
      </c>
      <c r="L351" s="44">
        <v>0</v>
      </c>
      <c r="M351" s="44">
        <v>68919</v>
      </c>
      <c r="N351" s="39">
        <v>2</v>
      </c>
      <c r="O351" s="47">
        <v>12811</v>
      </c>
    </row>
    <row r="352" spans="1:15" ht="25.5" hidden="1" outlineLevel="2" x14ac:dyDescent="0.2">
      <c r="A352" s="37">
        <v>338</v>
      </c>
      <c r="B352" s="37">
        <f t="shared" si="16"/>
        <v>46</v>
      </c>
      <c r="C352" s="37" t="s">
        <v>911</v>
      </c>
      <c r="D352" s="37" t="s">
        <v>1048</v>
      </c>
      <c r="E352" s="37">
        <v>60062</v>
      </c>
      <c r="F352" s="38" t="s">
        <v>913</v>
      </c>
      <c r="G352" s="38" t="s">
        <v>914</v>
      </c>
      <c r="H352" s="38" t="s">
        <v>1049</v>
      </c>
      <c r="I352" s="38" t="s">
        <v>1050</v>
      </c>
      <c r="J352" s="44">
        <v>130000</v>
      </c>
      <c r="K352" s="44">
        <v>111562.5</v>
      </c>
      <c r="L352" s="44">
        <v>0</v>
      </c>
      <c r="M352" s="44">
        <v>111562.5</v>
      </c>
      <c r="N352" s="39">
        <v>2</v>
      </c>
      <c r="O352" s="47">
        <v>12811</v>
      </c>
    </row>
    <row r="353" spans="1:15" ht="28.15" hidden="1" customHeight="1" outlineLevel="1" collapsed="1" x14ac:dyDescent="0.2">
      <c r="A353" s="50"/>
      <c r="B353" s="50"/>
      <c r="C353" s="35" t="s">
        <v>2929</v>
      </c>
      <c r="D353" s="35"/>
      <c r="E353" s="35"/>
      <c r="F353" s="43"/>
      <c r="G353" s="43"/>
      <c r="H353" s="43"/>
      <c r="I353" s="43"/>
      <c r="J353" s="45">
        <f t="shared" ref="J353:O353" si="17">SUBTOTAL(9,J307:J352)</f>
        <v>9512173.5999999996</v>
      </c>
      <c r="K353" s="45">
        <f t="shared" si="17"/>
        <v>4311521.6400000006</v>
      </c>
      <c r="L353" s="45">
        <f t="shared" si="17"/>
        <v>0</v>
      </c>
      <c r="M353" s="45">
        <f t="shared" si="17"/>
        <v>4511522.3599999994</v>
      </c>
      <c r="N353" s="36">
        <f t="shared" si="17"/>
        <v>160</v>
      </c>
      <c r="O353" s="48">
        <f t="shared" si="17"/>
        <v>958389</v>
      </c>
    </row>
    <row r="354" spans="1:15" ht="25.5" hidden="1" outlineLevel="2" x14ac:dyDescent="0.2">
      <c r="A354" s="40">
        <v>339</v>
      </c>
      <c r="B354" s="40">
        <f t="shared" si="16"/>
        <v>1</v>
      </c>
      <c r="C354" s="40" t="s">
        <v>1051</v>
      </c>
      <c r="D354" s="40" t="s">
        <v>1052</v>
      </c>
      <c r="E354" s="40">
        <v>61005</v>
      </c>
      <c r="F354" s="41" t="s">
        <v>1053</v>
      </c>
      <c r="G354" s="41" t="s">
        <v>1054</v>
      </c>
      <c r="H354" s="41" t="s">
        <v>1055</v>
      </c>
      <c r="I354" s="41" t="s">
        <v>1056</v>
      </c>
      <c r="J354" s="46">
        <v>154462</v>
      </c>
      <c r="K354" s="46">
        <v>37975</v>
      </c>
      <c r="L354" s="46">
        <v>0</v>
      </c>
      <c r="M354" s="46">
        <v>37975</v>
      </c>
      <c r="N354" s="42">
        <v>4</v>
      </c>
      <c r="O354" s="49">
        <v>24526</v>
      </c>
    </row>
    <row r="355" spans="1:15" ht="38.25" hidden="1" outlineLevel="2" x14ac:dyDescent="0.2">
      <c r="A355" s="37">
        <v>340</v>
      </c>
      <c r="B355" s="37">
        <f t="shared" si="16"/>
        <v>2</v>
      </c>
      <c r="C355" s="37" t="s">
        <v>1051</v>
      </c>
      <c r="D355" s="37" t="s">
        <v>1057</v>
      </c>
      <c r="E355" s="37">
        <v>61167</v>
      </c>
      <c r="F355" s="38" t="s">
        <v>1053</v>
      </c>
      <c r="G355" s="38" t="s">
        <v>1054</v>
      </c>
      <c r="H355" s="38" t="s">
        <v>1058</v>
      </c>
      <c r="I355" s="38" t="s">
        <v>1059</v>
      </c>
      <c r="J355" s="44">
        <v>157080</v>
      </c>
      <c r="K355" s="44">
        <v>81401</v>
      </c>
      <c r="L355" s="44">
        <v>0</v>
      </c>
      <c r="M355" s="44">
        <v>47300</v>
      </c>
      <c r="N355" s="39">
        <v>2</v>
      </c>
      <c r="O355" s="47">
        <v>12811</v>
      </c>
    </row>
    <row r="356" spans="1:15" ht="25.5" hidden="1" outlineLevel="2" x14ac:dyDescent="0.2">
      <c r="A356" s="37">
        <v>341</v>
      </c>
      <c r="B356" s="37">
        <f t="shared" si="16"/>
        <v>3</v>
      </c>
      <c r="C356" s="37" t="s">
        <v>1051</v>
      </c>
      <c r="D356" s="37" t="s">
        <v>1060</v>
      </c>
      <c r="E356" s="37">
        <v>61452</v>
      </c>
      <c r="F356" s="38" t="s">
        <v>1053</v>
      </c>
      <c r="G356" s="38" t="s">
        <v>1054</v>
      </c>
      <c r="H356" s="38" t="s">
        <v>1061</v>
      </c>
      <c r="I356" s="38" t="s">
        <v>1062</v>
      </c>
      <c r="J356" s="44">
        <v>136850</v>
      </c>
      <c r="K356" s="44">
        <v>75000</v>
      </c>
      <c r="L356" s="44"/>
      <c r="M356" s="44">
        <v>50000</v>
      </c>
      <c r="N356" s="39">
        <v>2</v>
      </c>
      <c r="O356" s="47">
        <v>12811</v>
      </c>
    </row>
    <row r="357" spans="1:15" ht="51" hidden="1" outlineLevel="2" x14ac:dyDescent="0.2">
      <c r="A357" s="37">
        <v>342</v>
      </c>
      <c r="B357" s="37">
        <f t="shared" si="16"/>
        <v>4</v>
      </c>
      <c r="C357" s="37" t="s">
        <v>1051</v>
      </c>
      <c r="D357" s="37" t="s">
        <v>1063</v>
      </c>
      <c r="E357" s="37">
        <v>61513</v>
      </c>
      <c r="F357" s="38" t="s">
        <v>1053</v>
      </c>
      <c r="G357" s="38" t="s">
        <v>1054</v>
      </c>
      <c r="H357" s="38" t="s">
        <v>1064</v>
      </c>
      <c r="I357" s="38" t="s">
        <v>1065</v>
      </c>
      <c r="J357" s="44">
        <v>152320</v>
      </c>
      <c r="K357" s="44">
        <v>121856</v>
      </c>
      <c r="L357" s="44">
        <v>0</v>
      </c>
      <c r="M357" s="44">
        <v>121856</v>
      </c>
      <c r="N357" s="39">
        <v>4</v>
      </c>
      <c r="O357" s="47">
        <v>24526</v>
      </c>
    </row>
    <row r="358" spans="1:15" ht="25.5" hidden="1" outlineLevel="2" x14ac:dyDescent="0.2">
      <c r="A358" s="37">
        <v>343</v>
      </c>
      <c r="B358" s="37">
        <f t="shared" si="16"/>
        <v>5</v>
      </c>
      <c r="C358" s="37" t="s">
        <v>1051</v>
      </c>
      <c r="D358" s="37" t="s">
        <v>1066</v>
      </c>
      <c r="E358" s="37">
        <v>61737</v>
      </c>
      <c r="F358" s="38" t="s">
        <v>1053</v>
      </c>
      <c r="G358" s="38" t="s">
        <v>1054</v>
      </c>
      <c r="H358" s="38" t="s">
        <v>1067</v>
      </c>
      <c r="I358" s="38" t="s">
        <v>1068</v>
      </c>
      <c r="J358" s="44">
        <v>153510</v>
      </c>
      <c r="K358" s="44">
        <v>114425</v>
      </c>
      <c r="L358" s="44">
        <v>0</v>
      </c>
      <c r="M358" s="44">
        <v>50000</v>
      </c>
      <c r="N358" s="39">
        <v>3</v>
      </c>
      <c r="O358" s="47">
        <v>18668</v>
      </c>
    </row>
    <row r="359" spans="1:15" ht="38.25" hidden="1" outlineLevel="2" x14ac:dyDescent="0.2">
      <c r="A359" s="37">
        <v>344</v>
      </c>
      <c r="B359" s="37">
        <f t="shared" si="16"/>
        <v>6</v>
      </c>
      <c r="C359" s="37" t="s">
        <v>1051</v>
      </c>
      <c r="D359" s="37" t="s">
        <v>1069</v>
      </c>
      <c r="E359" s="37">
        <v>61826</v>
      </c>
      <c r="F359" s="38" t="s">
        <v>1053</v>
      </c>
      <c r="G359" s="38" t="s">
        <v>1054</v>
      </c>
      <c r="H359" s="38" t="s">
        <v>1067</v>
      </c>
      <c r="I359" s="38" t="s">
        <v>1070</v>
      </c>
      <c r="J359" s="44">
        <v>159983.09</v>
      </c>
      <c r="K359" s="44">
        <v>52176</v>
      </c>
      <c r="L359" s="44">
        <v>0</v>
      </c>
      <c r="M359" s="44">
        <v>52176</v>
      </c>
      <c r="N359" s="39">
        <v>2</v>
      </c>
      <c r="O359" s="47">
        <v>12811</v>
      </c>
    </row>
    <row r="360" spans="1:15" ht="25.5" hidden="1" outlineLevel="2" x14ac:dyDescent="0.2">
      <c r="A360" s="37">
        <v>345</v>
      </c>
      <c r="B360" s="37">
        <f t="shared" si="16"/>
        <v>7</v>
      </c>
      <c r="C360" s="37" t="s">
        <v>1051</v>
      </c>
      <c r="D360" s="37" t="s">
        <v>1071</v>
      </c>
      <c r="E360" s="37">
        <v>63326</v>
      </c>
      <c r="F360" s="38" t="s">
        <v>1053</v>
      </c>
      <c r="G360" s="38" t="s">
        <v>1054</v>
      </c>
      <c r="H360" s="38" t="s">
        <v>1072</v>
      </c>
      <c r="I360" s="38" t="s">
        <v>1073</v>
      </c>
      <c r="J360" s="44">
        <v>152320</v>
      </c>
      <c r="K360" s="44">
        <v>131033</v>
      </c>
      <c r="L360" s="44">
        <v>0</v>
      </c>
      <c r="M360" s="44">
        <v>86000</v>
      </c>
      <c r="N360" s="39">
        <v>3</v>
      </c>
      <c r="O360" s="47">
        <v>18668</v>
      </c>
    </row>
    <row r="361" spans="1:15" ht="38.25" hidden="1" outlineLevel="2" x14ac:dyDescent="0.2">
      <c r="A361" s="37">
        <v>346</v>
      </c>
      <c r="B361" s="37">
        <f t="shared" si="16"/>
        <v>8</v>
      </c>
      <c r="C361" s="37" t="s">
        <v>1051</v>
      </c>
      <c r="D361" s="37" t="s">
        <v>1074</v>
      </c>
      <c r="E361" s="37">
        <v>60801</v>
      </c>
      <c r="F361" s="38" t="s">
        <v>1053</v>
      </c>
      <c r="G361" s="38" t="s">
        <v>1054</v>
      </c>
      <c r="H361" s="38" t="s">
        <v>1075</v>
      </c>
      <c r="I361" s="38" t="s">
        <v>1076</v>
      </c>
      <c r="J361" s="44">
        <v>157080</v>
      </c>
      <c r="K361" s="44">
        <v>64184</v>
      </c>
      <c r="L361" s="44">
        <v>0</v>
      </c>
      <c r="M361" s="44">
        <v>64184</v>
      </c>
      <c r="N361" s="39">
        <v>4</v>
      </c>
      <c r="O361" s="47">
        <v>24526</v>
      </c>
    </row>
    <row r="362" spans="1:15" ht="25.5" hidden="1" outlineLevel="2" x14ac:dyDescent="0.2">
      <c r="A362" s="37">
        <v>347</v>
      </c>
      <c r="B362" s="37">
        <f t="shared" si="16"/>
        <v>9</v>
      </c>
      <c r="C362" s="37" t="s">
        <v>1051</v>
      </c>
      <c r="D362" s="37" t="s">
        <v>1077</v>
      </c>
      <c r="E362" s="37">
        <v>61871</v>
      </c>
      <c r="F362" s="38" t="s">
        <v>1053</v>
      </c>
      <c r="G362" s="38" t="s">
        <v>1054</v>
      </c>
      <c r="H362" s="38" t="s">
        <v>1058</v>
      </c>
      <c r="I362" s="38" t="s">
        <v>1078</v>
      </c>
      <c r="J362" s="44">
        <v>122570</v>
      </c>
      <c r="K362" s="44">
        <v>101283</v>
      </c>
      <c r="L362" s="44">
        <v>0</v>
      </c>
      <c r="M362" s="44">
        <v>55930</v>
      </c>
      <c r="N362" s="39">
        <v>3</v>
      </c>
      <c r="O362" s="47">
        <v>18668</v>
      </c>
    </row>
    <row r="363" spans="1:15" ht="51" hidden="1" outlineLevel="2" x14ac:dyDescent="0.2">
      <c r="A363" s="37">
        <v>348</v>
      </c>
      <c r="B363" s="37">
        <f t="shared" si="16"/>
        <v>10</v>
      </c>
      <c r="C363" s="37" t="s">
        <v>1051</v>
      </c>
      <c r="D363" s="37" t="s">
        <v>1079</v>
      </c>
      <c r="E363" s="37">
        <v>61951</v>
      </c>
      <c r="F363" s="38" t="s">
        <v>1053</v>
      </c>
      <c r="G363" s="38" t="s">
        <v>1054</v>
      </c>
      <c r="H363" s="38" t="s">
        <v>1067</v>
      </c>
      <c r="I363" s="38" t="s">
        <v>1080</v>
      </c>
      <c r="J363" s="44">
        <v>164956</v>
      </c>
      <c r="K363" s="44">
        <v>20302</v>
      </c>
      <c r="L363" s="44">
        <v>0</v>
      </c>
      <c r="M363" s="44">
        <v>20302</v>
      </c>
      <c r="N363" s="39">
        <v>3</v>
      </c>
      <c r="O363" s="47">
        <v>18668</v>
      </c>
    </row>
    <row r="364" spans="1:15" ht="25.5" hidden="1" outlineLevel="2" x14ac:dyDescent="0.2">
      <c r="A364" s="37">
        <v>349</v>
      </c>
      <c r="B364" s="37">
        <f t="shared" si="16"/>
        <v>11</v>
      </c>
      <c r="C364" s="37" t="s">
        <v>1051</v>
      </c>
      <c r="D364" s="37" t="s">
        <v>1081</v>
      </c>
      <c r="E364" s="37">
        <v>60632</v>
      </c>
      <c r="F364" s="38" t="s">
        <v>1053</v>
      </c>
      <c r="G364" s="38" t="s">
        <v>1054</v>
      </c>
      <c r="H364" s="38" t="s">
        <v>1082</v>
      </c>
      <c r="I364" s="38" t="s">
        <v>1083</v>
      </c>
      <c r="J364" s="44">
        <v>157080</v>
      </c>
      <c r="K364" s="44">
        <v>70343</v>
      </c>
      <c r="L364" s="44">
        <v>0</v>
      </c>
      <c r="M364" s="44">
        <v>70343</v>
      </c>
      <c r="N364" s="39">
        <v>3</v>
      </c>
      <c r="O364" s="47">
        <v>18668</v>
      </c>
    </row>
    <row r="365" spans="1:15" ht="51" hidden="1" outlineLevel="2" x14ac:dyDescent="0.2">
      <c r="A365" s="37">
        <v>350</v>
      </c>
      <c r="B365" s="37">
        <f t="shared" si="16"/>
        <v>12</v>
      </c>
      <c r="C365" s="37" t="s">
        <v>1051</v>
      </c>
      <c r="D365" s="37" t="s">
        <v>1084</v>
      </c>
      <c r="E365" s="37">
        <v>62057</v>
      </c>
      <c r="F365" s="38" t="s">
        <v>1053</v>
      </c>
      <c r="G365" s="38" t="s">
        <v>1054</v>
      </c>
      <c r="H365" s="38" t="s">
        <v>1085</v>
      </c>
      <c r="I365" s="38" t="s">
        <v>1086</v>
      </c>
      <c r="J365" s="44">
        <v>156919.35</v>
      </c>
      <c r="K365" s="44">
        <v>88266</v>
      </c>
      <c r="L365" s="44">
        <v>0</v>
      </c>
      <c r="M365" s="44">
        <v>50000</v>
      </c>
      <c r="N365" s="39">
        <v>3</v>
      </c>
      <c r="O365" s="47">
        <v>18668</v>
      </c>
    </row>
    <row r="366" spans="1:15" ht="38.25" hidden="1" outlineLevel="2" x14ac:dyDescent="0.2">
      <c r="A366" s="37">
        <v>351</v>
      </c>
      <c r="B366" s="37">
        <f t="shared" si="16"/>
        <v>13</v>
      </c>
      <c r="C366" s="37" t="s">
        <v>1051</v>
      </c>
      <c r="D366" s="37" t="s">
        <v>1087</v>
      </c>
      <c r="E366" s="37">
        <v>63152</v>
      </c>
      <c r="F366" s="38" t="s">
        <v>1053</v>
      </c>
      <c r="G366" s="38" t="s">
        <v>1054</v>
      </c>
      <c r="H366" s="38" t="s">
        <v>1088</v>
      </c>
      <c r="I366" s="38" t="s">
        <v>1089</v>
      </c>
      <c r="J366" s="44">
        <v>154700</v>
      </c>
      <c r="K366" s="44">
        <v>107100</v>
      </c>
      <c r="L366" s="44">
        <v>0</v>
      </c>
      <c r="M366" s="44">
        <v>59500</v>
      </c>
      <c r="N366" s="39">
        <v>2</v>
      </c>
      <c r="O366" s="47">
        <v>12811</v>
      </c>
    </row>
    <row r="367" spans="1:15" ht="51" hidden="1" outlineLevel="2" x14ac:dyDescent="0.2">
      <c r="A367" s="37">
        <v>352</v>
      </c>
      <c r="B367" s="37">
        <f t="shared" si="16"/>
        <v>14</v>
      </c>
      <c r="C367" s="37" t="s">
        <v>1051</v>
      </c>
      <c r="D367" s="37" t="s">
        <v>1090</v>
      </c>
      <c r="E367" s="37">
        <v>62486</v>
      </c>
      <c r="F367" s="38" t="s">
        <v>1053</v>
      </c>
      <c r="G367" s="38" t="s">
        <v>1054</v>
      </c>
      <c r="H367" s="38" t="s">
        <v>1091</v>
      </c>
      <c r="I367" s="38" t="s">
        <v>1092</v>
      </c>
      <c r="J367" s="44">
        <v>187700</v>
      </c>
      <c r="K367" s="44">
        <v>73800</v>
      </c>
      <c r="L367" s="44">
        <v>0</v>
      </c>
      <c r="M367" s="44">
        <v>73800</v>
      </c>
      <c r="N367" s="39">
        <v>3</v>
      </c>
      <c r="O367" s="47">
        <v>18668</v>
      </c>
    </row>
    <row r="368" spans="1:15" ht="38.25" hidden="1" outlineLevel="2" x14ac:dyDescent="0.2">
      <c r="A368" s="37">
        <v>353</v>
      </c>
      <c r="B368" s="37">
        <f t="shared" si="16"/>
        <v>15</v>
      </c>
      <c r="C368" s="37" t="s">
        <v>1051</v>
      </c>
      <c r="D368" s="37" t="s">
        <v>1093</v>
      </c>
      <c r="E368" s="37">
        <v>62823</v>
      </c>
      <c r="F368" s="38" t="s">
        <v>1053</v>
      </c>
      <c r="G368" s="38" t="s">
        <v>1054</v>
      </c>
      <c r="H368" s="38" t="s">
        <v>1094</v>
      </c>
      <c r="I368" s="38" t="s">
        <v>1095</v>
      </c>
      <c r="J368" s="44">
        <v>264480</v>
      </c>
      <c r="K368" s="44">
        <v>139762</v>
      </c>
      <c r="L368" s="44">
        <v>0</v>
      </c>
      <c r="M368" s="44">
        <v>139762</v>
      </c>
      <c r="N368" s="39">
        <v>2</v>
      </c>
      <c r="O368" s="47">
        <v>12811</v>
      </c>
    </row>
    <row r="369" spans="1:15" ht="31.15" hidden="1" customHeight="1" outlineLevel="1" collapsed="1" x14ac:dyDescent="0.2">
      <c r="A369" s="50"/>
      <c r="B369" s="50"/>
      <c r="C369" s="35" t="s">
        <v>2930</v>
      </c>
      <c r="D369" s="35"/>
      <c r="E369" s="35"/>
      <c r="F369" s="43"/>
      <c r="G369" s="43"/>
      <c r="H369" s="43"/>
      <c r="I369" s="43"/>
      <c r="J369" s="45">
        <f t="shared" ref="J369:O369" si="18">SUBTOTAL(9,J354:J368)</f>
        <v>2432010.44</v>
      </c>
      <c r="K369" s="45">
        <f t="shared" si="18"/>
        <v>1278906</v>
      </c>
      <c r="L369" s="45">
        <f t="shared" si="18"/>
        <v>0</v>
      </c>
      <c r="M369" s="45">
        <f t="shared" si="18"/>
        <v>979128</v>
      </c>
      <c r="N369" s="36">
        <f t="shared" si="18"/>
        <v>43</v>
      </c>
      <c r="O369" s="48">
        <f t="shared" si="18"/>
        <v>268309</v>
      </c>
    </row>
    <row r="370" spans="1:15" ht="25.5" hidden="1" outlineLevel="2" x14ac:dyDescent="0.2">
      <c r="A370" s="40">
        <v>354</v>
      </c>
      <c r="B370" s="40">
        <f t="shared" si="16"/>
        <v>1</v>
      </c>
      <c r="C370" s="40" t="s">
        <v>1096</v>
      </c>
      <c r="D370" s="40" t="s">
        <v>1097</v>
      </c>
      <c r="E370" s="40">
        <v>63802</v>
      </c>
      <c r="F370" s="41" t="s">
        <v>1098</v>
      </c>
      <c r="G370" s="41" t="s">
        <v>1099</v>
      </c>
      <c r="H370" s="41" t="s">
        <v>1100</v>
      </c>
      <c r="I370" s="41" t="s">
        <v>1101</v>
      </c>
      <c r="J370" s="46">
        <v>62690.75</v>
      </c>
      <c r="K370" s="46">
        <v>59759.199999999997</v>
      </c>
      <c r="L370" s="46">
        <v>0</v>
      </c>
      <c r="M370" s="46">
        <v>59759.199999999997</v>
      </c>
      <c r="N370" s="42">
        <v>4</v>
      </c>
      <c r="O370" s="49">
        <v>24526</v>
      </c>
    </row>
    <row r="371" spans="1:15" ht="25.5" hidden="1" outlineLevel="2" x14ac:dyDescent="0.2">
      <c r="A371" s="37">
        <v>355</v>
      </c>
      <c r="B371" s="37">
        <f t="shared" si="16"/>
        <v>2</v>
      </c>
      <c r="C371" s="37" t="s">
        <v>1096</v>
      </c>
      <c r="D371" s="37" t="s">
        <v>1102</v>
      </c>
      <c r="E371" s="37">
        <v>64005</v>
      </c>
      <c r="F371" s="38" t="s">
        <v>1098</v>
      </c>
      <c r="G371" s="38" t="s">
        <v>1099</v>
      </c>
      <c r="H371" s="38" t="s">
        <v>1103</v>
      </c>
      <c r="I371" s="38" t="s">
        <v>1104</v>
      </c>
      <c r="J371" s="44">
        <v>60510</v>
      </c>
      <c r="K371" s="44">
        <v>50000</v>
      </c>
      <c r="L371" s="44">
        <v>0</v>
      </c>
      <c r="M371" s="44">
        <v>50000</v>
      </c>
      <c r="N371" s="39">
        <v>4</v>
      </c>
      <c r="O371" s="47">
        <v>24526</v>
      </c>
    </row>
    <row r="372" spans="1:15" ht="25.5" hidden="1" outlineLevel="2" x14ac:dyDescent="0.2">
      <c r="A372" s="37">
        <v>356</v>
      </c>
      <c r="B372" s="37">
        <f t="shared" si="16"/>
        <v>3</v>
      </c>
      <c r="C372" s="37" t="s">
        <v>1096</v>
      </c>
      <c r="D372" s="37" t="s">
        <v>1105</v>
      </c>
      <c r="E372" s="37">
        <v>64096</v>
      </c>
      <c r="F372" s="38" t="s">
        <v>1098</v>
      </c>
      <c r="G372" s="38" t="s">
        <v>1099</v>
      </c>
      <c r="H372" s="38" t="s">
        <v>1106</v>
      </c>
      <c r="I372" s="38" t="s">
        <v>1107</v>
      </c>
      <c r="J372" s="44">
        <v>130000</v>
      </c>
      <c r="K372" s="44">
        <v>120000</v>
      </c>
      <c r="L372" s="44">
        <v>0</v>
      </c>
      <c r="M372" s="44">
        <v>120000</v>
      </c>
      <c r="N372" s="39">
        <v>4</v>
      </c>
      <c r="O372" s="47">
        <v>24526</v>
      </c>
    </row>
    <row r="373" spans="1:15" ht="25.5" hidden="1" outlineLevel="2" x14ac:dyDescent="0.2">
      <c r="A373" s="37">
        <v>357</v>
      </c>
      <c r="B373" s="37">
        <f t="shared" si="16"/>
        <v>4</v>
      </c>
      <c r="C373" s="37" t="s">
        <v>1096</v>
      </c>
      <c r="D373" s="37" t="s">
        <v>1096</v>
      </c>
      <c r="E373" s="37">
        <v>63526</v>
      </c>
      <c r="F373" s="38" t="s">
        <v>1098</v>
      </c>
      <c r="G373" s="38" t="s">
        <v>1099</v>
      </c>
      <c r="H373" s="38" t="s">
        <v>1108</v>
      </c>
      <c r="I373" s="38" t="s">
        <v>1109</v>
      </c>
      <c r="J373" s="44">
        <v>112499</v>
      </c>
      <c r="K373" s="44">
        <v>75299</v>
      </c>
      <c r="L373" s="44">
        <v>0</v>
      </c>
      <c r="M373" s="44">
        <v>75299</v>
      </c>
      <c r="N373" s="39">
        <v>4</v>
      </c>
      <c r="O373" s="47">
        <v>24526</v>
      </c>
    </row>
    <row r="374" spans="1:15" ht="25.5" hidden="1" outlineLevel="2" x14ac:dyDescent="0.2">
      <c r="A374" s="37">
        <v>358</v>
      </c>
      <c r="B374" s="37">
        <f t="shared" si="16"/>
        <v>5</v>
      </c>
      <c r="C374" s="37" t="s">
        <v>1096</v>
      </c>
      <c r="D374" s="37" t="s">
        <v>1110</v>
      </c>
      <c r="E374" s="37">
        <v>64345</v>
      </c>
      <c r="F374" s="38" t="s">
        <v>1098</v>
      </c>
      <c r="G374" s="38" t="s">
        <v>1099</v>
      </c>
      <c r="H374" s="38" t="s">
        <v>1111</v>
      </c>
      <c r="I374" s="38" t="s">
        <v>1112</v>
      </c>
      <c r="J374" s="44">
        <v>24705</v>
      </c>
      <c r="K374" s="44">
        <v>20000</v>
      </c>
      <c r="L374" s="44">
        <v>0</v>
      </c>
      <c r="M374" s="44">
        <v>20000</v>
      </c>
      <c r="N374" s="39">
        <v>4</v>
      </c>
      <c r="O374" s="47">
        <v>20000</v>
      </c>
    </row>
    <row r="375" spans="1:15" ht="25.5" hidden="1" outlineLevel="2" x14ac:dyDescent="0.2">
      <c r="A375" s="37">
        <v>359</v>
      </c>
      <c r="B375" s="37">
        <f t="shared" si="16"/>
        <v>6</v>
      </c>
      <c r="C375" s="37" t="s">
        <v>1096</v>
      </c>
      <c r="D375" s="37" t="s">
        <v>1113</v>
      </c>
      <c r="E375" s="37">
        <v>64390</v>
      </c>
      <c r="F375" s="38" t="s">
        <v>1098</v>
      </c>
      <c r="G375" s="38" t="s">
        <v>1099</v>
      </c>
      <c r="H375" s="38" t="s">
        <v>1114</v>
      </c>
      <c r="I375" s="38" t="s">
        <v>1115</v>
      </c>
      <c r="J375" s="44">
        <v>111243</v>
      </c>
      <c r="K375" s="44">
        <v>111243</v>
      </c>
      <c r="L375" s="44">
        <v>0</v>
      </c>
      <c r="M375" s="44">
        <v>111243</v>
      </c>
      <c r="N375" s="39">
        <v>2</v>
      </c>
      <c r="O375" s="47">
        <v>12811</v>
      </c>
    </row>
    <row r="376" spans="1:15" ht="25.5" hidden="1" outlineLevel="2" x14ac:dyDescent="0.2">
      <c r="A376" s="37">
        <v>360</v>
      </c>
      <c r="B376" s="37">
        <f t="shared" si="16"/>
        <v>7</v>
      </c>
      <c r="C376" s="37" t="s">
        <v>1096</v>
      </c>
      <c r="D376" s="37" t="s">
        <v>1116</v>
      </c>
      <c r="E376" s="37">
        <v>64461</v>
      </c>
      <c r="F376" s="38" t="s">
        <v>1098</v>
      </c>
      <c r="G376" s="38" t="s">
        <v>1099</v>
      </c>
      <c r="H376" s="38" t="s">
        <v>1117</v>
      </c>
      <c r="I376" s="38" t="s">
        <v>1118</v>
      </c>
      <c r="J376" s="44">
        <v>170000</v>
      </c>
      <c r="K376" s="44">
        <v>170000</v>
      </c>
      <c r="L376" s="44">
        <v>0</v>
      </c>
      <c r="M376" s="44">
        <v>170000</v>
      </c>
      <c r="N376" s="39">
        <v>4</v>
      </c>
      <c r="O376" s="47">
        <v>24526</v>
      </c>
    </row>
    <row r="377" spans="1:15" ht="25.5" hidden="1" outlineLevel="2" x14ac:dyDescent="0.2">
      <c r="A377" s="37">
        <v>361</v>
      </c>
      <c r="B377" s="37">
        <f t="shared" si="16"/>
        <v>8</v>
      </c>
      <c r="C377" s="37" t="s">
        <v>1096</v>
      </c>
      <c r="D377" s="37" t="s">
        <v>1119</v>
      </c>
      <c r="E377" s="37">
        <v>64504</v>
      </c>
      <c r="F377" s="38" t="s">
        <v>1098</v>
      </c>
      <c r="G377" s="38" t="s">
        <v>1099</v>
      </c>
      <c r="H377" s="38" t="s">
        <v>1120</v>
      </c>
      <c r="I377" s="38" t="s">
        <v>1121</v>
      </c>
      <c r="J377" s="44">
        <v>108507</v>
      </c>
      <c r="K377" s="44">
        <v>67231</v>
      </c>
      <c r="L377" s="44">
        <v>0</v>
      </c>
      <c r="M377" s="44">
        <v>67231</v>
      </c>
      <c r="N377" s="39">
        <v>3</v>
      </c>
      <c r="O377" s="47">
        <v>18668</v>
      </c>
    </row>
    <row r="378" spans="1:15" ht="25.5" hidden="1" outlineLevel="2" x14ac:dyDescent="0.2">
      <c r="A378" s="37">
        <v>362</v>
      </c>
      <c r="B378" s="37">
        <f t="shared" si="16"/>
        <v>9</v>
      </c>
      <c r="C378" s="37" t="s">
        <v>1096</v>
      </c>
      <c r="D378" s="37" t="s">
        <v>1122</v>
      </c>
      <c r="E378" s="37">
        <v>65105</v>
      </c>
      <c r="F378" s="38" t="s">
        <v>1098</v>
      </c>
      <c r="G378" s="38" t="s">
        <v>1099</v>
      </c>
      <c r="H378" s="38" t="s">
        <v>1123</v>
      </c>
      <c r="I378" s="38" t="s">
        <v>1124</v>
      </c>
      <c r="J378" s="44">
        <v>107900</v>
      </c>
      <c r="K378" s="44">
        <v>45000</v>
      </c>
      <c r="L378" s="44">
        <v>0</v>
      </c>
      <c r="M378" s="44">
        <v>45000</v>
      </c>
      <c r="N378" s="39">
        <v>5</v>
      </c>
      <c r="O378" s="47">
        <v>30383</v>
      </c>
    </row>
    <row r="379" spans="1:15" ht="25.5" hidden="1" outlineLevel="2" x14ac:dyDescent="0.2">
      <c r="A379" s="37">
        <v>363</v>
      </c>
      <c r="B379" s="37">
        <f t="shared" si="16"/>
        <v>10</v>
      </c>
      <c r="C379" s="37" t="s">
        <v>1096</v>
      </c>
      <c r="D379" s="37" t="s">
        <v>1125</v>
      </c>
      <c r="E379" s="37">
        <v>64568</v>
      </c>
      <c r="F379" s="38" t="s">
        <v>1098</v>
      </c>
      <c r="G379" s="38" t="s">
        <v>1099</v>
      </c>
      <c r="H379" s="38" t="s">
        <v>1126</v>
      </c>
      <c r="I379" s="38" t="s">
        <v>1127</v>
      </c>
      <c r="J379" s="44">
        <v>59500</v>
      </c>
      <c r="K379" s="44">
        <v>21000</v>
      </c>
      <c r="L379" s="44">
        <v>0</v>
      </c>
      <c r="M379" s="44">
        <v>21000</v>
      </c>
      <c r="N379" s="39">
        <v>4</v>
      </c>
      <c r="O379" s="47">
        <v>21000</v>
      </c>
    </row>
    <row r="380" spans="1:15" ht="25.5" hidden="1" outlineLevel="2" x14ac:dyDescent="0.2">
      <c r="A380" s="37">
        <v>364</v>
      </c>
      <c r="B380" s="37">
        <f t="shared" si="16"/>
        <v>11</v>
      </c>
      <c r="C380" s="37" t="s">
        <v>1096</v>
      </c>
      <c r="D380" s="37" t="s">
        <v>1128</v>
      </c>
      <c r="E380" s="37">
        <v>64602</v>
      </c>
      <c r="F380" s="38" t="s">
        <v>1098</v>
      </c>
      <c r="G380" s="38" t="s">
        <v>1099</v>
      </c>
      <c r="H380" s="38" t="s">
        <v>1129</v>
      </c>
      <c r="I380" s="38" t="s">
        <v>1130</v>
      </c>
      <c r="J380" s="44">
        <v>132834</v>
      </c>
      <c r="K380" s="44">
        <v>91400</v>
      </c>
      <c r="L380" s="44">
        <v>0</v>
      </c>
      <c r="M380" s="44">
        <v>91400</v>
      </c>
      <c r="N380" s="39">
        <v>4</v>
      </c>
      <c r="O380" s="47">
        <v>24526</v>
      </c>
    </row>
    <row r="381" spans="1:15" ht="25.5" hidden="1" outlineLevel="2" x14ac:dyDescent="0.2">
      <c r="A381" s="37">
        <v>365</v>
      </c>
      <c r="B381" s="37">
        <f t="shared" si="16"/>
        <v>12</v>
      </c>
      <c r="C381" s="37" t="s">
        <v>1096</v>
      </c>
      <c r="D381" s="37" t="s">
        <v>1131</v>
      </c>
      <c r="E381" s="37">
        <v>64826</v>
      </c>
      <c r="F381" s="38" t="s">
        <v>1098</v>
      </c>
      <c r="G381" s="38" t="s">
        <v>1099</v>
      </c>
      <c r="H381" s="38" t="s">
        <v>1132</v>
      </c>
      <c r="I381" s="38" t="s">
        <v>1133</v>
      </c>
      <c r="J381" s="44">
        <v>314160</v>
      </c>
      <c r="K381" s="44">
        <v>314160</v>
      </c>
      <c r="L381" s="44">
        <v>0</v>
      </c>
      <c r="M381" s="44">
        <v>314160</v>
      </c>
      <c r="N381" s="39">
        <v>4</v>
      </c>
      <c r="O381" s="47">
        <v>24526</v>
      </c>
    </row>
    <row r="382" spans="1:15" ht="25.5" hidden="1" outlineLevel="2" x14ac:dyDescent="0.2">
      <c r="A382" s="37">
        <v>366</v>
      </c>
      <c r="B382" s="37">
        <f t="shared" si="16"/>
        <v>13</v>
      </c>
      <c r="C382" s="37" t="s">
        <v>1096</v>
      </c>
      <c r="D382" s="37" t="s">
        <v>1134</v>
      </c>
      <c r="E382" s="37">
        <v>63394</v>
      </c>
      <c r="F382" s="38" t="s">
        <v>1098</v>
      </c>
      <c r="G382" s="38" t="s">
        <v>1099</v>
      </c>
      <c r="H382" s="38" t="s">
        <v>1135</v>
      </c>
      <c r="I382" s="38" t="s">
        <v>1136</v>
      </c>
      <c r="J382" s="44">
        <v>362974</v>
      </c>
      <c r="K382" s="44">
        <v>362974</v>
      </c>
      <c r="L382" s="44">
        <v>0</v>
      </c>
      <c r="M382" s="44">
        <v>362974</v>
      </c>
      <c r="N382" s="39">
        <v>5</v>
      </c>
      <c r="O382" s="47">
        <v>30383</v>
      </c>
    </row>
    <row r="383" spans="1:15" ht="25.5" hidden="1" outlineLevel="2" x14ac:dyDescent="0.2">
      <c r="A383" s="37">
        <v>367</v>
      </c>
      <c r="B383" s="37">
        <f t="shared" si="16"/>
        <v>14</v>
      </c>
      <c r="C383" s="37" t="s">
        <v>1096</v>
      </c>
      <c r="D383" s="37" t="s">
        <v>1137</v>
      </c>
      <c r="E383" s="37">
        <v>63688</v>
      </c>
      <c r="F383" s="38" t="s">
        <v>1098</v>
      </c>
      <c r="G383" s="38" t="s">
        <v>1099</v>
      </c>
      <c r="H383" s="38" t="s">
        <v>1138</v>
      </c>
      <c r="I383" s="38" t="s">
        <v>1139</v>
      </c>
      <c r="J383" s="44">
        <v>65875</v>
      </c>
      <c r="K383" s="44">
        <v>27000</v>
      </c>
      <c r="L383" s="44">
        <v>0</v>
      </c>
      <c r="M383" s="44">
        <v>27000</v>
      </c>
      <c r="N383" s="39">
        <v>4</v>
      </c>
      <c r="O383" s="47">
        <v>24526</v>
      </c>
    </row>
    <row r="384" spans="1:15" ht="25.5" hidden="1" outlineLevel="2" x14ac:dyDescent="0.2">
      <c r="A384" s="37">
        <v>368</v>
      </c>
      <c r="B384" s="37">
        <f t="shared" si="16"/>
        <v>15</v>
      </c>
      <c r="C384" s="37" t="s">
        <v>1096</v>
      </c>
      <c r="D384" s="37" t="s">
        <v>1143</v>
      </c>
      <c r="E384" s="37">
        <v>64906</v>
      </c>
      <c r="F384" s="38" t="s">
        <v>1098</v>
      </c>
      <c r="G384" s="38" t="s">
        <v>1099</v>
      </c>
      <c r="H384" s="38" t="s">
        <v>1144</v>
      </c>
      <c r="I384" s="38" t="s">
        <v>1145</v>
      </c>
      <c r="J384" s="44">
        <v>101150</v>
      </c>
      <c r="K384" s="44">
        <v>49682.5</v>
      </c>
      <c r="L384" s="44">
        <v>0</v>
      </c>
      <c r="M384" s="44">
        <v>49682.5</v>
      </c>
      <c r="N384" s="39">
        <v>4</v>
      </c>
      <c r="O384" s="47">
        <v>24526</v>
      </c>
    </row>
    <row r="385" spans="1:15" ht="25.5" hidden="1" outlineLevel="2" x14ac:dyDescent="0.2">
      <c r="A385" s="37">
        <v>369</v>
      </c>
      <c r="B385" s="37">
        <f t="shared" si="16"/>
        <v>16</v>
      </c>
      <c r="C385" s="37" t="s">
        <v>1096</v>
      </c>
      <c r="D385" s="37" t="s">
        <v>1146</v>
      </c>
      <c r="E385" s="37">
        <v>65099</v>
      </c>
      <c r="F385" s="38" t="s">
        <v>1098</v>
      </c>
      <c r="G385" s="38" t="s">
        <v>1099</v>
      </c>
      <c r="H385" s="38" t="s">
        <v>1147</v>
      </c>
      <c r="I385" s="38" t="s">
        <v>1148</v>
      </c>
      <c r="J385" s="44">
        <v>113200</v>
      </c>
      <c r="K385" s="44">
        <v>51188.21</v>
      </c>
      <c r="L385" s="44">
        <v>0</v>
      </c>
      <c r="M385" s="44">
        <v>51188.21</v>
      </c>
      <c r="N385" s="39">
        <v>3</v>
      </c>
      <c r="O385" s="47">
        <v>18668</v>
      </c>
    </row>
    <row r="386" spans="1:15" ht="25.5" hidden="1" outlineLevel="2" x14ac:dyDescent="0.2">
      <c r="A386" s="37">
        <v>370</v>
      </c>
      <c r="B386" s="37">
        <f t="shared" si="16"/>
        <v>17</v>
      </c>
      <c r="C386" s="37" t="s">
        <v>1096</v>
      </c>
      <c r="D386" s="37" t="s">
        <v>1140</v>
      </c>
      <c r="E386" s="37">
        <v>64942</v>
      </c>
      <c r="F386" s="38" t="s">
        <v>1098</v>
      </c>
      <c r="G386" s="38" t="s">
        <v>1099</v>
      </c>
      <c r="H386" s="38" t="s">
        <v>1141</v>
      </c>
      <c r="I386" s="38" t="s">
        <v>1142</v>
      </c>
      <c r="J386" s="44">
        <v>210000</v>
      </c>
      <c r="K386" s="44">
        <v>140000</v>
      </c>
      <c r="L386" s="44">
        <v>0</v>
      </c>
      <c r="M386" s="44">
        <v>140000</v>
      </c>
      <c r="N386" s="39">
        <v>4</v>
      </c>
      <c r="O386" s="47">
        <v>24526</v>
      </c>
    </row>
    <row r="387" spans="1:15" ht="25.5" hidden="1" outlineLevel="2" x14ac:dyDescent="0.2">
      <c r="A387" s="37">
        <v>371</v>
      </c>
      <c r="B387" s="37">
        <f t="shared" si="16"/>
        <v>18</v>
      </c>
      <c r="C387" s="37" t="s">
        <v>1096</v>
      </c>
      <c r="D387" s="37" t="s">
        <v>1149</v>
      </c>
      <c r="E387" s="37">
        <v>65011</v>
      </c>
      <c r="F387" s="38" t="s">
        <v>1098</v>
      </c>
      <c r="G387" s="38" t="s">
        <v>1099</v>
      </c>
      <c r="H387" s="38" t="s">
        <v>1150</v>
      </c>
      <c r="I387" s="38" t="s">
        <v>1151</v>
      </c>
      <c r="J387" s="44">
        <v>29750</v>
      </c>
      <c r="K387" s="44">
        <v>26260</v>
      </c>
      <c r="L387" s="44">
        <v>0</v>
      </c>
      <c r="M387" s="44">
        <v>26260</v>
      </c>
      <c r="N387" s="39">
        <v>4</v>
      </c>
      <c r="O387" s="47">
        <v>24526</v>
      </c>
    </row>
    <row r="388" spans="1:15" ht="32.450000000000003" hidden="1" customHeight="1" outlineLevel="1" collapsed="1" x14ac:dyDescent="0.2">
      <c r="A388" s="50"/>
      <c r="B388" s="50"/>
      <c r="C388" s="35" t="s">
        <v>2931</v>
      </c>
      <c r="D388" s="35"/>
      <c r="E388" s="35"/>
      <c r="F388" s="43"/>
      <c r="G388" s="43"/>
      <c r="H388" s="43"/>
      <c r="I388" s="43"/>
      <c r="J388" s="45">
        <f t="shared" ref="J388:O388" si="19">SUBTOTAL(9,J370:J387)</f>
        <v>2277497.75</v>
      </c>
      <c r="K388" s="45">
        <f t="shared" si="19"/>
        <v>1802196.91</v>
      </c>
      <c r="L388" s="45">
        <f t="shared" si="19"/>
        <v>0</v>
      </c>
      <c r="M388" s="45">
        <f t="shared" si="19"/>
        <v>1802196.91</v>
      </c>
      <c r="N388" s="36">
        <f t="shared" si="19"/>
        <v>70</v>
      </c>
      <c r="O388" s="48">
        <f t="shared" si="19"/>
        <v>421699</v>
      </c>
    </row>
    <row r="389" spans="1:15" ht="25.5" hidden="1" outlineLevel="2" x14ac:dyDescent="0.2">
      <c r="A389" s="40">
        <v>372</v>
      </c>
      <c r="B389" s="40">
        <f t="shared" si="16"/>
        <v>1</v>
      </c>
      <c r="C389" s="40" t="s">
        <v>1152</v>
      </c>
      <c r="D389" s="40" t="s">
        <v>1153</v>
      </c>
      <c r="E389" s="40">
        <v>66009</v>
      </c>
      <c r="F389" s="41" t="s">
        <v>1154</v>
      </c>
      <c r="G389" s="41" t="s">
        <v>1155</v>
      </c>
      <c r="H389" s="41" t="s">
        <v>1156</v>
      </c>
      <c r="I389" s="41" t="s">
        <v>1157</v>
      </c>
      <c r="J389" s="46">
        <v>120000</v>
      </c>
      <c r="K389" s="46">
        <v>40000</v>
      </c>
      <c r="L389" s="46">
        <v>20000</v>
      </c>
      <c r="M389" s="46">
        <v>20000</v>
      </c>
      <c r="N389" s="42">
        <v>3</v>
      </c>
      <c r="O389" s="49">
        <v>18668</v>
      </c>
    </row>
    <row r="390" spans="1:15" ht="25.5" hidden="1" outlineLevel="2" x14ac:dyDescent="0.2">
      <c r="A390" s="37">
        <v>373</v>
      </c>
      <c r="B390" s="37">
        <f t="shared" ref="B390:B453" si="20">B389+1</f>
        <v>2</v>
      </c>
      <c r="C390" s="37" t="s">
        <v>1152</v>
      </c>
      <c r="D390" s="37" t="s">
        <v>1158</v>
      </c>
      <c r="E390" s="37">
        <v>66697</v>
      </c>
      <c r="F390" s="38" t="s">
        <v>1154</v>
      </c>
      <c r="G390" s="38" t="s">
        <v>1155</v>
      </c>
      <c r="H390" s="38" t="s">
        <v>1159</v>
      </c>
      <c r="I390" s="38" t="s">
        <v>1160</v>
      </c>
      <c r="J390" s="44">
        <v>153000</v>
      </c>
      <c r="K390" s="44">
        <v>52000</v>
      </c>
      <c r="L390" s="44">
        <v>26000</v>
      </c>
      <c r="M390" s="44">
        <v>26000</v>
      </c>
      <c r="N390" s="39">
        <v>3</v>
      </c>
      <c r="O390" s="47">
        <v>18668</v>
      </c>
    </row>
    <row r="391" spans="1:15" ht="25.5" hidden="1" outlineLevel="2" x14ac:dyDescent="0.2">
      <c r="A391" s="37">
        <v>374</v>
      </c>
      <c r="B391" s="37">
        <f t="shared" si="20"/>
        <v>3</v>
      </c>
      <c r="C391" s="37" t="s">
        <v>1152</v>
      </c>
      <c r="D391" s="37" t="s">
        <v>1161</v>
      </c>
      <c r="E391" s="37">
        <v>67167</v>
      </c>
      <c r="F391" s="38" t="s">
        <v>1154</v>
      </c>
      <c r="G391" s="38" t="s">
        <v>1155</v>
      </c>
      <c r="H391" s="38" t="s">
        <v>513</v>
      </c>
      <c r="I391" s="38" t="s">
        <v>1162</v>
      </c>
      <c r="J391" s="44">
        <v>10000</v>
      </c>
      <c r="K391" s="44">
        <v>30500</v>
      </c>
      <c r="L391" s="44">
        <v>17000</v>
      </c>
      <c r="M391" s="44">
        <v>17000</v>
      </c>
      <c r="N391" s="39">
        <v>3</v>
      </c>
      <c r="O391" s="47">
        <v>17000</v>
      </c>
    </row>
    <row r="392" spans="1:15" ht="25.5" hidden="1" outlineLevel="2" x14ac:dyDescent="0.2">
      <c r="A392" s="37">
        <v>375</v>
      </c>
      <c r="B392" s="37">
        <f t="shared" si="20"/>
        <v>4</v>
      </c>
      <c r="C392" s="37" t="s">
        <v>1152</v>
      </c>
      <c r="D392" s="37" t="s">
        <v>1163</v>
      </c>
      <c r="E392" s="37">
        <v>102286</v>
      </c>
      <c r="F392" s="38" t="s">
        <v>1154</v>
      </c>
      <c r="G392" s="38" t="s">
        <v>1155</v>
      </c>
      <c r="H392" s="38" t="s">
        <v>1164</v>
      </c>
      <c r="I392" s="38" t="s">
        <v>1165</v>
      </c>
      <c r="J392" s="44">
        <v>153510</v>
      </c>
      <c r="K392" s="44">
        <v>116000</v>
      </c>
      <c r="L392" s="44">
        <v>58000</v>
      </c>
      <c r="M392" s="44">
        <v>58000</v>
      </c>
      <c r="N392" s="39">
        <v>3</v>
      </c>
      <c r="O392" s="47">
        <v>18668</v>
      </c>
    </row>
    <row r="393" spans="1:15" ht="25.5" hidden="1" outlineLevel="2" x14ac:dyDescent="0.2">
      <c r="A393" s="37">
        <v>376</v>
      </c>
      <c r="B393" s="37">
        <f t="shared" si="20"/>
        <v>5</v>
      </c>
      <c r="C393" s="37" t="s">
        <v>1152</v>
      </c>
      <c r="D393" s="37" t="s">
        <v>336</v>
      </c>
      <c r="E393" s="37">
        <v>67256</v>
      </c>
      <c r="F393" s="38" t="s">
        <v>1154</v>
      </c>
      <c r="G393" s="38" t="s">
        <v>1155</v>
      </c>
      <c r="H393" s="38" t="s">
        <v>1166</v>
      </c>
      <c r="I393" s="38" t="s">
        <v>1167</v>
      </c>
      <c r="J393" s="44">
        <v>119000</v>
      </c>
      <c r="K393" s="44">
        <v>40000</v>
      </c>
      <c r="L393" s="44">
        <v>20000</v>
      </c>
      <c r="M393" s="44">
        <v>20000</v>
      </c>
      <c r="N393" s="39">
        <v>3</v>
      </c>
      <c r="O393" s="47">
        <v>18668</v>
      </c>
    </row>
    <row r="394" spans="1:15" ht="25.5" hidden="1" outlineLevel="2" x14ac:dyDescent="0.2">
      <c r="A394" s="37">
        <v>377</v>
      </c>
      <c r="B394" s="37">
        <f t="shared" si="20"/>
        <v>6</v>
      </c>
      <c r="C394" s="37" t="s">
        <v>1152</v>
      </c>
      <c r="D394" s="37" t="s">
        <v>1168</v>
      </c>
      <c r="E394" s="37">
        <v>67327</v>
      </c>
      <c r="F394" s="38" t="s">
        <v>1154</v>
      </c>
      <c r="G394" s="38" t="s">
        <v>1155</v>
      </c>
      <c r="H394" s="38" t="s">
        <v>1169</v>
      </c>
      <c r="I394" s="38" t="s">
        <v>1170</v>
      </c>
      <c r="J394" s="44">
        <v>161000</v>
      </c>
      <c r="K394" s="44">
        <v>161000</v>
      </c>
      <c r="L394" s="44">
        <v>101000</v>
      </c>
      <c r="M394" s="44">
        <v>60000</v>
      </c>
      <c r="N394" s="39">
        <v>2</v>
      </c>
      <c r="O394" s="47">
        <v>12811</v>
      </c>
    </row>
    <row r="395" spans="1:15" ht="25.5" hidden="1" outlineLevel="2" x14ac:dyDescent="0.2">
      <c r="A395" s="37">
        <v>378</v>
      </c>
      <c r="B395" s="37">
        <f t="shared" si="20"/>
        <v>7</v>
      </c>
      <c r="C395" s="37" t="s">
        <v>1152</v>
      </c>
      <c r="D395" s="37" t="s">
        <v>1171</v>
      </c>
      <c r="E395" s="37">
        <v>67675</v>
      </c>
      <c r="F395" s="38" t="s">
        <v>1154</v>
      </c>
      <c r="G395" s="38" t="s">
        <v>1155</v>
      </c>
      <c r="H395" s="38" t="s">
        <v>1172</v>
      </c>
      <c r="I395" s="38" t="s">
        <v>1173</v>
      </c>
      <c r="J395" s="44">
        <v>115000</v>
      </c>
      <c r="K395" s="44">
        <v>54000</v>
      </c>
      <c r="L395" s="44">
        <v>27000</v>
      </c>
      <c r="M395" s="44">
        <v>27000</v>
      </c>
      <c r="N395" s="39">
        <v>4</v>
      </c>
      <c r="O395" s="47">
        <v>24526</v>
      </c>
    </row>
    <row r="396" spans="1:15" ht="25.5" hidden="1" outlineLevel="2" x14ac:dyDescent="0.2">
      <c r="A396" s="37">
        <v>379</v>
      </c>
      <c r="B396" s="37">
        <f t="shared" si="20"/>
        <v>8</v>
      </c>
      <c r="C396" s="37" t="s">
        <v>1152</v>
      </c>
      <c r="D396" s="37" t="s">
        <v>1174</v>
      </c>
      <c r="E396" s="37">
        <v>68002</v>
      </c>
      <c r="F396" s="38" t="s">
        <v>1154</v>
      </c>
      <c r="G396" s="38" t="s">
        <v>1155</v>
      </c>
      <c r="H396" s="38" t="s">
        <v>1175</v>
      </c>
      <c r="I396" s="38" t="s">
        <v>1176</v>
      </c>
      <c r="J396" s="44">
        <v>119000</v>
      </c>
      <c r="K396" s="44">
        <v>59500</v>
      </c>
      <c r="L396" s="44">
        <v>19000</v>
      </c>
      <c r="M396" s="44">
        <v>19000</v>
      </c>
      <c r="N396" s="39">
        <v>2</v>
      </c>
      <c r="O396" s="47">
        <v>12811</v>
      </c>
    </row>
    <row r="397" spans="1:15" ht="25.5" hidden="1" outlineLevel="2" x14ac:dyDescent="0.2">
      <c r="A397" s="37">
        <v>380</v>
      </c>
      <c r="B397" s="37">
        <f t="shared" si="20"/>
        <v>9</v>
      </c>
      <c r="C397" s="37" t="s">
        <v>1152</v>
      </c>
      <c r="D397" s="37" t="s">
        <v>1177</v>
      </c>
      <c r="E397" s="37">
        <v>68253</v>
      </c>
      <c r="F397" s="38" t="s">
        <v>1154</v>
      </c>
      <c r="G397" s="38" t="s">
        <v>1155</v>
      </c>
      <c r="H397" s="38" t="s">
        <v>1178</v>
      </c>
      <c r="I397" s="38" t="s">
        <v>1179</v>
      </c>
      <c r="J397" s="44">
        <v>120000</v>
      </c>
      <c r="K397" s="44">
        <v>58000</v>
      </c>
      <c r="L397" s="44">
        <v>29000</v>
      </c>
      <c r="M397" s="44">
        <v>29000</v>
      </c>
      <c r="N397" s="39">
        <v>3</v>
      </c>
      <c r="O397" s="47">
        <v>18668</v>
      </c>
    </row>
    <row r="398" spans="1:15" ht="25.5" hidden="1" outlineLevel="2" x14ac:dyDescent="0.2">
      <c r="A398" s="37">
        <v>381</v>
      </c>
      <c r="B398" s="37">
        <f t="shared" si="20"/>
        <v>10</v>
      </c>
      <c r="C398" s="37" t="s">
        <v>1152</v>
      </c>
      <c r="D398" s="37" t="s">
        <v>1180</v>
      </c>
      <c r="E398" s="37">
        <v>179908</v>
      </c>
      <c r="F398" s="38" t="s">
        <v>1154</v>
      </c>
      <c r="G398" s="38" t="s">
        <v>1155</v>
      </c>
      <c r="H398" s="38" t="s">
        <v>1181</v>
      </c>
      <c r="I398" s="38" t="s">
        <v>1182</v>
      </c>
      <c r="J398" s="44">
        <v>101875.9</v>
      </c>
      <c r="K398" s="44">
        <v>101875.9</v>
      </c>
      <c r="L398" s="44">
        <v>23000</v>
      </c>
      <c r="M398" s="44">
        <v>23000</v>
      </c>
      <c r="N398" s="39">
        <v>2</v>
      </c>
      <c r="O398" s="47">
        <v>12811</v>
      </c>
    </row>
    <row r="399" spans="1:15" ht="25.5" hidden="1" outlineLevel="2" x14ac:dyDescent="0.2">
      <c r="A399" s="37">
        <v>382</v>
      </c>
      <c r="B399" s="37">
        <f t="shared" si="20"/>
        <v>11</v>
      </c>
      <c r="C399" s="37" t="s">
        <v>1152</v>
      </c>
      <c r="D399" s="37" t="s">
        <v>1183</v>
      </c>
      <c r="E399" s="37">
        <v>68468</v>
      </c>
      <c r="F399" s="38" t="s">
        <v>1154</v>
      </c>
      <c r="G399" s="38" t="s">
        <v>1155</v>
      </c>
      <c r="H399" s="38" t="s">
        <v>1184</v>
      </c>
      <c r="I399" s="38" t="s">
        <v>1185</v>
      </c>
      <c r="J399" s="44">
        <v>114835</v>
      </c>
      <c r="K399" s="44">
        <v>114835</v>
      </c>
      <c r="L399" s="44">
        <v>18000</v>
      </c>
      <c r="M399" s="44">
        <v>18000</v>
      </c>
      <c r="N399" s="39">
        <v>3</v>
      </c>
      <c r="O399" s="47">
        <v>17583</v>
      </c>
    </row>
    <row r="400" spans="1:15" ht="25.5" hidden="1" outlineLevel="2" x14ac:dyDescent="0.2">
      <c r="A400" s="37">
        <v>383</v>
      </c>
      <c r="B400" s="37">
        <f t="shared" si="20"/>
        <v>12</v>
      </c>
      <c r="C400" s="37" t="s">
        <v>1152</v>
      </c>
      <c r="D400" s="37" t="s">
        <v>1186</v>
      </c>
      <c r="E400" s="37">
        <v>68565</v>
      </c>
      <c r="F400" s="38" t="s">
        <v>1154</v>
      </c>
      <c r="G400" s="38" t="s">
        <v>1155</v>
      </c>
      <c r="H400" s="38" t="s">
        <v>1187</v>
      </c>
      <c r="I400" s="38" t="s">
        <v>1189</v>
      </c>
      <c r="J400" s="44">
        <v>120000</v>
      </c>
      <c r="K400" s="44">
        <v>78000</v>
      </c>
      <c r="L400" s="44">
        <v>21000</v>
      </c>
      <c r="M400" s="44">
        <v>21000</v>
      </c>
      <c r="N400" s="39">
        <v>4</v>
      </c>
      <c r="O400" s="47">
        <v>21000</v>
      </c>
    </row>
    <row r="401" spans="1:15" ht="25.5" hidden="1" outlineLevel="2" x14ac:dyDescent="0.2">
      <c r="A401" s="37">
        <v>384</v>
      </c>
      <c r="B401" s="37">
        <f t="shared" si="20"/>
        <v>13</v>
      </c>
      <c r="C401" s="37" t="s">
        <v>1152</v>
      </c>
      <c r="D401" s="37" t="s">
        <v>1190</v>
      </c>
      <c r="E401" s="37">
        <v>68716</v>
      </c>
      <c r="F401" s="38" t="s">
        <v>1154</v>
      </c>
      <c r="G401" s="38" t="s">
        <v>1155</v>
      </c>
      <c r="H401" s="38" t="s">
        <v>1191</v>
      </c>
      <c r="I401" s="38" t="s">
        <v>1192</v>
      </c>
      <c r="J401" s="44">
        <v>119000</v>
      </c>
      <c r="K401" s="44">
        <v>62000</v>
      </c>
      <c r="L401" s="44">
        <v>31000</v>
      </c>
      <c r="M401" s="44">
        <v>31000</v>
      </c>
      <c r="N401" s="39">
        <v>4</v>
      </c>
      <c r="O401" s="47">
        <v>24526</v>
      </c>
    </row>
    <row r="402" spans="1:15" ht="25.5" hidden="1" outlineLevel="2" x14ac:dyDescent="0.2">
      <c r="A402" s="37">
        <v>385</v>
      </c>
      <c r="B402" s="37">
        <f t="shared" si="20"/>
        <v>14</v>
      </c>
      <c r="C402" s="37" t="s">
        <v>1152</v>
      </c>
      <c r="D402" s="37" t="s">
        <v>1193</v>
      </c>
      <c r="E402" s="37">
        <v>68789</v>
      </c>
      <c r="F402" s="38" t="s">
        <v>1154</v>
      </c>
      <c r="G402" s="38" t="s">
        <v>1155</v>
      </c>
      <c r="H402" s="38" t="s">
        <v>1194</v>
      </c>
      <c r="I402" s="38" t="s">
        <v>1195</v>
      </c>
      <c r="J402" s="44">
        <v>90440</v>
      </c>
      <c r="K402" s="44">
        <v>90440</v>
      </c>
      <c r="L402" s="44">
        <v>15000</v>
      </c>
      <c r="M402" s="44">
        <v>15000</v>
      </c>
      <c r="N402" s="39">
        <v>2</v>
      </c>
      <c r="O402" s="47">
        <v>12811</v>
      </c>
    </row>
    <row r="403" spans="1:15" ht="25.5" hidden="1" outlineLevel="2" x14ac:dyDescent="0.2">
      <c r="A403" s="37">
        <v>386</v>
      </c>
      <c r="B403" s="37">
        <f t="shared" si="20"/>
        <v>15</v>
      </c>
      <c r="C403" s="37" t="s">
        <v>1152</v>
      </c>
      <c r="D403" s="37" t="s">
        <v>1196</v>
      </c>
      <c r="E403" s="37">
        <v>105142</v>
      </c>
      <c r="F403" s="38" t="s">
        <v>1154</v>
      </c>
      <c r="G403" s="38" t="s">
        <v>1155</v>
      </c>
      <c r="H403" s="38" t="s">
        <v>454</v>
      </c>
      <c r="I403" s="38" t="s">
        <v>1197</v>
      </c>
      <c r="J403" s="44">
        <v>108940</v>
      </c>
      <c r="K403" s="44">
        <v>36000</v>
      </c>
      <c r="L403" s="44">
        <v>18000</v>
      </c>
      <c r="M403" s="44">
        <v>18000</v>
      </c>
      <c r="N403" s="39">
        <v>3</v>
      </c>
      <c r="O403" s="47">
        <v>17583</v>
      </c>
    </row>
    <row r="404" spans="1:15" ht="25.5" hidden="1" outlineLevel="2" x14ac:dyDescent="0.2">
      <c r="A404" s="37">
        <v>387</v>
      </c>
      <c r="B404" s="37">
        <f t="shared" si="20"/>
        <v>16</v>
      </c>
      <c r="C404" s="37" t="s">
        <v>1152</v>
      </c>
      <c r="D404" s="37" t="s">
        <v>1198</v>
      </c>
      <c r="E404" s="37">
        <v>105534</v>
      </c>
      <c r="F404" s="38" t="s">
        <v>1154</v>
      </c>
      <c r="G404" s="38" t="s">
        <v>1155</v>
      </c>
      <c r="H404" s="38" t="s">
        <v>1199</v>
      </c>
      <c r="I404" s="38" t="s">
        <v>1200</v>
      </c>
      <c r="J404" s="44">
        <v>120000</v>
      </c>
      <c r="K404" s="44">
        <v>46000</v>
      </c>
      <c r="L404" s="44">
        <v>23000</v>
      </c>
      <c r="M404" s="44">
        <v>23000</v>
      </c>
      <c r="N404" s="39">
        <v>3</v>
      </c>
      <c r="O404" s="47">
        <v>18668</v>
      </c>
    </row>
    <row r="405" spans="1:15" ht="25.5" hidden="1" outlineLevel="2" x14ac:dyDescent="0.2">
      <c r="A405" s="37">
        <v>388</v>
      </c>
      <c r="B405" s="37">
        <f t="shared" si="20"/>
        <v>17</v>
      </c>
      <c r="C405" s="37" t="s">
        <v>1152</v>
      </c>
      <c r="D405" s="37" t="s">
        <v>101</v>
      </c>
      <c r="E405" s="37">
        <v>69063</v>
      </c>
      <c r="F405" s="38" t="s">
        <v>1154</v>
      </c>
      <c r="G405" s="38" t="s">
        <v>1155</v>
      </c>
      <c r="H405" s="38" t="s">
        <v>1204</v>
      </c>
      <c r="I405" s="38" t="s">
        <v>1205</v>
      </c>
      <c r="J405" s="44">
        <v>155000</v>
      </c>
      <c r="K405" s="44">
        <v>155000</v>
      </c>
      <c r="L405" s="44">
        <v>95000</v>
      </c>
      <c r="M405" s="44">
        <v>60000</v>
      </c>
      <c r="N405" s="39">
        <v>3</v>
      </c>
      <c r="O405" s="47">
        <v>18668</v>
      </c>
    </row>
    <row r="406" spans="1:15" ht="25.5" hidden="1" outlineLevel="2" x14ac:dyDescent="0.2">
      <c r="A406" s="37">
        <v>389</v>
      </c>
      <c r="B406" s="37">
        <f t="shared" si="20"/>
        <v>18</v>
      </c>
      <c r="C406" s="37" t="s">
        <v>1152</v>
      </c>
      <c r="D406" s="37" t="s">
        <v>1201</v>
      </c>
      <c r="E406" s="37">
        <v>69250</v>
      </c>
      <c r="F406" s="38" t="s">
        <v>1154</v>
      </c>
      <c r="G406" s="38" t="s">
        <v>1155</v>
      </c>
      <c r="H406" s="38" t="s">
        <v>1202</v>
      </c>
      <c r="I406" s="38" t="s">
        <v>1203</v>
      </c>
      <c r="J406" s="44">
        <v>117000</v>
      </c>
      <c r="K406" s="44">
        <v>60000</v>
      </c>
      <c r="L406" s="44">
        <v>30000</v>
      </c>
      <c r="M406" s="44">
        <v>30000</v>
      </c>
      <c r="N406" s="39">
        <v>2</v>
      </c>
      <c r="O406" s="47">
        <v>12811</v>
      </c>
    </row>
    <row r="407" spans="1:15" ht="25.5" hidden="1" outlineLevel="2" x14ac:dyDescent="0.2">
      <c r="A407" s="37">
        <v>390</v>
      </c>
      <c r="B407" s="37">
        <f t="shared" si="20"/>
        <v>19</v>
      </c>
      <c r="C407" s="37" t="s">
        <v>1152</v>
      </c>
      <c r="D407" s="37" t="s">
        <v>1206</v>
      </c>
      <c r="E407" s="37">
        <v>69303</v>
      </c>
      <c r="F407" s="38" t="s">
        <v>1154</v>
      </c>
      <c r="G407" s="38" t="s">
        <v>1155</v>
      </c>
      <c r="H407" s="38" t="s">
        <v>1207</v>
      </c>
      <c r="I407" s="38" t="s">
        <v>1208</v>
      </c>
      <c r="J407" s="44">
        <v>116000</v>
      </c>
      <c r="K407" s="44">
        <v>36000</v>
      </c>
      <c r="L407" s="44">
        <v>18000</v>
      </c>
      <c r="M407" s="44">
        <v>18000</v>
      </c>
      <c r="N407" s="39">
        <v>4</v>
      </c>
      <c r="O407" s="47">
        <v>18000</v>
      </c>
    </row>
    <row r="408" spans="1:15" ht="25.5" hidden="1" outlineLevel="1" collapsed="1" x14ac:dyDescent="0.2">
      <c r="A408" s="50"/>
      <c r="B408" s="50"/>
      <c r="C408" s="35" t="s">
        <v>2932</v>
      </c>
      <c r="D408" s="35"/>
      <c r="E408" s="35"/>
      <c r="F408" s="43"/>
      <c r="G408" s="43"/>
      <c r="H408" s="43"/>
      <c r="I408" s="43"/>
      <c r="J408" s="45">
        <f t="shared" ref="J408:O408" si="21">SUBTOTAL(9,J389:J407)</f>
        <v>2233600.9</v>
      </c>
      <c r="K408" s="45">
        <f t="shared" si="21"/>
        <v>1391150.9</v>
      </c>
      <c r="L408" s="45">
        <f t="shared" si="21"/>
        <v>609000</v>
      </c>
      <c r="M408" s="45">
        <f t="shared" si="21"/>
        <v>533000</v>
      </c>
      <c r="N408" s="36">
        <f t="shared" si="21"/>
        <v>56</v>
      </c>
      <c r="O408" s="48">
        <f t="shared" si="21"/>
        <v>334949</v>
      </c>
    </row>
    <row r="409" spans="1:15" ht="25.5" hidden="1" outlineLevel="2" x14ac:dyDescent="0.2">
      <c r="A409" s="40">
        <v>391</v>
      </c>
      <c r="B409" s="40">
        <f t="shared" si="20"/>
        <v>1</v>
      </c>
      <c r="C409" s="40" t="s">
        <v>1209</v>
      </c>
      <c r="D409" s="40" t="s">
        <v>1210</v>
      </c>
      <c r="E409" s="40">
        <v>69964</v>
      </c>
      <c r="F409" s="41" t="s">
        <v>1211</v>
      </c>
      <c r="G409" s="41" t="s">
        <v>1212</v>
      </c>
      <c r="H409" s="41" t="s">
        <v>1213</v>
      </c>
      <c r="I409" s="41" t="s">
        <v>1214</v>
      </c>
      <c r="J409" s="46">
        <v>135000</v>
      </c>
      <c r="K409" s="46">
        <v>135000</v>
      </c>
      <c r="L409" s="46">
        <v>0</v>
      </c>
      <c r="M409" s="46">
        <v>135000</v>
      </c>
      <c r="N409" s="42">
        <v>4</v>
      </c>
      <c r="O409" s="49">
        <v>24526</v>
      </c>
    </row>
    <row r="410" spans="1:15" ht="25.5" hidden="1" outlineLevel="2" x14ac:dyDescent="0.2">
      <c r="A410" s="37">
        <v>392</v>
      </c>
      <c r="B410" s="37">
        <f t="shared" si="20"/>
        <v>2</v>
      </c>
      <c r="C410" s="37" t="s">
        <v>1209</v>
      </c>
      <c r="D410" s="37" t="s">
        <v>1215</v>
      </c>
      <c r="E410" s="37">
        <v>72409</v>
      </c>
      <c r="F410" s="38" t="s">
        <v>1211</v>
      </c>
      <c r="G410" s="38" t="s">
        <v>1212</v>
      </c>
      <c r="H410" s="38" t="s">
        <v>1216</v>
      </c>
      <c r="I410" s="38" t="s">
        <v>1217</v>
      </c>
      <c r="J410" s="44">
        <v>58800</v>
      </c>
      <c r="K410" s="44">
        <v>58800</v>
      </c>
      <c r="L410" s="44">
        <v>0</v>
      </c>
      <c r="M410" s="44">
        <v>58800</v>
      </c>
      <c r="N410" s="39">
        <v>3</v>
      </c>
      <c r="O410" s="47">
        <v>18668</v>
      </c>
    </row>
    <row r="411" spans="1:15" ht="38.25" hidden="1" outlineLevel="2" x14ac:dyDescent="0.2">
      <c r="A411" s="37">
        <v>393</v>
      </c>
      <c r="B411" s="37">
        <f t="shared" si="20"/>
        <v>3</v>
      </c>
      <c r="C411" s="37" t="s">
        <v>1209</v>
      </c>
      <c r="D411" s="37" t="s">
        <v>1218</v>
      </c>
      <c r="E411" s="37">
        <v>74915</v>
      </c>
      <c r="F411" s="38" t="s">
        <v>1211</v>
      </c>
      <c r="G411" s="38" t="s">
        <v>1212</v>
      </c>
      <c r="H411" s="38" t="s">
        <v>1219</v>
      </c>
      <c r="I411" s="38" t="s">
        <v>1220</v>
      </c>
      <c r="J411" s="44">
        <v>100000</v>
      </c>
      <c r="K411" s="44">
        <v>83059</v>
      </c>
      <c r="L411" s="44">
        <v>0</v>
      </c>
      <c r="M411" s="44">
        <v>83059</v>
      </c>
      <c r="N411" s="39">
        <v>3</v>
      </c>
      <c r="O411" s="47">
        <v>18668</v>
      </c>
    </row>
    <row r="412" spans="1:15" ht="25.5" hidden="1" outlineLevel="2" x14ac:dyDescent="0.2">
      <c r="A412" s="37">
        <v>394</v>
      </c>
      <c r="B412" s="37">
        <f t="shared" si="20"/>
        <v>4</v>
      </c>
      <c r="C412" s="37" t="s">
        <v>1209</v>
      </c>
      <c r="D412" s="37" t="s">
        <v>1221</v>
      </c>
      <c r="E412" s="37">
        <v>72506</v>
      </c>
      <c r="F412" s="38" t="s">
        <v>1211</v>
      </c>
      <c r="G412" s="38" t="s">
        <v>1212</v>
      </c>
      <c r="H412" s="38" t="s">
        <v>1222</v>
      </c>
      <c r="I412" s="38" t="s">
        <v>1223</v>
      </c>
      <c r="J412" s="44">
        <v>105000</v>
      </c>
      <c r="K412" s="44">
        <v>105000</v>
      </c>
      <c r="L412" s="44">
        <v>0</v>
      </c>
      <c r="M412" s="44">
        <v>105000</v>
      </c>
      <c r="N412" s="39">
        <v>3</v>
      </c>
      <c r="O412" s="47">
        <v>18668</v>
      </c>
    </row>
    <row r="413" spans="1:15" ht="25.5" hidden="1" outlineLevel="2" x14ac:dyDescent="0.2">
      <c r="A413" s="37">
        <v>395</v>
      </c>
      <c r="B413" s="37">
        <f t="shared" si="20"/>
        <v>5</v>
      </c>
      <c r="C413" s="37" t="s">
        <v>1209</v>
      </c>
      <c r="D413" s="37" t="s">
        <v>1224</v>
      </c>
      <c r="E413" s="37">
        <v>70110</v>
      </c>
      <c r="F413" s="38" t="s">
        <v>1211</v>
      </c>
      <c r="G413" s="38" t="s">
        <v>1212</v>
      </c>
      <c r="H413" s="38" t="s">
        <v>1225</v>
      </c>
      <c r="I413" s="38" t="s">
        <v>1226</v>
      </c>
      <c r="J413" s="44">
        <v>110000</v>
      </c>
      <c r="K413" s="44">
        <v>11094</v>
      </c>
      <c r="L413" s="44">
        <v>0</v>
      </c>
      <c r="M413" s="44">
        <v>11094</v>
      </c>
      <c r="N413" s="39">
        <v>2</v>
      </c>
      <c r="O413" s="47">
        <v>11094</v>
      </c>
    </row>
    <row r="414" spans="1:15" ht="25.5" hidden="1" outlineLevel="2" x14ac:dyDescent="0.2">
      <c r="A414" s="37">
        <v>396</v>
      </c>
      <c r="B414" s="37">
        <f t="shared" si="20"/>
        <v>6</v>
      </c>
      <c r="C414" s="37" t="s">
        <v>1209</v>
      </c>
      <c r="D414" s="37" t="s">
        <v>1227</v>
      </c>
      <c r="E414" s="37">
        <v>74949</v>
      </c>
      <c r="F414" s="38" t="s">
        <v>1211</v>
      </c>
      <c r="G414" s="38" t="s">
        <v>1212</v>
      </c>
      <c r="H414" s="38" t="s">
        <v>1228</v>
      </c>
      <c r="I414" s="38" t="s">
        <v>1229</v>
      </c>
      <c r="J414" s="44">
        <v>129000</v>
      </c>
      <c r="K414" s="44">
        <v>76986</v>
      </c>
      <c r="L414" s="44">
        <v>0</v>
      </c>
      <c r="M414" s="44">
        <v>76986</v>
      </c>
      <c r="N414" s="39">
        <v>3</v>
      </c>
      <c r="O414" s="47">
        <v>18668</v>
      </c>
    </row>
    <row r="415" spans="1:15" ht="25.5" hidden="1" outlineLevel="2" x14ac:dyDescent="0.2">
      <c r="A415" s="37">
        <v>397</v>
      </c>
      <c r="B415" s="37">
        <f t="shared" si="20"/>
        <v>7</v>
      </c>
      <c r="C415" s="37" t="s">
        <v>1209</v>
      </c>
      <c r="D415" s="37" t="s">
        <v>1233</v>
      </c>
      <c r="E415" s="37">
        <v>74242</v>
      </c>
      <c r="F415" s="38" t="s">
        <v>1211</v>
      </c>
      <c r="G415" s="38" t="s">
        <v>1212</v>
      </c>
      <c r="H415" s="38" t="s">
        <v>1234</v>
      </c>
      <c r="I415" s="38" t="s">
        <v>1235</v>
      </c>
      <c r="J415" s="44">
        <v>97000</v>
      </c>
      <c r="K415" s="44">
        <v>97000</v>
      </c>
      <c r="L415" s="44">
        <v>0</v>
      </c>
      <c r="M415" s="44">
        <v>97000</v>
      </c>
      <c r="N415" s="39">
        <v>3</v>
      </c>
      <c r="O415" s="47">
        <v>18668</v>
      </c>
    </row>
    <row r="416" spans="1:15" ht="25.5" hidden="1" outlineLevel="2" x14ac:dyDescent="0.2">
      <c r="A416" s="37">
        <v>398</v>
      </c>
      <c r="B416" s="37">
        <f t="shared" si="20"/>
        <v>8</v>
      </c>
      <c r="C416" s="37" t="s">
        <v>1209</v>
      </c>
      <c r="D416" s="37" t="s">
        <v>1230</v>
      </c>
      <c r="E416" s="37">
        <v>70174</v>
      </c>
      <c r="F416" s="38" t="s">
        <v>1211</v>
      </c>
      <c r="G416" s="38" t="s">
        <v>1212</v>
      </c>
      <c r="H416" s="38" t="s">
        <v>1231</v>
      </c>
      <c r="I416" s="38" t="s">
        <v>1232</v>
      </c>
      <c r="J416" s="44">
        <v>128000</v>
      </c>
      <c r="K416" s="44">
        <v>92021</v>
      </c>
      <c r="L416" s="44">
        <v>0</v>
      </c>
      <c r="M416" s="44">
        <v>92021</v>
      </c>
      <c r="N416" s="39">
        <v>3</v>
      </c>
      <c r="O416" s="47">
        <v>18668</v>
      </c>
    </row>
    <row r="417" spans="1:15" ht="26.45" hidden="1" customHeight="1" outlineLevel="1" collapsed="1" x14ac:dyDescent="0.2">
      <c r="A417" s="50"/>
      <c r="B417" s="50"/>
      <c r="C417" s="35" t="s">
        <v>2933</v>
      </c>
      <c r="D417" s="35"/>
      <c r="E417" s="35"/>
      <c r="F417" s="43"/>
      <c r="G417" s="43"/>
      <c r="H417" s="43"/>
      <c r="I417" s="43"/>
      <c r="J417" s="45">
        <f t="shared" ref="J417:O417" si="22">SUBTOTAL(9,J409:J416)</f>
        <v>862800</v>
      </c>
      <c r="K417" s="45">
        <f t="shared" si="22"/>
        <v>658960</v>
      </c>
      <c r="L417" s="45">
        <f t="shared" si="22"/>
        <v>0</v>
      </c>
      <c r="M417" s="45">
        <f t="shared" si="22"/>
        <v>658960</v>
      </c>
      <c r="N417" s="36">
        <f t="shared" si="22"/>
        <v>24</v>
      </c>
      <c r="O417" s="48">
        <f t="shared" si="22"/>
        <v>147628</v>
      </c>
    </row>
    <row r="418" spans="1:15" ht="51" hidden="1" outlineLevel="2" x14ac:dyDescent="0.2">
      <c r="A418" s="40">
        <v>399</v>
      </c>
      <c r="B418" s="40">
        <f t="shared" si="20"/>
        <v>1</v>
      </c>
      <c r="C418" s="40" t="s">
        <v>1236</v>
      </c>
      <c r="D418" s="40" t="s">
        <v>1237</v>
      </c>
      <c r="E418" s="40">
        <v>75668</v>
      </c>
      <c r="F418" s="41" t="s">
        <v>1238</v>
      </c>
      <c r="G418" s="41" t="s">
        <v>1239</v>
      </c>
      <c r="H418" s="41" t="s">
        <v>1240</v>
      </c>
      <c r="I418" s="41" t="s">
        <v>1241</v>
      </c>
      <c r="J418" s="46">
        <v>157080</v>
      </c>
      <c r="K418" s="46">
        <v>30500</v>
      </c>
      <c r="L418" s="46">
        <v>10000</v>
      </c>
      <c r="M418" s="46">
        <v>20500</v>
      </c>
      <c r="N418" s="42">
        <v>5</v>
      </c>
      <c r="O418" s="49">
        <v>20500</v>
      </c>
    </row>
    <row r="419" spans="1:15" ht="25.5" hidden="1" outlineLevel="2" x14ac:dyDescent="0.2">
      <c r="A419" s="37">
        <v>400</v>
      </c>
      <c r="B419" s="37">
        <f t="shared" si="20"/>
        <v>2</v>
      </c>
      <c r="C419" s="37" t="s">
        <v>1236</v>
      </c>
      <c r="D419" s="37" t="s">
        <v>1242</v>
      </c>
      <c r="E419" s="37">
        <v>75864</v>
      </c>
      <c r="F419" s="38" t="s">
        <v>1238</v>
      </c>
      <c r="G419" s="38" t="s">
        <v>1239</v>
      </c>
      <c r="H419" s="38" t="s">
        <v>1243</v>
      </c>
      <c r="I419" s="38" t="s">
        <v>1244</v>
      </c>
      <c r="J419" s="44">
        <v>124950</v>
      </c>
      <c r="K419" s="44">
        <v>108985</v>
      </c>
      <c r="L419" s="44">
        <v>0</v>
      </c>
      <c r="M419" s="44">
        <v>108985</v>
      </c>
      <c r="N419" s="39">
        <v>4</v>
      </c>
      <c r="O419" s="47">
        <v>24526</v>
      </c>
    </row>
    <row r="420" spans="1:15" ht="25.5" hidden="1" outlineLevel="2" x14ac:dyDescent="0.2">
      <c r="A420" s="37">
        <v>401</v>
      </c>
      <c r="B420" s="37">
        <f t="shared" si="20"/>
        <v>3</v>
      </c>
      <c r="C420" s="37" t="s">
        <v>1236</v>
      </c>
      <c r="D420" s="37" t="s">
        <v>1245</v>
      </c>
      <c r="E420" s="37">
        <v>76040</v>
      </c>
      <c r="F420" s="38" t="s">
        <v>1238</v>
      </c>
      <c r="G420" s="38" t="s">
        <v>1239</v>
      </c>
      <c r="H420" s="38" t="s">
        <v>1246</v>
      </c>
      <c r="I420" s="38" t="s">
        <v>1247</v>
      </c>
      <c r="J420" s="44">
        <v>139500</v>
      </c>
      <c r="K420" s="44">
        <v>27900</v>
      </c>
      <c r="L420" s="44">
        <v>0</v>
      </c>
      <c r="M420" s="44">
        <v>27900</v>
      </c>
      <c r="N420" s="39">
        <v>4</v>
      </c>
      <c r="O420" s="47">
        <v>24526</v>
      </c>
    </row>
    <row r="421" spans="1:15" ht="25.5" hidden="1" outlineLevel="2" x14ac:dyDescent="0.2">
      <c r="A421" s="37">
        <v>402</v>
      </c>
      <c r="B421" s="37">
        <f t="shared" si="20"/>
        <v>4</v>
      </c>
      <c r="C421" s="37" t="s">
        <v>1236</v>
      </c>
      <c r="D421" s="37" t="s">
        <v>1248</v>
      </c>
      <c r="E421" s="37">
        <v>76139</v>
      </c>
      <c r="F421" s="38" t="s">
        <v>1238</v>
      </c>
      <c r="G421" s="38" t="s">
        <v>1239</v>
      </c>
      <c r="H421" s="38" t="s">
        <v>1249</v>
      </c>
      <c r="I421" s="38" t="s">
        <v>1250</v>
      </c>
      <c r="J421" s="44">
        <v>154700</v>
      </c>
      <c r="K421" s="44">
        <v>42130</v>
      </c>
      <c r="L421" s="44">
        <v>22130</v>
      </c>
      <c r="M421" s="44">
        <v>20000</v>
      </c>
      <c r="N421" s="39">
        <v>2</v>
      </c>
      <c r="O421" s="47">
        <v>12811</v>
      </c>
    </row>
    <row r="422" spans="1:15" ht="51" hidden="1" outlineLevel="2" x14ac:dyDescent="0.2">
      <c r="A422" s="37">
        <v>403</v>
      </c>
      <c r="B422" s="37">
        <f t="shared" si="20"/>
        <v>5</v>
      </c>
      <c r="C422" s="37" t="s">
        <v>1236</v>
      </c>
      <c r="D422" s="37" t="s">
        <v>1251</v>
      </c>
      <c r="E422" s="37">
        <v>77595</v>
      </c>
      <c r="F422" s="38" t="s">
        <v>1238</v>
      </c>
      <c r="G422" s="38" t="s">
        <v>1239</v>
      </c>
      <c r="H422" s="38" t="s">
        <v>1252</v>
      </c>
      <c r="I422" s="38" t="s">
        <v>1253</v>
      </c>
      <c r="J422" s="44">
        <v>9000</v>
      </c>
      <c r="K422" s="44">
        <v>0</v>
      </c>
      <c r="L422" s="44">
        <v>0</v>
      </c>
      <c r="M422" s="44">
        <v>9000</v>
      </c>
      <c r="N422" s="39">
        <v>3</v>
      </c>
      <c r="O422" s="47">
        <v>9000</v>
      </c>
    </row>
    <row r="423" spans="1:15" ht="25.5" hidden="1" outlineLevel="2" x14ac:dyDescent="0.2">
      <c r="A423" s="37">
        <v>404</v>
      </c>
      <c r="B423" s="37">
        <f t="shared" si="20"/>
        <v>6</v>
      </c>
      <c r="C423" s="37" t="s">
        <v>1236</v>
      </c>
      <c r="D423" s="37" t="s">
        <v>1254</v>
      </c>
      <c r="E423" s="37">
        <v>76175</v>
      </c>
      <c r="F423" s="38" t="s">
        <v>1238</v>
      </c>
      <c r="G423" s="38" t="s">
        <v>1239</v>
      </c>
      <c r="H423" s="38" t="s">
        <v>1255</v>
      </c>
      <c r="I423" s="38" t="s">
        <v>1256</v>
      </c>
      <c r="J423" s="44">
        <v>157080</v>
      </c>
      <c r="K423" s="44">
        <v>104878</v>
      </c>
      <c r="L423" s="44">
        <v>10000</v>
      </c>
      <c r="M423" s="44">
        <v>94878</v>
      </c>
      <c r="N423" s="39">
        <v>4</v>
      </c>
      <c r="O423" s="47">
        <v>24526</v>
      </c>
    </row>
    <row r="424" spans="1:15" ht="25.5" hidden="1" outlineLevel="2" x14ac:dyDescent="0.2">
      <c r="A424" s="37">
        <v>405</v>
      </c>
      <c r="B424" s="37">
        <f t="shared" si="20"/>
        <v>7</v>
      </c>
      <c r="C424" s="37" t="s">
        <v>1236</v>
      </c>
      <c r="D424" s="37" t="s">
        <v>1257</v>
      </c>
      <c r="E424" s="37">
        <v>76255</v>
      </c>
      <c r="F424" s="38" t="s">
        <v>1238</v>
      </c>
      <c r="G424" s="38" t="s">
        <v>1239</v>
      </c>
      <c r="H424" s="38" t="s">
        <v>1258</v>
      </c>
      <c r="I424" s="38" t="s">
        <v>1259</v>
      </c>
      <c r="J424" s="44">
        <v>151300</v>
      </c>
      <c r="K424" s="44">
        <v>125657</v>
      </c>
      <c r="L424" s="44">
        <v>61300</v>
      </c>
      <c r="M424" s="44">
        <v>64357</v>
      </c>
      <c r="N424" s="39">
        <v>3</v>
      </c>
      <c r="O424" s="47">
        <v>18668</v>
      </c>
    </row>
    <row r="425" spans="1:15" ht="38.25" hidden="1" outlineLevel="2" x14ac:dyDescent="0.2">
      <c r="A425" s="37">
        <v>406</v>
      </c>
      <c r="B425" s="37">
        <f t="shared" si="20"/>
        <v>8</v>
      </c>
      <c r="C425" s="37" t="s">
        <v>1236</v>
      </c>
      <c r="D425" s="37" t="s">
        <v>1260</v>
      </c>
      <c r="E425" s="37">
        <v>76317</v>
      </c>
      <c r="F425" s="38" t="s">
        <v>1238</v>
      </c>
      <c r="G425" s="38" t="s">
        <v>1239</v>
      </c>
      <c r="H425" s="38" t="s">
        <v>1261</v>
      </c>
      <c r="I425" s="38" t="s">
        <v>1262</v>
      </c>
      <c r="J425" s="44">
        <v>148750</v>
      </c>
      <c r="K425" s="44">
        <v>29750</v>
      </c>
      <c r="L425" s="44">
        <v>0</v>
      </c>
      <c r="M425" s="44">
        <v>29750</v>
      </c>
      <c r="N425" s="39">
        <v>3</v>
      </c>
      <c r="O425" s="47">
        <v>18668</v>
      </c>
    </row>
    <row r="426" spans="1:15" ht="38.25" hidden="1" outlineLevel="2" x14ac:dyDescent="0.2">
      <c r="A426" s="37">
        <v>407</v>
      </c>
      <c r="B426" s="37">
        <f t="shared" si="20"/>
        <v>9</v>
      </c>
      <c r="C426" s="37" t="s">
        <v>1236</v>
      </c>
      <c r="D426" s="37" t="s">
        <v>803</v>
      </c>
      <c r="E426" s="37">
        <v>76353</v>
      </c>
      <c r="F426" s="38" t="s">
        <v>1238</v>
      </c>
      <c r="G426" s="38" t="s">
        <v>1239</v>
      </c>
      <c r="H426" s="38" t="s">
        <v>1263</v>
      </c>
      <c r="I426" s="38" t="s">
        <v>1264</v>
      </c>
      <c r="J426" s="44">
        <v>150000</v>
      </c>
      <c r="K426" s="44">
        <v>8000</v>
      </c>
      <c r="L426" s="44">
        <v>0</v>
      </c>
      <c r="M426" s="44">
        <v>8000</v>
      </c>
      <c r="N426" s="39">
        <v>4</v>
      </c>
      <c r="O426" s="47">
        <v>8000</v>
      </c>
    </row>
    <row r="427" spans="1:15" ht="38.25" hidden="1" outlineLevel="2" x14ac:dyDescent="0.2">
      <c r="A427" s="37">
        <v>408</v>
      </c>
      <c r="B427" s="37">
        <f t="shared" si="20"/>
        <v>10</v>
      </c>
      <c r="C427" s="37" t="s">
        <v>1236</v>
      </c>
      <c r="D427" s="37" t="s">
        <v>1265</v>
      </c>
      <c r="E427" s="37">
        <v>76406</v>
      </c>
      <c r="F427" s="38" t="s">
        <v>1238</v>
      </c>
      <c r="G427" s="38" t="s">
        <v>1239</v>
      </c>
      <c r="H427" s="38" t="s">
        <v>1266</v>
      </c>
      <c r="I427" s="38" t="s">
        <v>1267</v>
      </c>
      <c r="J427" s="44">
        <v>154700</v>
      </c>
      <c r="K427" s="44">
        <v>13800</v>
      </c>
      <c r="L427" s="44">
        <v>0</v>
      </c>
      <c r="M427" s="44">
        <v>13800</v>
      </c>
      <c r="N427" s="39">
        <v>3</v>
      </c>
      <c r="O427" s="47">
        <v>13800</v>
      </c>
    </row>
    <row r="428" spans="1:15" ht="25.5" hidden="1" outlineLevel="2" x14ac:dyDescent="0.2">
      <c r="A428" s="37">
        <v>409</v>
      </c>
      <c r="B428" s="37">
        <f t="shared" si="20"/>
        <v>11</v>
      </c>
      <c r="C428" s="37" t="s">
        <v>1236</v>
      </c>
      <c r="D428" s="37" t="s">
        <v>1268</v>
      </c>
      <c r="E428" s="37">
        <v>76497</v>
      </c>
      <c r="F428" s="38" t="s">
        <v>1238</v>
      </c>
      <c r="G428" s="38" t="s">
        <v>1239</v>
      </c>
      <c r="H428" s="38" t="s">
        <v>1269</v>
      </c>
      <c r="I428" s="38" t="s">
        <v>1270</v>
      </c>
      <c r="J428" s="44">
        <v>139500</v>
      </c>
      <c r="K428" s="44">
        <v>52597</v>
      </c>
      <c r="L428" s="44">
        <v>0</v>
      </c>
      <c r="M428" s="44">
        <v>52597</v>
      </c>
      <c r="N428" s="39">
        <v>3</v>
      </c>
      <c r="O428" s="47">
        <v>18668</v>
      </c>
    </row>
    <row r="429" spans="1:15" ht="51" hidden="1" outlineLevel="2" x14ac:dyDescent="0.2">
      <c r="A429" s="37">
        <v>410</v>
      </c>
      <c r="B429" s="37">
        <f t="shared" si="20"/>
        <v>12</v>
      </c>
      <c r="C429" s="37" t="s">
        <v>1236</v>
      </c>
      <c r="D429" s="37" t="s">
        <v>1077</v>
      </c>
      <c r="E429" s="37">
        <v>76585</v>
      </c>
      <c r="F429" s="38" t="s">
        <v>1238</v>
      </c>
      <c r="G429" s="38" t="s">
        <v>1239</v>
      </c>
      <c r="H429" s="38" t="s">
        <v>1271</v>
      </c>
      <c r="I429" s="38" t="s">
        <v>1272</v>
      </c>
      <c r="J429" s="44">
        <v>157080</v>
      </c>
      <c r="K429" s="44">
        <v>23800</v>
      </c>
      <c r="L429" s="44">
        <v>0</v>
      </c>
      <c r="M429" s="44">
        <v>23800</v>
      </c>
      <c r="N429" s="39">
        <v>3</v>
      </c>
      <c r="O429" s="47">
        <v>18668</v>
      </c>
    </row>
    <row r="430" spans="1:15" ht="38.25" hidden="1" outlineLevel="2" x14ac:dyDescent="0.2">
      <c r="A430" s="37">
        <v>411</v>
      </c>
      <c r="B430" s="37">
        <f t="shared" si="20"/>
        <v>13</v>
      </c>
      <c r="C430" s="37" t="s">
        <v>1236</v>
      </c>
      <c r="D430" s="37" t="s">
        <v>1273</v>
      </c>
      <c r="E430" s="37">
        <v>76601</v>
      </c>
      <c r="F430" s="38" t="s">
        <v>1238</v>
      </c>
      <c r="G430" s="38" t="s">
        <v>1239</v>
      </c>
      <c r="H430" s="38" t="s">
        <v>1274</v>
      </c>
      <c r="I430" s="38" t="s">
        <v>1275</v>
      </c>
      <c r="J430" s="44">
        <v>130000</v>
      </c>
      <c r="K430" s="44">
        <v>95000</v>
      </c>
      <c r="L430" s="44">
        <v>0</v>
      </c>
      <c r="M430" s="44">
        <v>95000</v>
      </c>
      <c r="N430" s="39">
        <v>3</v>
      </c>
      <c r="O430" s="47">
        <v>18668</v>
      </c>
    </row>
    <row r="431" spans="1:15" ht="25.5" hidden="1" outlineLevel="2" x14ac:dyDescent="0.2">
      <c r="A431" s="37">
        <v>412</v>
      </c>
      <c r="B431" s="37">
        <f t="shared" si="20"/>
        <v>14</v>
      </c>
      <c r="C431" s="37" t="s">
        <v>1236</v>
      </c>
      <c r="D431" s="37" t="s">
        <v>1276</v>
      </c>
      <c r="E431" s="37">
        <v>76763</v>
      </c>
      <c r="F431" s="38" t="s">
        <v>1238</v>
      </c>
      <c r="G431" s="38" t="s">
        <v>1239</v>
      </c>
      <c r="H431" s="38" t="s">
        <v>1277</v>
      </c>
      <c r="I431" s="38" t="s">
        <v>1278</v>
      </c>
      <c r="J431" s="44">
        <v>154700</v>
      </c>
      <c r="K431" s="44">
        <v>65788</v>
      </c>
      <c r="L431" s="44">
        <v>0</v>
      </c>
      <c r="M431" s="44">
        <v>65788</v>
      </c>
      <c r="N431" s="39">
        <v>3</v>
      </c>
      <c r="O431" s="47">
        <v>18668</v>
      </c>
    </row>
    <row r="432" spans="1:15" ht="38.25" hidden="1" outlineLevel="2" x14ac:dyDescent="0.2">
      <c r="A432" s="37">
        <v>413</v>
      </c>
      <c r="B432" s="37">
        <f t="shared" si="20"/>
        <v>15</v>
      </c>
      <c r="C432" s="37" t="s">
        <v>1236</v>
      </c>
      <c r="D432" s="37" t="s">
        <v>1279</v>
      </c>
      <c r="E432" s="37">
        <v>76932</v>
      </c>
      <c r="F432" s="38" t="s">
        <v>1238</v>
      </c>
      <c r="G432" s="38" t="s">
        <v>1239</v>
      </c>
      <c r="H432" s="38" t="s">
        <v>1280</v>
      </c>
      <c r="I432" s="38" t="s">
        <v>1281</v>
      </c>
      <c r="J432" s="44">
        <v>99590</v>
      </c>
      <c r="K432" s="44">
        <v>73220</v>
      </c>
      <c r="L432" s="44">
        <v>0</v>
      </c>
      <c r="M432" s="44">
        <v>61947</v>
      </c>
      <c r="N432" s="39">
        <v>3</v>
      </c>
      <c r="O432" s="47">
        <v>18668</v>
      </c>
    </row>
    <row r="433" spans="1:15" ht="25.5" hidden="1" outlineLevel="2" x14ac:dyDescent="0.2">
      <c r="A433" s="37">
        <v>414</v>
      </c>
      <c r="B433" s="37">
        <f t="shared" si="20"/>
        <v>16</v>
      </c>
      <c r="C433" s="37" t="s">
        <v>1236</v>
      </c>
      <c r="D433" s="37" t="s">
        <v>1282</v>
      </c>
      <c r="E433" s="37">
        <v>76996</v>
      </c>
      <c r="F433" s="38" t="s">
        <v>1238</v>
      </c>
      <c r="G433" s="38" t="s">
        <v>1239</v>
      </c>
      <c r="H433" s="38" t="s">
        <v>1283</v>
      </c>
      <c r="I433" s="38" t="s">
        <v>1284</v>
      </c>
      <c r="J433" s="44">
        <v>154700</v>
      </c>
      <c r="K433" s="44">
        <v>33573</v>
      </c>
      <c r="L433" s="44">
        <v>0</v>
      </c>
      <c r="M433" s="44">
        <v>33573</v>
      </c>
      <c r="N433" s="39">
        <v>3</v>
      </c>
      <c r="O433" s="47">
        <v>18668</v>
      </c>
    </row>
    <row r="434" spans="1:15" ht="25.5" hidden="1" outlineLevel="2" x14ac:dyDescent="0.2">
      <c r="A434" s="37">
        <v>415</v>
      </c>
      <c r="B434" s="37">
        <f t="shared" si="20"/>
        <v>17</v>
      </c>
      <c r="C434" s="37" t="s">
        <v>1236</v>
      </c>
      <c r="D434" s="37" t="s">
        <v>1285</v>
      </c>
      <c r="E434" s="37">
        <v>77082</v>
      </c>
      <c r="F434" s="38" t="s">
        <v>1238</v>
      </c>
      <c r="G434" s="38" t="s">
        <v>1239</v>
      </c>
      <c r="H434" s="38" t="s">
        <v>1286</v>
      </c>
      <c r="I434" s="38" t="s">
        <v>1287</v>
      </c>
      <c r="J434" s="44">
        <v>154700</v>
      </c>
      <c r="K434" s="44">
        <v>95000</v>
      </c>
      <c r="L434" s="44">
        <v>0</v>
      </c>
      <c r="M434" s="44">
        <v>60000</v>
      </c>
      <c r="N434" s="39">
        <v>3</v>
      </c>
      <c r="O434" s="47">
        <v>18668</v>
      </c>
    </row>
    <row r="435" spans="1:15" ht="38.25" hidden="1" outlineLevel="2" x14ac:dyDescent="0.2">
      <c r="A435" s="37">
        <v>416</v>
      </c>
      <c r="B435" s="37">
        <f t="shared" si="20"/>
        <v>18</v>
      </c>
      <c r="C435" s="37" t="s">
        <v>1236</v>
      </c>
      <c r="D435" s="37" t="s">
        <v>1288</v>
      </c>
      <c r="E435" s="37">
        <v>77153</v>
      </c>
      <c r="F435" s="38" t="s">
        <v>1238</v>
      </c>
      <c r="G435" s="38" t="s">
        <v>1239</v>
      </c>
      <c r="H435" s="38" t="s">
        <v>1289</v>
      </c>
      <c r="I435" s="38" t="s">
        <v>1290</v>
      </c>
      <c r="J435" s="44">
        <v>157080</v>
      </c>
      <c r="K435" s="44">
        <v>30000</v>
      </c>
      <c r="L435" s="44">
        <v>0</v>
      </c>
      <c r="M435" s="44">
        <v>30000</v>
      </c>
      <c r="N435" s="39">
        <v>3</v>
      </c>
      <c r="O435" s="47">
        <v>18668</v>
      </c>
    </row>
    <row r="436" spans="1:15" ht="25.5" hidden="1" outlineLevel="2" x14ac:dyDescent="0.2">
      <c r="A436" s="37">
        <v>417</v>
      </c>
      <c r="B436" s="37">
        <f t="shared" si="20"/>
        <v>19</v>
      </c>
      <c r="C436" s="37" t="s">
        <v>1236</v>
      </c>
      <c r="D436" s="37" t="s">
        <v>1291</v>
      </c>
      <c r="E436" s="37">
        <v>75203</v>
      </c>
      <c r="F436" s="38" t="s">
        <v>1238</v>
      </c>
      <c r="G436" s="38" t="s">
        <v>1239</v>
      </c>
      <c r="H436" s="38" t="s">
        <v>1292</v>
      </c>
      <c r="I436" s="38" t="s">
        <v>1293</v>
      </c>
      <c r="J436" s="44">
        <v>148750</v>
      </c>
      <c r="K436" s="44">
        <v>99750</v>
      </c>
      <c r="L436" s="44">
        <v>0</v>
      </c>
      <c r="M436" s="44">
        <v>99750</v>
      </c>
      <c r="N436" s="39">
        <v>4</v>
      </c>
      <c r="O436" s="47">
        <v>24526</v>
      </c>
    </row>
    <row r="437" spans="1:15" ht="38.25" hidden="1" outlineLevel="2" x14ac:dyDescent="0.2">
      <c r="A437" s="37">
        <v>418</v>
      </c>
      <c r="B437" s="37">
        <f t="shared" si="20"/>
        <v>20</v>
      </c>
      <c r="C437" s="37" t="s">
        <v>1236</v>
      </c>
      <c r="D437" s="37" t="s">
        <v>300</v>
      </c>
      <c r="E437" s="37">
        <v>77536</v>
      </c>
      <c r="F437" s="38" t="s">
        <v>1238</v>
      </c>
      <c r="G437" s="38" t="s">
        <v>1239</v>
      </c>
      <c r="H437" s="38" t="s">
        <v>1294</v>
      </c>
      <c r="I437" s="38" t="s">
        <v>1295</v>
      </c>
      <c r="J437" s="44">
        <v>68966</v>
      </c>
      <c r="K437" s="44">
        <v>60000</v>
      </c>
      <c r="L437" s="44">
        <v>0</v>
      </c>
      <c r="M437" s="44">
        <v>60000</v>
      </c>
      <c r="N437" s="39">
        <v>3</v>
      </c>
      <c r="O437" s="47">
        <v>18668</v>
      </c>
    </row>
    <row r="438" spans="1:15" ht="24" hidden="1" customHeight="1" outlineLevel="1" collapsed="1" x14ac:dyDescent="0.2">
      <c r="A438" s="50"/>
      <c r="B438" s="50"/>
      <c r="C438" s="35" t="s">
        <v>2934</v>
      </c>
      <c r="D438" s="35"/>
      <c r="E438" s="35"/>
      <c r="F438" s="43"/>
      <c r="G438" s="43"/>
      <c r="H438" s="43"/>
      <c r="I438" s="43"/>
      <c r="J438" s="45">
        <f t="shared" ref="J438:O438" si="23">SUBTOTAL(9,J418:J437)</f>
        <v>2712126</v>
      </c>
      <c r="K438" s="45">
        <f t="shared" si="23"/>
        <v>1120328</v>
      </c>
      <c r="L438" s="45">
        <f t="shared" si="23"/>
        <v>103430</v>
      </c>
      <c r="M438" s="45">
        <f t="shared" si="23"/>
        <v>979625</v>
      </c>
      <c r="N438" s="36">
        <f t="shared" si="23"/>
        <v>66</v>
      </c>
      <c r="O438" s="48">
        <f t="shared" si="23"/>
        <v>367563</v>
      </c>
    </row>
    <row r="439" spans="1:15" ht="25.5" hidden="1" outlineLevel="2" x14ac:dyDescent="0.2">
      <c r="A439" s="40">
        <v>419</v>
      </c>
      <c r="B439" s="40">
        <f t="shared" si="20"/>
        <v>1</v>
      </c>
      <c r="C439" s="40" t="s">
        <v>1296</v>
      </c>
      <c r="D439" s="40" t="s">
        <v>1297</v>
      </c>
      <c r="E439" s="40">
        <v>101984</v>
      </c>
      <c r="F439" s="41" t="s">
        <v>1298</v>
      </c>
      <c r="G439" s="41" t="s">
        <v>1299</v>
      </c>
      <c r="H439" s="41" t="s">
        <v>1300</v>
      </c>
      <c r="I439" s="41" t="s">
        <v>1301</v>
      </c>
      <c r="J439" s="46">
        <v>134900</v>
      </c>
      <c r="K439" s="46">
        <v>134900</v>
      </c>
      <c r="L439" s="46">
        <v>0</v>
      </c>
      <c r="M439" s="46">
        <v>134900</v>
      </c>
      <c r="N439" s="42">
        <v>2</v>
      </c>
      <c r="O439" s="49">
        <v>12811</v>
      </c>
    </row>
    <row r="440" spans="1:15" ht="25.5" hidden="1" outlineLevel="2" x14ac:dyDescent="0.2">
      <c r="A440" s="37">
        <v>420</v>
      </c>
      <c r="B440" s="37">
        <f t="shared" si="20"/>
        <v>2</v>
      </c>
      <c r="C440" s="37" t="s">
        <v>1296</v>
      </c>
      <c r="D440" s="37" t="s">
        <v>1302</v>
      </c>
      <c r="E440" s="37">
        <v>102446</v>
      </c>
      <c r="F440" s="38" t="s">
        <v>1298</v>
      </c>
      <c r="G440" s="38" t="s">
        <v>1299</v>
      </c>
      <c r="H440" s="38" t="s">
        <v>1303</v>
      </c>
      <c r="I440" s="38" t="s">
        <v>1304</v>
      </c>
      <c r="J440" s="44">
        <v>110350</v>
      </c>
      <c r="K440" s="44">
        <v>80000</v>
      </c>
      <c r="L440" s="44">
        <v>0</v>
      </c>
      <c r="M440" s="44">
        <v>20000</v>
      </c>
      <c r="N440" s="39">
        <v>3</v>
      </c>
      <c r="O440" s="47">
        <v>18668</v>
      </c>
    </row>
    <row r="441" spans="1:15" ht="25.5" hidden="1" outlineLevel="2" x14ac:dyDescent="0.2">
      <c r="A441" s="37">
        <v>421</v>
      </c>
      <c r="B441" s="37">
        <f t="shared" si="20"/>
        <v>3</v>
      </c>
      <c r="C441" s="37" t="s">
        <v>1296</v>
      </c>
      <c r="D441" s="37" t="s">
        <v>1305</v>
      </c>
      <c r="E441" s="37">
        <v>103194</v>
      </c>
      <c r="F441" s="38" t="s">
        <v>1298</v>
      </c>
      <c r="G441" s="38" t="s">
        <v>1299</v>
      </c>
      <c r="H441" s="38" t="s">
        <v>1306</v>
      </c>
      <c r="I441" s="38" t="s">
        <v>1307</v>
      </c>
      <c r="J441" s="44">
        <v>170000</v>
      </c>
      <c r="K441" s="44">
        <v>170000</v>
      </c>
      <c r="L441" s="44">
        <v>0</v>
      </c>
      <c r="M441" s="44">
        <v>70000</v>
      </c>
      <c r="N441" s="39">
        <v>2</v>
      </c>
      <c r="O441" s="47">
        <v>12811</v>
      </c>
    </row>
    <row r="442" spans="1:15" ht="25.5" hidden="1" outlineLevel="2" x14ac:dyDescent="0.2">
      <c r="A442" s="37">
        <v>422</v>
      </c>
      <c r="B442" s="37">
        <f t="shared" si="20"/>
        <v>4</v>
      </c>
      <c r="C442" s="37" t="s">
        <v>1296</v>
      </c>
      <c r="D442" s="37" t="s">
        <v>1308</v>
      </c>
      <c r="E442" s="37">
        <v>103372</v>
      </c>
      <c r="F442" s="38" t="s">
        <v>1298</v>
      </c>
      <c r="G442" s="38" t="s">
        <v>1299</v>
      </c>
      <c r="H442" s="38" t="s">
        <v>1309</v>
      </c>
      <c r="I442" s="38" t="s">
        <v>1310</v>
      </c>
      <c r="J442" s="44">
        <v>129500</v>
      </c>
      <c r="K442" s="44">
        <v>129500</v>
      </c>
      <c r="L442" s="44">
        <v>0</v>
      </c>
      <c r="M442" s="44">
        <v>70000</v>
      </c>
      <c r="N442" s="39">
        <v>2</v>
      </c>
      <c r="O442" s="47">
        <v>12811</v>
      </c>
    </row>
    <row r="443" spans="1:15" ht="25.5" hidden="1" outlineLevel="2" x14ac:dyDescent="0.2">
      <c r="A443" s="37">
        <v>423</v>
      </c>
      <c r="B443" s="37">
        <f t="shared" si="20"/>
        <v>5</v>
      </c>
      <c r="C443" s="37" t="s">
        <v>1296</v>
      </c>
      <c r="D443" s="37" t="s">
        <v>1311</v>
      </c>
      <c r="E443" s="37">
        <v>103354</v>
      </c>
      <c r="F443" s="38" t="s">
        <v>1298</v>
      </c>
      <c r="G443" s="38" t="s">
        <v>1299</v>
      </c>
      <c r="H443" s="38" t="s">
        <v>1312</v>
      </c>
      <c r="I443" s="38" t="s">
        <v>1313</v>
      </c>
      <c r="J443" s="44">
        <v>132000</v>
      </c>
      <c r="K443" s="44">
        <v>132000</v>
      </c>
      <c r="L443" s="44">
        <v>0</v>
      </c>
      <c r="M443" s="44">
        <v>65000</v>
      </c>
      <c r="N443" s="39">
        <v>2</v>
      </c>
      <c r="O443" s="47">
        <v>12811</v>
      </c>
    </row>
    <row r="444" spans="1:15" ht="25.5" hidden="1" outlineLevel="2" x14ac:dyDescent="0.2">
      <c r="A444" s="37">
        <v>424</v>
      </c>
      <c r="B444" s="37">
        <f t="shared" si="20"/>
        <v>6</v>
      </c>
      <c r="C444" s="37" t="s">
        <v>1296</v>
      </c>
      <c r="D444" s="37" t="s">
        <v>1314</v>
      </c>
      <c r="E444" s="37">
        <v>103407</v>
      </c>
      <c r="F444" s="38" t="s">
        <v>1298</v>
      </c>
      <c r="G444" s="38" t="s">
        <v>1299</v>
      </c>
      <c r="H444" s="38" t="s">
        <v>1315</v>
      </c>
      <c r="I444" s="38" t="s">
        <v>1316</v>
      </c>
      <c r="J444" s="44">
        <v>132000</v>
      </c>
      <c r="K444" s="44">
        <v>13000</v>
      </c>
      <c r="L444" s="44">
        <v>0</v>
      </c>
      <c r="M444" s="44">
        <v>13000</v>
      </c>
      <c r="N444" s="39">
        <v>2</v>
      </c>
      <c r="O444" s="47">
        <v>12811</v>
      </c>
    </row>
    <row r="445" spans="1:15" ht="25.5" hidden="1" outlineLevel="2" x14ac:dyDescent="0.2">
      <c r="A445" s="37">
        <v>425</v>
      </c>
      <c r="B445" s="37">
        <f t="shared" si="20"/>
        <v>7</v>
      </c>
      <c r="C445" s="37" t="s">
        <v>1296</v>
      </c>
      <c r="D445" s="37" t="s">
        <v>1317</v>
      </c>
      <c r="E445" s="37">
        <v>104225</v>
      </c>
      <c r="F445" s="38" t="s">
        <v>1298</v>
      </c>
      <c r="G445" s="38" t="s">
        <v>1299</v>
      </c>
      <c r="H445" s="38" t="s">
        <v>1318</v>
      </c>
      <c r="I445" s="38" t="s">
        <v>1319</v>
      </c>
      <c r="J445" s="44">
        <v>126000</v>
      </c>
      <c r="K445" s="44">
        <v>100000</v>
      </c>
      <c r="L445" s="44">
        <v>0</v>
      </c>
      <c r="M445" s="44">
        <v>100000</v>
      </c>
      <c r="N445" s="39">
        <v>2</v>
      </c>
      <c r="O445" s="47">
        <v>12811</v>
      </c>
    </row>
    <row r="446" spans="1:15" ht="25.5" hidden="1" outlineLevel="2" x14ac:dyDescent="0.2">
      <c r="A446" s="37">
        <v>426</v>
      </c>
      <c r="B446" s="37">
        <f t="shared" si="20"/>
        <v>8</v>
      </c>
      <c r="C446" s="37" t="s">
        <v>1296</v>
      </c>
      <c r="D446" s="37" t="s">
        <v>1320</v>
      </c>
      <c r="E446" s="37">
        <v>104680</v>
      </c>
      <c r="F446" s="38" t="s">
        <v>1298</v>
      </c>
      <c r="G446" s="38" t="s">
        <v>1299</v>
      </c>
      <c r="H446" s="38" t="s">
        <v>1321</v>
      </c>
      <c r="I446" s="38" t="s">
        <v>1322</v>
      </c>
      <c r="J446" s="44">
        <v>78000</v>
      </c>
      <c r="K446" s="44">
        <v>50000</v>
      </c>
      <c r="L446" s="44">
        <v>0</v>
      </c>
      <c r="M446" s="44">
        <v>50000</v>
      </c>
      <c r="N446" s="39">
        <v>3</v>
      </c>
      <c r="O446" s="47">
        <v>18668</v>
      </c>
    </row>
    <row r="447" spans="1:15" ht="25.5" hidden="1" outlineLevel="2" x14ac:dyDescent="0.2">
      <c r="A447" s="37">
        <v>427</v>
      </c>
      <c r="B447" s="37">
        <f t="shared" si="20"/>
        <v>9</v>
      </c>
      <c r="C447" s="37" t="s">
        <v>1296</v>
      </c>
      <c r="D447" s="37" t="s">
        <v>1323</v>
      </c>
      <c r="E447" s="37">
        <v>105106</v>
      </c>
      <c r="F447" s="38" t="s">
        <v>1298</v>
      </c>
      <c r="G447" s="38" t="s">
        <v>1299</v>
      </c>
      <c r="H447" s="38" t="s">
        <v>1324</v>
      </c>
      <c r="I447" s="38" t="s">
        <v>1325</v>
      </c>
      <c r="J447" s="44">
        <v>150000</v>
      </c>
      <c r="K447" s="44">
        <v>134035</v>
      </c>
      <c r="L447" s="44">
        <v>0</v>
      </c>
      <c r="M447" s="44">
        <v>80000</v>
      </c>
      <c r="N447" s="39">
        <v>2</v>
      </c>
      <c r="O447" s="47">
        <v>12811</v>
      </c>
    </row>
    <row r="448" spans="1:15" ht="25.5" hidden="1" outlineLevel="2" x14ac:dyDescent="0.2">
      <c r="A448" s="37">
        <v>428</v>
      </c>
      <c r="B448" s="37">
        <f t="shared" si="20"/>
        <v>10</v>
      </c>
      <c r="C448" s="37" t="s">
        <v>1296</v>
      </c>
      <c r="D448" s="37" t="s">
        <v>1326</v>
      </c>
      <c r="E448" s="37">
        <v>100549</v>
      </c>
      <c r="F448" s="38" t="s">
        <v>1298</v>
      </c>
      <c r="G448" s="38" t="s">
        <v>1299</v>
      </c>
      <c r="H448" s="38" t="s">
        <v>1327</v>
      </c>
      <c r="I448" s="38" t="s">
        <v>1328</v>
      </c>
      <c r="J448" s="44">
        <v>100000</v>
      </c>
      <c r="K448" s="44">
        <v>62804</v>
      </c>
      <c r="L448" s="44">
        <v>0</v>
      </c>
      <c r="M448" s="44">
        <v>28000</v>
      </c>
      <c r="N448" s="39">
        <v>2</v>
      </c>
      <c r="O448" s="47">
        <v>12811</v>
      </c>
    </row>
    <row r="449" spans="1:15" ht="25.5" hidden="1" outlineLevel="2" x14ac:dyDescent="0.2">
      <c r="A449" s="37">
        <v>429</v>
      </c>
      <c r="B449" s="37">
        <f t="shared" si="20"/>
        <v>11</v>
      </c>
      <c r="C449" s="37" t="s">
        <v>1296</v>
      </c>
      <c r="D449" s="37" t="s">
        <v>1329</v>
      </c>
      <c r="E449" s="37">
        <v>105623</v>
      </c>
      <c r="F449" s="38" t="s">
        <v>1298</v>
      </c>
      <c r="G449" s="38" t="s">
        <v>1299</v>
      </c>
      <c r="H449" s="38" t="s">
        <v>1330</v>
      </c>
      <c r="I449" s="38" t="s">
        <v>1331</v>
      </c>
      <c r="J449" s="44">
        <v>197621.17</v>
      </c>
      <c r="K449" s="44">
        <v>197621.17</v>
      </c>
      <c r="L449" s="44">
        <v>0</v>
      </c>
      <c r="M449" s="44">
        <v>90000</v>
      </c>
      <c r="N449" s="39">
        <v>2</v>
      </c>
      <c r="O449" s="47">
        <v>12811</v>
      </c>
    </row>
    <row r="450" spans="1:15" ht="25.5" hidden="1" outlineLevel="2" x14ac:dyDescent="0.2">
      <c r="A450" s="37">
        <v>430</v>
      </c>
      <c r="B450" s="37">
        <f t="shared" si="20"/>
        <v>12</v>
      </c>
      <c r="C450" s="37" t="s">
        <v>1296</v>
      </c>
      <c r="D450" s="37" t="s">
        <v>1332</v>
      </c>
      <c r="E450" s="37">
        <v>105776</v>
      </c>
      <c r="F450" s="38" t="s">
        <v>1298</v>
      </c>
      <c r="G450" s="38" t="s">
        <v>1299</v>
      </c>
      <c r="H450" s="38" t="s">
        <v>1333</v>
      </c>
      <c r="I450" s="38" t="s">
        <v>1334</v>
      </c>
      <c r="J450" s="44">
        <v>120000</v>
      </c>
      <c r="K450" s="44">
        <v>120000</v>
      </c>
      <c r="L450" s="44">
        <v>0</v>
      </c>
      <c r="M450" s="44">
        <v>120000</v>
      </c>
      <c r="N450" s="39">
        <v>2</v>
      </c>
      <c r="O450" s="47">
        <v>12811</v>
      </c>
    </row>
    <row r="451" spans="1:15" ht="24.6" hidden="1" customHeight="1" outlineLevel="1" collapsed="1" x14ac:dyDescent="0.2">
      <c r="A451" s="50"/>
      <c r="B451" s="50"/>
      <c r="C451" s="35" t="s">
        <v>2935</v>
      </c>
      <c r="D451" s="35"/>
      <c r="E451" s="35"/>
      <c r="F451" s="43"/>
      <c r="G451" s="43"/>
      <c r="H451" s="43"/>
      <c r="I451" s="43"/>
      <c r="J451" s="45">
        <f t="shared" ref="J451:O451" si="24">SUBTOTAL(9,J439:J450)</f>
        <v>1580371.17</v>
      </c>
      <c r="K451" s="45">
        <f t="shared" si="24"/>
        <v>1323860.17</v>
      </c>
      <c r="L451" s="45">
        <f t="shared" si="24"/>
        <v>0</v>
      </c>
      <c r="M451" s="45">
        <f t="shared" si="24"/>
        <v>840900</v>
      </c>
      <c r="N451" s="36">
        <f t="shared" si="24"/>
        <v>26</v>
      </c>
      <c r="O451" s="48">
        <f t="shared" si="24"/>
        <v>165446</v>
      </c>
    </row>
    <row r="452" spans="1:15" ht="30" hidden="1" customHeight="1" outlineLevel="2" x14ac:dyDescent="0.2">
      <c r="A452" s="40">
        <v>431</v>
      </c>
      <c r="B452" s="40">
        <f t="shared" si="20"/>
        <v>1</v>
      </c>
      <c r="C452" s="40" t="s">
        <v>1335</v>
      </c>
      <c r="D452" s="40" t="s">
        <v>1336</v>
      </c>
      <c r="E452" s="40">
        <v>83464</v>
      </c>
      <c r="F452" s="41" t="s">
        <v>1337</v>
      </c>
      <c r="G452" s="41" t="s">
        <v>1338</v>
      </c>
      <c r="H452" s="41" t="s">
        <v>1339</v>
      </c>
      <c r="I452" s="41" t="s">
        <v>1340</v>
      </c>
      <c r="J452" s="46">
        <v>148559.6</v>
      </c>
      <c r="K452" s="46">
        <v>51867.38</v>
      </c>
      <c r="L452" s="46">
        <v>0</v>
      </c>
      <c r="M452" s="46">
        <v>51867.38</v>
      </c>
      <c r="N452" s="42">
        <v>3</v>
      </c>
      <c r="O452" s="49">
        <v>18668</v>
      </c>
    </row>
    <row r="453" spans="1:15" ht="30" hidden="1" customHeight="1" outlineLevel="2" x14ac:dyDescent="0.2">
      <c r="A453" s="37">
        <v>432</v>
      </c>
      <c r="B453" s="37">
        <f t="shared" si="20"/>
        <v>2</v>
      </c>
      <c r="C453" s="37" t="s">
        <v>1335</v>
      </c>
      <c r="D453" s="37" t="s">
        <v>1341</v>
      </c>
      <c r="E453" s="37">
        <v>83151</v>
      </c>
      <c r="F453" s="38" t="s">
        <v>1337</v>
      </c>
      <c r="G453" s="38" t="s">
        <v>1338</v>
      </c>
      <c r="H453" s="38" t="s">
        <v>1342</v>
      </c>
      <c r="I453" s="38" t="s">
        <v>1343</v>
      </c>
      <c r="J453" s="44">
        <v>126989.66</v>
      </c>
      <c r="K453" s="44">
        <v>34301.07</v>
      </c>
      <c r="L453" s="44">
        <v>0</v>
      </c>
      <c r="M453" s="44">
        <v>34301.07</v>
      </c>
      <c r="N453" s="39">
        <v>4</v>
      </c>
      <c r="O453" s="47">
        <v>24526</v>
      </c>
    </row>
    <row r="454" spans="1:15" ht="30" hidden="1" customHeight="1" outlineLevel="2" x14ac:dyDescent="0.2">
      <c r="A454" s="37">
        <v>433</v>
      </c>
      <c r="B454" s="37">
        <f t="shared" ref="B454:B517" si="25">B453+1</f>
        <v>3</v>
      </c>
      <c r="C454" s="37" t="s">
        <v>1335</v>
      </c>
      <c r="D454" s="37" t="s">
        <v>1344</v>
      </c>
      <c r="E454" s="37">
        <v>84102</v>
      </c>
      <c r="F454" s="38" t="s">
        <v>1337</v>
      </c>
      <c r="G454" s="38" t="s">
        <v>1338</v>
      </c>
      <c r="H454" s="38" t="s">
        <v>1345</v>
      </c>
      <c r="I454" s="38" t="s">
        <v>1346</v>
      </c>
      <c r="J454" s="44">
        <v>184450</v>
      </c>
      <c r="K454" s="44">
        <v>132982.5</v>
      </c>
      <c r="L454" s="44">
        <v>0</v>
      </c>
      <c r="M454" s="44">
        <v>132982.5</v>
      </c>
      <c r="N454" s="39">
        <v>3</v>
      </c>
      <c r="O454" s="47">
        <v>18668</v>
      </c>
    </row>
    <row r="455" spans="1:15" ht="30" hidden="1" customHeight="1" outlineLevel="2" x14ac:dyDescent="0.2">
      <c r="A455" s="37">
        <v>434</v>
      </c>
      <c r="B455" s="37">
        <f t="shared" si="25"/>
        <v>4</v>
      </c>
      <c r="C455" s="37" t="s">
        <v>1335</v>
      </c>
      <c r="D455" s="37" t="s">
        <v>1347</v>
      </c>
      <c r="E455" s="37">
        <v>86461</v>
      </c>
      <c r="F455" s="38" t="s">
        <v>1337</v>
      </c>
      <c r="G455" s="38" t="s">
        <v>1338</v>
      </c>
      <c r="H455" s="38" t="s">
        <v>1348</v>
      </c>
      <c r="I455" s="38" t="s">
        <v>1349</v>
      </c>
      <c r="J455" s="44">
        <v>95000</v>
      </c>
      <c r="K455" s="44">
        <v>15000</v>
      </c>
      <c r="L455" s="44">
        <v>0</v>
      </c>
      <c r="M455" s="44">
        <v>15000</v>
      </c>
      <c r="N455" s="39">
        <v>3</v>
      </c>
      <c r="O455" s="47">
        <v>15000</v>
      </c>
    </row>
    <row r="456" spans="1:15" ht="30" hidden="1" customHeight="1" outlineLevel="2" x14ac:dyDescent="0.2">
      <c r="A456" s="37">
        <v>435</v>
      </c>
      <c r="B456" s="37">
        <f t="shared" si="25"/>
        <v>5</v>
      </c>
      <c r="C456" s="37" t="s">
        <v>1335</v>
      </c>
      <c r="D456" s="37" t="s">
        <v>1350</v>
      </c>
      <c r="E456" s="37">
        <v>86446</v>
      </c>
      <c r="F456" s="38" t="s">
        <v>1337</v>
      </c>
      <c r="G456" s="38" t="s">
        <v>1338</v>
      </c>
      <c r="H456" s="38" t="s">
        <v>1351</v>
      </c>
      <c r="I456" s="38" t="s">
        <v>1352</v>
      </c>
      <c r="J456" s="44">
        <v>83825</v>
      </c>
      <c r="K456" s="44">
        <v>83825</v>
      </c>
      <c r="L456" s="44">
        <v>0</v>
      </c>
      <c r="M456" s="44">
        <v>83825</v>
      </c>
      <c r="N456" s="39">
        <v>3</v>
      </c>
      <c r="O456" s="47">
        <v>18668</v>
      </c>
    </row>
    <row r="457" spans="1:15" ht="30" hidden="1" customHeight="1" outlineLevel="2" x14ac:dyDescent="0.2">
      <c r="A457" s="37">
        <v>436</v>
      </c>
      <c r="B457" s="37">
        <f t="shared" si="25"/>
        <v>6</v>
      </c>
      <c r="C457" s="37" t="s">
        <v>1335</v>
      </c>
      <c r="D457" s="37" t="s">
        <v>1353</v>
      </c>
      <c r="E457" s="37">
        <v>83525</v>
      </c>
      <c r="F457" s="38" t="s">
        <v>1337</v>
      </c>
      <c r="G457" s="38" t="s">
        <v>1338</v>
      </c>
      <c r="H457" s="38" t="s">
        <v>1354</v>
      </c>
      <c r="I457" s="38" t="s">
        <v>1355</v>
      </c>
      <c r="J457" s="44">
        <v>195713.35</v>
      </c>
      <c r="K457" s="44">
        <v>164293.35</v>
      </c>
      <c r="L457" s="44">
        <v>0</v>
      </c>
      <c r="M457" s="44">
        <v>98843.35</v>
      </c>
      <c r="N457" s="39">
        <v>5</v>
      </c>
      <c r="O457" s="47">
        <v>30383</v>
      </c>
    </row>
    <row r="458" spans="1:15" ht="30" hidden="1" customHeight="1" outlineLevel="2" x14ac:dyDescent="0.2">
      <c r="A458" s="37">
        <v>437</v>
      </c>
      <c r="B458" s="37">
        <f t="shared" si="25"/>
        <v>7</v>
      </c>
      <c r="C458" s="37" t="s">
        <v>1335</v>
      </c>
      <c r="D458" s="37" t="s">
        <v>1356</v>
      </c>
      <c r="E458" s="37">
        <v>84380</v>
      </c>
      <c r="F458" s="38" t="s">
        <v>1337</v>
      </c>
      <c r="G458" s="38" t="s">
        <v>1338</v>
      </c>
      <c r="H458" s="38" t="s">
        <v>1357</v>
      </c>
      <c r="I458" s="38" t="s">
        <v>1358</v>
      </c>
      <c r="J458" s="44">
        <v>80563</v>
      </c>
      <c r="K458" s="44">
        <v>72352</v>
      </c>
      <c r="L458" s="44">
        <v>0</v>
      </c>
      <c r="M458" s="44">
        <v>72352</v>
      </c>
      <c r="N458" s="39">
        <v>4</v>
      </c>
      <c r="O458" s="47">
        <v>24526</v>
      </c>
    </row>
    <row r="459" spans="1:15" ht="30" hidden="1" customHeight="1" outlineLevel="2" x14ac:dyDescent="0.2">
      <c r="A459" s="37">
        <v>438</v>
      </c>
      <c r="B459" s="37">
        <f t="shared" si="25"/>
        <v>8</v>
      </c>
      <c r="C459" s="37" t="s">
        <v>1335</v>
      </c>
      <c r="D459" s="37" t="s">
        <v>1359</v>
      </c>
      <c r="E459" s="37">
        <v>83197</v>
      </c>
      <c r="F459" s="38" t="s">
        <v>1337</v>
      </c>
      <c r="G459" s="38" t="s">
        <v>1338</v>
      </c>
      <c r="H459" s="38" t="s">
        <v>1360</v>
      </c>
      <c r="I459" s="38" t="s">
        <v>1361</v>
      </c>
      <c r="J459" s="44">
        <v>97580</v>
      </c>
      <c r="K459" s="44">
        <v>97580</v>
      </c>
      <c r="L459" s="44">
        <v>0</v>
      </c>
      <c r="M459" s="44">
        <v>97580</v>
      </c>
      <c r="N459" s="39">
        <v>3</v>
      </c>
      <c r="O459" s="47">
        <v>18668</v>
      </c>
    </row>
    <row r="460" spans="1:15" ht="30" hidden="1" customHeight="1" outlineLevel="2" x14ac:dyDescent="0.2">
      <c r="A460" s="37">
        <v>439</v>
      </c>
      <c r="B460" s="37">
        <f t="shared" si="25"/>
        <v>9</v>
      </c>
      <c r="C460" s="37" t="s">
        <v>1335</v>
      </c>
      <c r="D460" s="37" t="s">
        <v>1362</v>
      </c>
      <c r="E460" s="37">
        <v>84415</v>
      </c>
      <c r="F460" s="38" t="s">
        <v>1337</v>
      </c>
      <c r="G460" s="38" t="s">
        <v>1338</v>
      </c>
      <c r="H460" s="38" t="s">
        <v>1363</v>
      </c>
      <c r="I460" s="38" t="s">
        <v>1364</v>
      </c>
      <c r="J460" s="44">
        <v>92518.55</v>
      </c>
      <c r="K460" s="44">
        <v>42328.19</v>
      </c>
      <c r="L460" s="44">
        <v>0</v>
      </c>
      <c r="M460" s="44">
        <v>42328.19</v>
      </c>
      <c r="N460" s="39">
        <v>3</v>
      </c>
      <c r="O460" s="47">
        <v>18668</v>
      </c>
    </row>
    <row r="461" spans="1:15" ht="30" hidden="1" customHeight="1" outlineLevel="2" x14ac:dyDescent="0.2">
      <c r="A461" s="37">
        <v>440</v>
      </c>
      <c r="B461" s="37">
        <f t="shared" si="25"/>
        <v>10</v>
      </c>
      <c r="C461" s="37" t="s">
        <v>1335</v>
      </c>
      <c r="D461" s="37" t="s">
        <v>1365</v>
      </c>
      <c r="E461" s="37">
        <v>86479</v>
      </c>
      <c r="F461" s="38" t="s">
        <v>1337</v>
      </c>
      <c r="G461" s="38" t="s">
        <v>1338</v>
      </c>
      <c r="H461" s="38" t="s">
        <v>1366</v>
      </c>
      <c r="I461" s="38" t="s">
        <v>1367</v>
      </c>
      <c r="J461" s="44">
        <v>87000</v>
      </c>
      <c r="K461" s="44">
        <v>60900</v>
      </c>
      <c r="L461" s="44">
        <v>0</v>
      </c>
      <c r="M461" s="44">
        <v>26100</v>
      </c>
      <c r="N461" s="39">
        <v>3</v>
      </c>
      <c r="O461" s="47">
        <v>18668</v>
      </c>
    </row>
    <row r="462" spans="1:15" ht="30" hidden="1" customHeight="1" outlineLevel="2" x14ac:dyDescent="0.2">
      <c r="A462" s="37">
        <v>441</v>
      </c>
      <c r="B462" s="37">
        <f t="shared" si="25"/>
        <v>11</v>
      </c>
      <c r="C462" s="37" t="s">
        <v>1335</v>
      </c>
      <c r="D462" s="37" t="s">
        <v>1368</v>
      </c>
      <c r="E462" s="37">
        <v>84629</v>
      </c>
      <c r="F462" s="38" t="s">
        <v>1337</v>
      </c>
      <c r="G462" s="38" t="s">
        <v>1338</v>
      </c>
      <c r="H462" s="38" t="s">
        <v>1369</v>
      </c>
      <c r="I462" s="38" t="s">
        <v>1370</v>
      </c>
      <c r="J462" s="44">
        <v>97616</v>
      </c>
      <c r="K462" s="44">
        <v>12948.4</v>
      </c>
      <c r="L462" s="44">
        <v>0</v>
      </c>
      <c r="M462" s="44">
        <v>12948.4</v>
      </c>
      <c r="N462" s="39">
        <v>4</v>
      </c>
      <c r="O462" s="47">
        <v>12948</v>
      </c>
    </row>
    <row r="463" spans="1:15" ht="30" hidden="1" customHeight="1" outlineLevel="2" x14ac:dyDescent="0.2">
      <c r="A463" s="37">
        <v>442</v>
      </c>
      <c r="B463" s="37">
        <f t="shared" si="25"/>
        <v>12</v>
      </c>
      <c r="C463" s="37" t="s">
        <v>1335</v>
      </c>
      <c r="D463" s="37" t="s">
        <v>1371</v>
      </c>
      <c r="E463" s="37">
        <v>84656</v>
      </c>
      <c r="F463" s="38" t="s">
        <v>1337</v>
      </c>
      <c r="G463" s="38" t="s">
        <v>1338</v>
      </c>
      <c r="H463" s="38" t="s">
        <v>1372</v>
      </c>
      <c r="I463" s="38" t="s">
        <v>1373</v>
      </c>
      <c r="J463" s="44">
        <v>39155</v>
      </c>
      <c r="K463" s="44">
        <v>22801.14</v>
      </c>
      <c r="L463" s="44">
        <v>0</v>
      </c>
      <c r="M463" s="44">
        <v>22801.14</v>
      </c>
      <c r="N463" s="39">
        <v>3</v>
      </c>
      <c r="O463" s="47">
        <v>18668</v>
      </c>
    </row>
    <row r="464" spans="1:15" ht="30" hidden="1" customHeight="1" outlineLevel="2" x14ac:dyDescent="0.2">
      <c r="A464" s="37">
        <v>443</v>
      </c>
      <c r="B464" s="37">
        <f t="shared" si="25"/>
        <v>13</v>
      </c>
      <c r="C464" s="37" t="s">
        <v>1335</v>
      </c>
      <c r="D464" s="37" t="s">
        <v>482</v>
      </c>
      <c r="E464" s="37">
        <v>86438</v>
      </c>
      <c r="F464" s="38" t="s">
        <v>1337</v>
      </c>
      <c r="G464" s="38" t="s">
        <v>1338</v>
      </c>
      <c r="H464" s="38" t="s">
        <v>1374</v>
      </c>
      <c r="I464" s="38" t="s">
        <v>1375</v>
      </c>
      <c r="J464" s="44">
        <v>82110</v>
      </c>
      <c r="K464" s="44">
        <v>595</v>
      </c>
      <c r="L464" s="44">
        <v>0</v>
      </c>
      <c r="M464" s="44">
        <v>595</v>
      </c>
      <c r="N464" s="39">
        <v>4</v>
      </c>
      <c r="O464" s="47">
        <v>595</v>
      </c>
    </row>
    <row r="465" spans="1:15" ht="51" hidden="1" outlineLevel="2" x14ac:dyDescent="0.2">
      <c r="A465" s="37">
        <v>444</v>
      </c>
      <c r="B465" s="37">
        <f t="shared" si="25"/>
        <v>14</v>
      </c>
      <c r="C465" s="37" t="s">
        <v>1335</v>
      </c>
      <c r="D465" s="37" t="s">
        <v>1376</v>
      </c>
      <c r="E465" s="37">
        <v>84923</v>
      </c>
      <c r="F465" s="38" t="s">
        <v>1337</v>
      </c>
      <c r="G465" s="38" t="s">
        <v>1338</v>
      </c>
      <c r="H465" s="38" t="s">
        <v>1377</v>
      </c>
      <c r="I465" s="38" t="s">
        <v>1378</v>
      </c>
      <c r="J465" s="44">
        <v>130070</v>
      </c>
      <c r="K465" s="44">
        <v>12458</v>
      </c>
      <c r="L465" s="44">
        <v>0</v>
      </c>
      <c r="M465" s="44">
        <v>12458</v>
      </c>
      <c r="N465" s="39">
        <v>3</v>
      </c>
      <c r="O465" s="47">
        <v>12458</v>
      </c>
    </row>
    <row r="466" spans="1:15" ht="25.5" hidden="1" outlineLevel="2" x14ac:dyDescent="0.2">
      <c r="A466" s="37">
        <v>445</v>
      </c>
      <c r="B466" s="37">
        <f t="shared" si="25"/>
        <v>15</v>
      </c>
      <c r="C466" s="37" t="s">
        <v>1335</v>
      </c>
      <c r="D466" s="37" t="s">
        <v>1379</v>
      </c>
      <c r="E466" s="37">
        <v>85056</v>
      </c>
      <c r="F466" s="38" t="s">
        <v>1337</v>
      </c>
      <c r="G466" s="38" t="s">
        <v>1338</v>
      </c>
      <c r="H466" s="38" t="s">
        <v>1380</v>
      </c>
      <c r="I466" s="38" t="s">
        <v>1381</v>
      </c>
      <c r="J466" s="44">
        <v>60690</v>
      </c>
      <c r="K466" s="44">
        <v>60690</v>
      </c>
      <c r="L466" s="44">
        <v>0</v>
      </c>
      <c r="M466" s="44">
        <v>60690</v>
      </c>
      <c r="N466" s="39">
        <v>4</v>
      </c>
      <c r="O466" s="47">
        <v>24526</v>
      </c>
    </row>
    <row r="467" spans="1:15" ht="30" hidden="1" customHeight="1" outlineLevel="2" x14ac:dyDescent="0.2">
      <c r="A467" s="37">
        <v>446</v>
      </c>
      <c r="B467" s="37">
        <f t="shared" si="25"/>
        <v>16</v>
      </c>
      <c r="C467" s="37" t="s">
        <v>1335</v>
      </c>
      <c r="D467" s="37" t="s">
        <v>1382</v>
      </c>
      <c r="E467" s="37">
        <v>85074</v>
      </c>
      <c r="F467" s="38" t="s">
        <v>1337</v>
      </c>
      <c r="G467" s="38" t="s">
        <v>1338</v>
      </c>
      <c r="H467" s="38" t="s">
        <v>1383</v>
      </c>
      <c r="I467" s="38" t="s">
        <v>1384</v>
      </c>
      <c r="J467" s="44">
        <v>4500</v>
      </c>
      <c r="K467" s="44">
        <v>4500</v>
      </c>
      <c r="L467" s="44">
        <v>0</v>
      </c>
      <c r="M467" s="44">
        <v>4500</v>
      </c>
      <c r="N467" s="39">
        <v>3</v>
      </c>
      <c r="O467" s="47">
        <v>4500</v>
      </c>
    </row>
    <row r="468" spans="1:15" ht="30" hidden="1" customHeight="1" outlineLevel="2" x14ac:dyDescent="0.2">
      <c r="A468" s="37">
        <v>447</v>
      </c>
      <c r="B468" s="37">
        <f t="shared" si="25"/>
        <v>17</v>
      </c>
      <c r="C468" s="37" t="s">
        <v>1335</v>
      </c>
      <c r="D468" s="37" t="s">
        <v>1385</v>
      </c>
      <c r="E468" s="37">
        <v>85243</v>
      </c>
      <c r="F468" s="38" t="s">
        <v>1337</v>
      </c>
      <c r="G468" s="38" t="s">
        <v>1338</v>
      </c>
      <c r="H468" s="38" t="s">
        <v>1386</v>
      </c>
      <c r="I468" s="38" t="s">
        <v>1387</v>
      </c>
      <c r="J468" s="44">
        <v>100388.4</v>
      </c>
      <c r="K468" s="44">
        <v>43843.64</v>
      </c>
      <c r="L468" s="44">
        <v>0</v>
      </c>
      <c r="M468" s="44">
        <v>43843.64</v>
      </c>
      <c r="N468" s="39">
        <v>3</v>
      </c>
      <c r="O468" s="47">
        <v>18668</v>
      </c>
    </row>
    <row r="469" spans="1:15" ht="30" hidden="1" customHeight="1" outlineLevel="2" x14ac:dyDescent="0.2">
      <c r="A469" s="37">
        <v>448</v>
      </c>
      <c r="B469" s="37">
        <f t="shared" si="25"/>
        <v>18</v>
      </c>
      <c r="C469" s="37" t="s">
        <v>1335</v>
      </c>
      <c r="D469" s="37" t="s">
        <v>1388</v>
      </c>
      <c r="E469" s="37">
        <v>86487</v>
      </c>
      <c r="F469" s="38" t="s">
        <v>1337</v>
      </c>
      <c r="G469" s="38" t="s">
        <v>1338</v>
      </c>
      <c r="H469" s="38" t="s">
        <v>1389</v>
      </c>
      <c r="I469" s="38" t="s">
        <v>1390</v>
      </c>
      <c r="J469" s="44">
        <v>137257.57</v>
      </c>
      <c r="K469" s="44">
        <v>53811</v>
      </c>
      <c r="L469" s="44">
        <v>0</v>
      </c>
      <c r="M469" s="44">
        <v>29445.75</v>
      </c>
      <c r="N469" s="39">
        <v>3</v>
      </c>
      <c r="O469" s="47">
        <v>18668</v>
      </c>
    </row>
    <row r="470" spans="1:15" ht="30" hidden="1" customHeight="1" outlineLevel="2" x14ac:dyDescent="0.2">
      <c r="A470" s="37">
        <v>449</v>
      </c>
      <c r="B470" s="37">
        <f t="shared" si="25"/>
        <v>19</v>
      </c>
      <c r="C470" s="37" t="s">
        <v>1335</v>
      </c>
      <c r="D470" s="37" t="s">
        <v>1391</v>
      </c>
      <c r="E470" s="37">
        <v>86495</v>
      </c>
      <c r="F470" s="38" t="s">
        <v>1337</v>
      </c>
      <c r="G470" s="38" t="s">
        <v>1338</v>
      </c>
      <c r="H470" s="38" t="s">
        <v>1392</v>
      </c>
      <c r="I470" s="38" t="s">
        <v>1393</v>
      </c>
      <c r="J470" s="44">
        <v>139730</v>
      </c>
      <c r="K470" s="44">
        <v>40419</v>
      </c>
      <c r="L470" s="44">
        <v>0</v>
      </c>
      <c r="M470" s="44">
        <v>40419</v>
      </c>
      <c r="N470" s="39">
        <v>4</v>
      </c>
      <c r="O470" s="47">
        <v>24526</v>
      </c>
    </row>
    <row r="471" spans="1:15" ht="30" hidden="1" customHeight="1" outlineLevel="2" x14ac:dyDescent="0.2">
      <c r="A471" s="37">
        <v>450</v>
      </c>
      <c r="B471" s="37">
        <f t="shared" si="25"/>
        <v>20</v>
      </c>
      <c r="C471" s="37" t="s">
        <v>1335</v>
      </c>
      <c r="D471" s="37" t="s">
        <v>1403</v>
      </c>
      <c r="E471" s="37">
        <v>86501</v>
      </c>
      <c r="F471" s="38" t="s">
        <v>1337</v>
      </c>
      <c r="G471" s="38" t="s">
        <v>1338</v>
      </c>
      <c r="H471" s="38" t="s">
        <v>1404</v>
      </c>
      <c r="I471" s="38" t="s">
        <v>1405</v>
      </c>
      <c r="J471" s="44">
        <v>129091.2</v>
      </c>
      <c r="K471" s="44">
        <v>31995.67</v>
      </c>
      <c r="L471" s="44">
        <v>0</v>
      </c>
      <c r="M471" s="44">
        <v>31995.67</v>
      </c>
      <c r="N471" s="39">
        <v>4</v>
      </c>
      <c r="O471" s="47">
        <v>24526</v>
      </c>
    </row>
    <row r="472" spans="1:15" ht="30" hidden="1" customHeight="1" outlineLevel="2" x14ac:dyDescent="0.2">
      <c r="A472" s="37">
        <v>451</v>
      </c>
      <c r="B472" s="37">
        <f t="shared" si="25"/>
        <v>21</v>
      </c>
      <c r="C472" s="37" t="s">
        <v>1335</v>
      </c>
      <c r="D472" s="37" t="s">
        <v>1394</v>
      </c>
      <c r="E472" s="37">
        <v>85467</v>
      </c>
      <c r="F472" s="38" t="s">
        <v>1337</v>
      </c>
      <c r="G472" s="38" t="s">
        <v>1338</v>
      </c>
      <c r="H472" s="38" t="s">
        <v>1395</v>
      </c>
      <c r="I472" s="38" t="s">
        <v>1396</v>
      </c>
      <c r="J472" s="44">
        <v>95000</v>
      </c>
      <c r="K472" s="44">
        <v>58257</v>
      </c>
      <c r="L472" s="44">
        <v>0</v>
      </c>
      <c r="M472" s="44">
        <v>58257</v>
      </c>
      <c r="N472" s="39">
        <v>4</v>
      </c>
      <c r="O472" s="47">
        <v>24526</v>
      </c>
    </row>
    <row r="473" spans="1:15" ht="30" hidden="1" customHeight="1" outlineLevel="2" x14ac:dyDescent="0.2">
      <c r="A473" s="37">
        <v>452</v>
      </c>
      <c r="B473" s="37">
        <f t="shared" si="25"/>
        <v>22</v>
      </c>
      <c r="C473" s="37" t="s">
        <v>1335</v>
      </c>
      <c r="D473" s="37" t="s">
        <v>1397</v>
      </c>
      <c r="E473" s="37">
        <v>85760</v>
      </c>
      <c r="F473" s="38" t="s">
        <v>1337</v>
      </c>
      <c r="G473" s="38" t="s">
        <v>1338</v>
      </c>
      <c r="H473" s="38" t="s">
        <v>1398</v>
      </c>
      <c r="I473" s="38" t="s">
        <v>1399</v>
      </c>
      <c r="J473" s="44">
        <v>174592</v>
      </c>
      <c r="K473" s="44">
        <v>174592</v>
      </c>
      <c r="L473" s="44">
        <v>0</v>
      </c>
      <c r="M473" s="44">
        <v>174592</v>
      </c>
      <c r="N473" s="39">
        <v>5</v>
      </c>
      <c r="O473" s="47">
        <v>30383</v>
      </c>
    </row>
    <row r="474" spans="1:15" ht="30" hidden="1" customHeight="1" outlineLevel="2" x14ac:dyDescent="0.2">
      <c r="A474" s="37">
        <v>453</v>
      </c>
      <c r="B474" s="37">
        <f t="shared" si="25"/>
        <v>23</v>
      </c>
      <c r="C474" s="37" t="s">
        <v>1335</v>
      </c>
      <c r="D474" s="37" t="s">
        <v>1400</v>
      </c>
      <c r="E474" s="37">
        <v>85840</v>
      </c>
      <c r="F474" s="38" t="s">
        <v>1337</v>
      </c>
      <c r="G474" s="38" t="s">
        <v>1338</v>
      </c>
      <c r="H474" s="38" t="s">
        <v>1401</v>
      </c>
      <c r="I474" s="38" t="s">
        <v>1402</v>
      </c>
      <c r="J474" s="44">
        <v>17850</v>
      </c>
      <c r="K474" s="44">
        <v>17850</v>
      </c>
      <c r="L474" s="44">
        <v>0</v>
      </c>
      <c r="M474" s="44">
        <v>17850</v>
      </c>
      <c r="N474" s="39">
        <v>3</v>
      </c>
      <c r="O474" s="47">
        <v>17583</v>
      </c>
    </row>
    <row r="475" spans="1:15" ht="30" hidden="1" customHeight="1" outlineLevel="2" x14ac:dyDescent="0.2">
      <c r="A475" s="37">
        <v>454</v>
      </c>
      <c r="B475" s="37">
        <f t="shared" si="25"/>
        <v>24</v>
      </c>
      <c r="C475" s="37" t="s">
        <v>1335</v>
      </c>
      <c r="D475" s="37" t="s">
        <v>1406</v>
      </c>
      <c r="E475" s="37">
        <v>85582</v>
      </c>
      <c r="F475" s="38" t="s">
        <v>1337</v>
      </c>
      <c r="G475" s="38" t="s">
        <v>1338</v>
      </c>
      <c r="H475" s="38" t="s">
        <v>1407</v>
      </c>
      <c r="I475" s="38" t="s">
        <v>1408</v>
      </c>
      <c r="J475" s="44">
        <v>86789.08</v>
      </c>
      <c r="K475" s="44">
        <v>69155.08</v>
      </c>
      <c r="L475" s="44">
        <v>0</v>
      </c>
      <c r="M475" s="44">
        <v>69155.08</v>
      </c>
      <c r="N475" s="39">
        <v>3</v>
      </c>
      <c r="O475" s="47">
        <v>18668</v>
      </c>
    </row>
    <row r="476" spans="1:15" ht="30" hidden="1" customHeight="1" outlineLevel="2" x14ac:dyDescent="0.2">
      <c r="A476" s="37">
        <v>455</v>
      </c>
      <c r="B476" s="37">
        <f t="shared" si="25"/>
        <v>25</v>
      </c>
      <c r="C476" s="37" t="s">
        <v>1335</v>
      </c>
      <c r="D476" s="37" t="s">
        <v>1409</v>
      </c>
      <c r="E476" s="37">
        <v>86453</v>
      </c>
      <c r="F476" s="38" t="s">
        <v>1337</v>
      </c>
      <c r="G476" s="38" t="s">
        <v>1338</v>
      </c>
      <c r="H476" s="38" t="s">
        <v>1410</v>
      </c>
      <c r="I476" s="38" t="s">
        <v>1411</v>
      </c>
      <c r="J476" s="44">
        <v>172550</v>
      </c>
      <c r="K476" s="44">
        <v>80373.02</v>
      </c>
      <c r="L476" s="44">
        <v>0</v>
      </c>
      <c r="M476" s="44">
        <v>151773.01999999999</v>
      </c>
      <c r="N476" s="39">
        <v>3</v>
      </c>
      <c r="O476" s="47">
        <v>18668</v>
      </c>
    </row>
    <row r="477" spans="1:15" ht="30" hidden="1" customHeight="1" outlineLevel="2" x14ac:dyDescent="0.2">
      <c r="A477" s="37">
        <v>456</v>
      </c>
      <c r="B477" s="37">
        <f t="shared" si="25"/>
        <v>26</v>
      </c>
      <c r="C477" s="37" t="s">
        <v>1335</v>
      </c>
      <c r="D477" s="37" t="s">
        <v>1412</v>
      </c>
      <c r="E477" s="37">
        <v>86222</v>
      </c>
      <c r="F477" s="38" t="s">
        <v>1337</v>
      </c>
      <c r="G477" s="38" t="s">
        <v>1338</v>
      </c>
      <c r="H477" s="38" t="s">
        <v>1413</v>
      </c>
      <c r="I477" s="38" t="s">
        <v>1414</v>
      </c>
      <c r="J477" s="44">
        <v>139570.34</v>
      </c>
      <c r="K477" s="44">
        <v>26521.89</v>
      </c>
      <c r="L477" s="44">
        <v>0</v>
      </c>
      <c r="M477" s="44">
        <v>26521.89</v>
      </c>
      <c r="N477" s="39">
        <v>3</v>
      </c>
      <c r="O477" s="47">
        <v>18668</v>
      </c>
    </row>
    <row r="478" spans="1:15" ht="30" hidden="1" customHeight="1" outlineLevel="2" x14ac:dyDescent="0.2">
      <c r="A478" s="37">
        <v>457</v>
      </c>
      <c r="B478" s="37">
        <f t="shared" si="25"/>
        <v>27</v>
      </c>
      <c r="C478" s="37" t="s">
        <v>1335</v>
      </c>
      <c r="D478" s="37" t="s">
        <v>1415</v>
      </c>
      <c r="E478" s="37">
        <v>86311</v>
      </c>
      <c r="F478" s="38" t="s">
        <v>1337</v>
      </c>
      <c r="G478" s="38" t="s">
        <v>1338</v>
      </c>
      <c r="H478" s="38" t="s">
        <v>1416</v>
      </c>
      <c r="I478" s="38" t="s">
        <v>451</v>
      </c>
      <c r="J478" s="44">
        <v>156000</v>
      </c>
      <c r="K478" s="44">
        <v>114000</v>
      </c>
      <c r="L478" s="44">
        <v>0</v>
      </c>
      <c r="M478" s="44">
        <v>114000</v>
      </c>
      <c r="N478" s="39">
        <v>3</v>
      </c>
      <c r="O478" s="47">
        <v>18668</v>
      </c>
    </row>
    <row r="479" spans="1:15" ht="30" hidden="1" customHeight="1" outlineLevel="2" x14ac:dyDescent="0.2">
      <c r="A479" s="37">
        <v>458</v>
      </c>
      <c r="B479" s="37">
        <f t="shared" si="25"/>
        <v>28</v>
      </c>
      <c r="C479" s="37" t="s">
        <v>1335</v>
      </c>
      <c r="D479" s="37" t="s">
        <v>1417</v>
      </c>
      <c r="E479" s="37">
        <v>83749</v>
      </c>
      <c r="F479" s="38" t="s">
        <v>1337</v>
      </c>
      <c r="G479" s="38" t="s">
        <v>1338</v>
      </c>
      <c r="H479" s="38" t="s">
        <v>1418</v>
      </c>
      <c r="I479" s="38" t="s">
        <v>1419</v>
      </c>
      <c r="J479" s="44">
        <v>84039.01</v>
      </c>
      <c r="K479" s="44">
        <v>9331.73</v>
      </c>
      <c r="L479" s="44">
        <v>0</v>
      </c>
      <c r="M479" s="44">
        <v>129331.74</v>
      </c>
      <c r="N479" s="39">
        <v>5</v>
      </c>
      <c r="O479" s="47">
        <v>30383</v>
      </c>
    </row>
    <row r="480" spans="1:15" hidden="1" outlineLevel="1" collapsed="1" x14ac:dyDescent="0.2">
      <c r="A480" s="50"/>
      <c r="B480" s="50"/>
      <c r="C480" s="35" t="s">
        <v>2936</v>
      </c>
      <c r="D480" s="35"/>
      <c r="E480" s="35"/>
      <c r="F480" s="43"/>
      <c r="G480" s="43"/>
      <c r="H480" s="43"/>
      <c r="I480" s="43"/>
      <c r="J480" s="45">
        <f t="shared" ref="J480:O480" si="26">SUBTOTAL(9,J452:J479)</f>
        <v>3039197.76</v>
      </c>
      <c r="K480" s="45">
        <f t="shared" si="26"/>
        <v>1589572.06</v>
      </c>
      <c r="L480" s="45">
        <f t="shared" si="26"/>
        <v>0</v>
      </c>
      <c r="M480" s="45">
        <f t="shared" si="26"/>
        <v>1656356.82</v>
      </c>
      <c r="N480" s="36">
        <f t="shared" si="26"/>
        <v>98</v>
      </c>
      <c r="O480" s="48">
        <f t="shared" si="26"/>
        <v>544073</v>
      </c>
    </row>
    <row r="481" spans="1:15" ht="51" hidden="1" outlineLevel="2" x14ac:dyDescent="0.2">
      <c r="A481" s="40">
        <v>459</v>
      </c>
      <c r="B481" s="40">
        <f t="shared" si="25"/>
        <v>1</v>
      </c>
      <c r="C481" s="40" t="s">
        <v>1420</v>
      </c>
      <c r="D481" s="40" t="s">
        <v>1421</v>
      </c>
      <c r="E481" s="40">
        <v>87843</v>
      </c>
      <c r="F481" s="41" t="s">
        <v>1422</v>
      </c>
      <c r="G481" s="41" t="s">
        <v>1423</v>
      </c>
      <c r="H481" s="41" t="s">
        <v>1424</v>
      </c>
      <c r="I481" s="41" t="s">
        <v>1425</v>
      </c>
      <c r="J481" s="46">
        <v>245000</v>
      </c>
      <c r="K481" s="46">
        <v>24961</v>
      </c>
      <c r="L481" s="46">
        <v>0</v>
      </c>
      <c r="M481" s="46">
        <v>24961</v>
      </c>
      <c r="N481" s="42">
        <v>3</v>
      </c>
      <c r="O481" s="49">
        <v>18668</v>
      </c>
    </row>
    <row r="482" spans="1:15" ht="44.45" hidden="1" customHeight="1" outlineLevel="2" x14ac:dyDescent="0.2">
      <c r="A482" s="37">
        <v>460</v>
      </c>
      <c r="B482" s="37">
        <f t="shared" si="25"/>
        <v>2</v>
      </c>
      <c r="C482" s="37" t="s">
        <v>1420</v>
      </c>
      <c r="D482" s="37" t="s">
        <v>1429</v>
      </c>
      <c r="E482" s="37">
        <v>87996</v>
      </c>
      <c r="F482" s="38" t="s">
        <v>1422</v>
      </c>
      <c r="G482" s="38" t="s">
        <v>1423</v>
      </c>
      <c r="H482" s="38" t="s">
        <v>1430</v>
      </c>
      <c r="I482" s="38" t="s">
        <v>1431</v>
      </c>
      <c r="J482" s="44">
        <v>276080</v>
      </c>
      <c r="K482" s="44">
        <v>276080</v>
      </c>
      <c r="L482" s="44">
        <v>0</v>
      </c>
      <c r="M482" s="44">
        <v>175000</v>
      </c>
      <c r="N482" s="39">
        <v>2</v>
      </c>
      <c r="O482" s="47">
        <v>12811</v>
      </c>
    </row>
    <row r="483" spans="1:15" ht="34.9" hidden="1" customHeight="1" outlineLevel="2" x14ac:dyDescent="0.2">
      <c r="A483" s="37">
        <v>461</v>
      </c>
      <c r="B483" s="37">
        <f t="shared" si="25"/>
        <v>3</v>
      </c>
      <c r="C483" s="37" t="s">
        <v>1420</v>
      </c>
      <c r="D483" s="37" t="s">
        <v>1426</v>
      </c>
      <c r="E483" s="37">
        <v>87246</v>
      </c>
      <c r="F483" s="38" t="s">
        <v>1422</v>
      </c>
      <c r="G483" s="38" t="s">
        <v>1423</v>
      </c>
      <c r="H483" s="38" t="s">
        <v>1427</v>
      </c>
      <c r="I483" s="38" t="s">
        <v>1428</v>
      </c>
      <c r="J483" s="44">
        <v>311915</v>
      </c>
      <c r="K483" s="44">
        <v>167000</v>
      </c>
      <c r="L483" s="44">
        <v>0</v>
      </c>
      <c r="M483" s="44">
        <v>100000</v>
      </c>
      <c r="N483" s="39">
        <v>5</v>
      </c>
      <c r="O483" s="47">
        <v>30383</v>
      </c>
    </row>
    <row r="484" spans="1:15" ht="34.9" hidden="1" customHeight="1" outlineLevel="2" x14ac:dyDescent="0.2">
      <c r="A484" s="37">
        <v>462</v>
      </c>
      <c r="B484" s="37">
        <f t="shared" si="25"/>
        <v>4</v>
      </c>
      <c r="C484" s="37" t="s">
        <v>1420</v>
      </c>
      <c r="D484" s="37" t="s">
        <v>1432</v>
      </c>
      <c r="E484" s="37">
        <v>88449</v>
      </c>
      <c r="F484" s="38" t="s">
        <v>1422</v>
      </c>
      <c r="G484" s="38" t="s">
        <v>1423</v>
      </c>
      <c r="H484" s="38" t="s">
        <v>1433</v>
      </c>
      <c r="I484" s="38" t="s">
        <v>1434</v>
      </c>
      <c r="J484" s="44">
        <v>315850</v>
      </c>
      <c r="K484" s="44">
        <v>106444</v>
      </c>
      <c r="L484" s="44">
        <v>10000</v>
      </c>
      <c r="M484" s="44">
        <v>55000</v>
      </c>
      <c r="N484" s="39">
        <v>5</v>
      </c>
      <c r="O484" s="47">
        <v>30383</v>
      </c>
    </row>
    <row r="485" spans="1:15" ht="34.9" hidden="1" customHeight="1" outlineLevel="2" x14ac:dyDescent="0.2">
      <c r="A485" s="37">
        <v>463</v>
      </c>
      <c r="B485" s="37">
        <f t="shared" si="25"/>
        <v>5</v>
      </c>
      <c r="C485" s="37" t="s">
        <v>1420</v>
      </c>
      <c r="D485" s="37" t="s">
        <v>1435</v>
      </c>
      <c r="E485" s="37">
        <v>87291</v>
      </c>
      <c r="F485" s="38" t="s">
        <v>1422</v>
      </c>
      <c r="G485" s="38" t="s">
        <v>1423</v>
      </c>
      <c r="H485" s="38" t="s">
        <v>1436</v>
      </c>
      <c r="I485" s="38" t="s">
        <v>1437</v>
      </c>
      <c r="J485" s="44">
        <v>298536.40000000002</v>
      </c>
      <c r="K485" s="44">
        <v>13140</v>
      </c>
      <c r="L485" s="44">
        <v>0</v>
      </c>
      <c r="M485" s="44">
        <v>13140</v>
      </c>
      <c r="N485" s="39">
        <v>4</v>
      </c>
      <c r="O485" s="47">
        <v>13140</v>
      </c>
    </row>
    <row r="486" spans="1:15" ht="34.9" hidden="1" customHeight="1" outlineLevel="2" x14ac:dyDescent="0.2">
      <c r="A486" s="37">
        <v>464</v>
      </c>
      <c r="B486" s="37">
        <f t="shared" si="25"/>
        <v>6</v>
      </c>
      <c r="C486" s="37" t="s">
        <v>1420</v>
      </c>
      <c r="D486" s="37" t="s">
        <v>1438</v>
      </c>
      <c r="E486" s="37">
        <v>88546</v>
      </c>
      <c r="F486" s="38" t="s">
        <v>1422</v>
      </c>
      <c r="G486" s="38" t="s">
        <v>1423</v>
      </c>
      <c r="H486" s="38" t="s">
        <v>1439</v>
      </c>
      <c r="I486" s="38" t="s">
        <v>1440</v>
      </c>
      <c r="J486" s="44">
        <v>132282.4</v>
      </c>
      <c r="K486" s="44">
        <v>52174.32</v>
      </c>
      <c r="L486" s="44">
        <v>0</v>
      </c>
      <c r="M486" s="44">
        <v>52174.32</v>
      </c>
      <c r="N486" s="39">
        <v>2</v>
      </c>
      <c r="O486" s="47">
        <v>12811</v>
      </c>
    </row>
    <row r="487" spans="1:15" ht="34.9" hidden="1" customHeight="1" outlineLevel="2" x14ac:dyDescent="0.2">
      <c r="A487" s="37">
        <v>465</v>
      </c>
      <c r="B487" s="37">
        <f t="shared" si="25"/>
        <v>7</v>
      </c>
      <c r="C487" s="37" t="s">
        <v>1420</v>
      </c>
      <c r="D487" s="37" t="s">
        <v>1441</v>
      </c>
      <c r="E487" s="37">
        <v>88644</v>
      </c>
      <c r="F487" s="38" t="s">
        <v>1422</v>
      </c>
      <c r="G487" s="38" t="s">
        <v>1423</v>
      </c>
      <c r="H487" s="38" t="s">
        <v>1442</v>
      </c>
      <c r="I487" s="38" t="s">
        <v>1443</v>
      </c>
      <c r="J487" s="44">
        <v>246010</v>
      </c>
      <c r="K487" s="44">
        <v>26313.01</v>
      </c>
      <c r="L487" s="44">
        <v>0</v>
      </c>
      <c r="M487" s="44">
        <v>26313.01</v>
      </c>
      <c r="N487" s="39">
        <v>3</v>
      </c>
      <c r="O487" s="47">
        <v>18668</v>
      </c>
    </row>
    <row r="488" spans="1:15" ht="34.9" hidden="1" customHeight="1" outlineLevel="2" x14ac:dyDescent="0.2">
      <c r="A488" s="37">
        <v>466</v>
      </c>
      <c r="B488" s="37">
        <f t="shared" si="25"/>
        <v>8</v>
      </c>
      <c r="C488" s="37" t="s">
        <v>1420</v>
      </c>
      <c r="D488" s="37" t="s">
        <v>1444</v>
      </c>
      <c r="E488" s="37">
        <v>88788</v>
      </c>
      <c r="F488" s="38" t="s">
        <v>1422</v>
      </c>
      <c r="G488" s="38" t="s">
        <v>1423</v>
      </c>
      <c r="H488" s="38" t="s">
        <v>1445</v>
      </c>
      <c r="I488" s="38" t="s">
        <v>1446</v>
      </c>
      <c r="J488" s="44">
        <v>260347.16</v>
      </c>
      <c r="K488" s="44">
        <v>97465.16</v>
      </c>
      <c r="L488" s="44">
        <v>0</v>
      </c>
      <c r="M488" s="44">
        <v>97465.16</v>
      </c>
      <c r="N488" s="39">
        <v>3</v>
      </c>
      <c r="O488" s="47">
        <v>18668</v>
      </c>
    </row>
    <row r="489" spans="1:15" ht="34.9" hidden="1" customHeight="1" outlineLevel="2" x14ac:dyDescent="0.2">
      <c r="A489" s="37">
        <v>467</v>
      </c>
      <c r="B489" s="37">
        <f t="shared" si="25"/>
        <v>9</v>
      </c>
      <c r="C489" s="37" t="s">
        <v>1420</v>
      </c>
      <c r="D489" s="37" t="s">
        <v>1447</v>
      </c>
      <c r="E489" s="37">
        <v>88868</v>
      </c>
      <c r="F489" s="38" t="s">
        <v>1422</v>
      </c>
      <c r="G489" s="38" t="s">
        <v>1423</v>
      </c>
      <c r="H489" s="38" t="s">
        <v>1448</v>
      </c>
      <c r="I489" s="38" t="s">
        <v>1449</v>
      </c>
      <c r="J489" s="44">
        <v>241991.3</v>
      </c>
      <c r="K489" s="44">
        <v>112234.3</v>
      </c>
      <c r="L489" s="44">
        <v>0</v>
      </c>
      <c r="M489" s="44">
        <v>30000</v>
      </c>
      <c r="N489" s="39">
        <v>2</v>
      </c>
      <c r="O489" s="47">
        <v>12811</v>
      </c>
    </row>
    <row r="490" spans="1:15" ht="34.9" hidden="1" customHeight="1" outlineLevel="2" x14ac:dyDescent="0.2">
      <c r="A490" s="37">
        <v>468</v>
      </c>
      <c r="B490" s="37">
        <f t="shared" si="25"/>
        <v>10</v>
      </c>
      <c r="C490" s="37" t="s">
        <v>1420</v>
      </c>
      <c r="D490" s="37" t="s">
        <v>1450</v>
      </c>
      <c r="E490" s="37">
        <v>89026</v>
      </c>
      <c r="F490" s="38" t="s">
        <v>1422</v>
      </c>
      <c r="G490" s="38" t="s">
        <v>1423</v>
      </c>
      <c r="H490" s="38" t="s">
        <v>1451</v>
      </c>
      <c r="I490" s="38" t="s">
        <v>1452</v>
      </c>
      <c r="J490" s="44">
        <v>130680</v>
      </c>
      <c r="K490" s="44">
        <v>83754</v>
      </c>
      <c r="L490" s="44">
        <v>0</v>
      </c>
      <c r="M490" s="44">
        <v>40000</v>
      </c>
      <c r="N490" s="39">
        <v>3</v>
      </c>
      <c r="O490" s="47">
        <v>18668</v>
      </c>
    </row>
    <row r="491" spans="1:15" ht="34.9" hidden="1" customHeight="1" outlineLevel="2" x14ac:dyDescent="0.2">
      <c r="A491" s="37">
        <v>469</v>
      </c>
      <c r="B491" s="37">
        <f t="shared" si="25"/>
        <v>11</v>
      </c>
      <c r="C491" s="37" t="s">
        <v>1420</v>
      </c>
      <c r="D491" s="37" t="s">
        <v>1453</v>
      </c>
      <c r="E491" s="37">
        <v>87362</v>
      </c>
      <c r="F491" s="38" t="s">
        <v>1422</v>
      </c>
      <c r="G491" s="38" t="s">
        <v>1423</v>
      </c>
      <c r="H491" s="38" t="s">
        <v>1454</v>
      </c>
      <c r="I491" s="38" t="s">
        <v>1455</v>
      </c>
      <c r="J491" s="44">
        <v>284370</v>
      </c>
      <c r="K491" s="44">
        <v>42055</v>
      </c>
      <c r="L491" s="44">
        <v>0</v>
      </c>
      <c r="M491" s="44">
        <v>15000</v>
      </c>
      <c r="N491" s="39">
        <v>4</v>
      </c>
      <c r="O491" s="47">
        <v>15000</v>
      </c>
    </row>
    <row r="492" spans="1:15" ht="34.9" hidden="1" customHeight="1" outlineLevel="2" x14ac:dyDescent="0.2">
      <c r="A492" s="37">
        <v>470</v>
      </c>
      <c r="B492" s="37">
        <f t="shared" si="25"/>
        <v>12</v>
      </c>
      <c r="C492" s="37" t="s">
        <v>1420</v>
      </c>
      <c r="D492" s="37" t="s">
        <v>1456</v>
      </c>
      <c r="E492" s="37">
        <v>89348</v>
      </c>
      <c r="F492" s="38" t="s">
        <v>1422</v>
      </c>
      <c r="G492" s="38" t="s">
        <v>1423</v>
      </c>
      <c r="H492" s="38" t="s">
        <v>1457</v>
      </c>
      <c r="I492" s="38" t="s">
        <v>1458</v>
      </c>
      <c r="J492" s="44">
        <v>126301</v>
      </c>
      <c r="K492" s="44">
        <v>126301</v>
      </c>
      <c r="L492" s="44">
        <v>10000</v>
      </c>
      <c r="M492" s="44">
        <v>65200</v>
      </c>
      <c r="N492" s="39">
        <v>2</v>
      </c>
      <c r="O492" s="47">
        <v>12811</v>
      </c>
    </row>
    <row r="493" spans="1:15" ht="34.9" hidden="1" customHeight="1" outlineLevel="2" x14ac:dyDescent="0.2">
      <c r="A493" s="37">
        <v>471</v>
      </c>
      <c r="B493" s="37">
        <f t="shared" si="25"/>
        <v>13</v>
      </c>
      <c r="C493" s="37" t="s">
        <v>1420</v>
      </c>
      <c r="D493" s="37" t="s">
        <v>1459</v>
      </c>
      <c r="E493" s="37">
        <v>91731</v>
      </c>
      <c r="F493" s="38" t="s">
        <v>1422</v>
      </c>
      <c r="G493" s="38" t="s">
        <v>1423</v>
      </c>
      <c r="H493" s="38" t="s">
        <v>1460</v>
      </c>
      <c r="I493" s="38" t="s">
        <v>1461</v>
      </c>
      <c r="J493" s="44">
        <v>154700</v>
      </c>
      <c r="K493" s="44">
        <v>108225</v>
      </c>
      <c r="L493" s="44">
        <v>10000</v>
      </c>
      <c r="M493" s="44">
        <v>58225</v>
      </c>
      <c r="N493" s="39">
        <v>3</v>
      </c>
      <c r="O493" s="47">
        <v>18668</v>
      </c>
    </row>
    <row r="494" spans="1:15" ht="38.25" hidden="1" outlineLevel="2" x14ac:dyDescent="0.2">
      <c r="A494" s="37">
        <v>472</v>
      </c>
      <c r="B494" s="37">
        <f t="shared" si="25"/>
        <v>14</v>
      </c>
      <c r="C494" s="37" t="s">
        <v>1420</v>
      </c>
      <c r="D494" s="37" t="s">
        <v>1462</v>
      </c>
      <c r="E494" s="37">
        <v>89561</v>
      </c>
      <c r="F494" s="38" t="s">
        <v>1422</v>
      </c>
      <c r="G494" s="38" t="s">
        <v>1423</v>
      </c>
      <c r="H494" s="38" t="s">
        <v>1463</v>
      </c>
      <c r="I494" s="38" t="s">
        <v>1464</v>
      </c>
      <c r="J494" s="44">
        <v>331260</v>
      </c>
      <c r="K494" s="44">
        <v>45696</v>
      </c>
      <c r="L494" s="44">
        <v>0</v>
      </c>
      <c r="M494" s="44">
        <v>45696</v>
      </c>
      <c r="N494" s="39">
        <v>2</v>
      </c>
      <c r="O494" s="47">
        <v>12811</v>
      </c>
    </row>
    <row r="495" spans="1:15" ht="25.5" hidden="1" outlineLevel="2" x14ac:dyDescent="0.2">
      <c r="A495" s="37">
        <v>473</v>
      </c>
      <c r="B495" s="37">
        <f t="shared" si="25"/>
        <v>15</v>
      </c>
      <c r="C495" s="37" t="s">
        <v>1420</v>
      </c>
      <c r="D495" s="37" t="s">
        <v>1465</v>
      </c>
      <c r="E495" s="37">
        <v>86883</v>
      </c>
      <c r="F495" s="38" t="s">
        <v>1422</v>
      </c>
      <c r="G495" s="38" t="s">
        <v>1423</v>
      </c>
      <c r="H495" s="38" t="s">
        <v>1466</v>
      </c>
      <c r="I495" s="38" t="s">
        <v>1467</v>
      </c>
      <c r="J495" s="44">
        <v>125000</v>
      </c>
      <c r="K495" s="44">
        <v>79601</v>
      </c>
      <c r="L495" s="44">
        <v>10000</v>
      </c>
      <c r="M495" s="44">
        <v>49691</v>
      </c>
      <c r="N495" s="39">
        <v>2</v>
      </c>
      <c r="O495" s="47">
        <v>12811</v>
      </c>
    </row>
    <row r="496" spans="1:15" ht="38.25" hidden="1" outlineLevel="2" x14ac:dyDescent="0.2">
      <c r="A496" s="37">
        <v>474</v>
      </c>
      <c r="B496" s="37">
        <f t="shared" si="25"/>
        <v>16</v>
      </c>
      <c r="C496" s="37" t="s">
        <v>1420</v>
      </c>
      <c r="D496" s="37" t="s">
        <v>1468</v>
      </c>
      <c r="E496" s="37">
        <v>87576</v>
      </c>
      <c r="F496" s="38" t="s">
        <v>1422</v>
      </c>
      <c r="G496" s="38" t="s">
        <v>1423</v>
      </c>
      <c r="H496" s="38" t="s">
        <v>1469</v>
      </c>
      <c r="I496" s="38" t="s">
        <v>1470</v>
      </c>
      <c r="J496" s="44">
        <v>196893</v>
      </c>
      <c r="K496" s="44">
        <v>31148</v>
      </c>
      <c r="L496" s="44">
        <v>10000</v>
      </c>
      <c r="M496" s="44">
        <v>21148</v>
      </c>
      <c r="N496" s="39">
        <v>2</v>
      </c>
      <c r="O496" s="47">
        <v>12811</v>
      </c>
    </row>
    <row r="497" spans="1:15" ht="25.5" hidden="1" outlineLevel="2" x14ac:dyDescent="0.2">
      <c r="A497" s="37">
        <v>475</v>
      </c>
      <c r="B497" s="37">
        <f t="shared" si="25"/>
        <v>17</v>
      </c>
      <c r="C497" s="37" t="s">
        <v>1420</v>
      </c>
      <c r="D497" s="37" t="s">
        <v>1420</v>
      </c>
      <c r="E497" s="37">
        <v>86810</v>
      </c>
      <c r="F497" s="38" t="s">
        <v>1422</v>
      </c>
      <c r="G497" s="38" t="s">
        <v>1423</v>
      </c>
      <c r="H497" s="38" t="s">
        <v>1471</v>
      </c>
      <c r="I497" s="38" t="s">
        <v>1472</v>
      </c>
      <c r="J497" s="44">
        <v>266071.46000000002</v>
      </c>
      <c r="K497" s="44">
        <v>51596.98</v>
      </c>
      <c r="L497" s="44">
        <v>25596.98</v>
      </c>
      <c r="M497" s="44">
        <v>26000</v>
      </c>
      <c r="N497" s="39">
        <v>5</v>
      </c>
      <c r="O497" s="47">
        <v>26000</v>
      </c>
    </row>
    <row r="498" spans="1:15" ht="25.5" hidden="1" outlineLevel="2" x14ac:dyDescent="0.2">
      <c r="A498" s="37">
        <v>476</v>
      </c>
      <c r="B498" s="37">
        <f t="shared" si="25"/>
        <v>18</v>
      </c>
      <c r="C498" s="37" t="s">
        <v>1420</v>
      </c>
      <c r="D498" s="37" t="s">
        <v>1473</v>
      </c>
      <c r="E498" s="37">
        <v>90066</v>
      </c>
      <c r="F498" s="38" t="s">
        <v>1422</v>
      </c>
      <c r="G498" s="38" t="s">
        <v>1423</v>
      </c>
      <c r="H498" s="38" t="s">
        <v>1474</v>
      </c>
      <c r="I498" s="38" t="s">
        <v>1475</v>
      </c>
      <c r="J498" s="44">
        <v>135065</v>
      </c>
      <c r="K498" s="44">
        <v>80882.039999999994</v>
      </c>
      <c r="L498" s="44">
        <v>10000</v>
      </c>
      <c r="M498" s="44">
        <v>70882.039999999994</v>
      </c>
      <c r="N498" s="39">
        <v>2</v>
      </c>
      <c r="O498" s="47">
        <v>12811</v>
      </c>
    </row>
    <row r="499" spans="1:15" ht="25.5" hidden="1" outlineLevel="2" x14ac:dyDescent="0.2">
      <c r="A499" s="37">
        <v>477</v>
      </c>
      <c r="B499" s="37">
        <f t="shared" si="25"/>
        <v>19</v>
      </c>
      <c r="C499" s="37" t="s">
        <v>1420</v>
      </c>
      <c r="D499" s="37" t="s">
        <v>1476</v>
      </c>
      <c r="E499" s="37">
        <v>90119</v>
      </c>
      <c r="F499" s="38" t="s">
        <v>1422</v>
      </c>
      <c r="G499" s="38" t="s">
        <v>1423</v>
      </c>
      <c r="H499" s="38" t="s">
        <v>1477</v>
      </c>
      <c r="I499" s="38" t="s">
        <v>1478</v>
      </c>
      <c r="J499" s="44">
        <v>179097.27</v>
      </c>
      <c r="K499" s="44">
        <v>39832.800000000003</v>
      </c>
      <c r="L499" s="44">
        <v>10000</v>
      </c>
      <c r="M499" s="44">
        <v>15000</v>
      </c>
      <c r="N499" s="39">
        <v>3</v>
      </c>
      <c r="O499" s="47">
        <v>15000</v>
      </c>
    </row>
    <row r="500" spans="1:15" ht="25.5" hidden="1" outlineLevel="2" x14ac:dyDescent="0.2">
      <c r="A500" s="37">
        <v>478</v>
      </c>
      <c r="B500" s="37">
        <f t="shared" si="25"/>
        <v>20</v>
      </c>
      <c r="C500" s="37" t="s">
        <v>1420</v>
      </c>
      <c r="D500" s="37" t="s">
        <v>1479</v>
      </c>
      <c r="E500" s="37">
        <v>90208</v>
      </c>
      <c r="F500" s="38" t="s">
        <v>1422</v>
      </c>
      <c r="G500" s="38" t="s">
        <v>1423</v>
      </c>
      <c r="H500" s="38" t="s">
        <v>1480</v>
      </c>
      <c r="I500" s="38" t="s">
        <v>1481</v>
      </c>
      <c r="J500" s="44">
        <v>249535</v>
      </c>
      <c r="K500" s="44">
        <v>141554.4</v>
      </c>
      <c r="L500" s="44">
        <v>20000</v>
      </c>
      <c r="M500" s="44">
        <v>25000</v>
      </c>
      <c r="N500" s="39">
        <v>2</v>
      </c>
      <c r="O500" s="47">
        <v>12811</v>
      </c>
    </row>
    <row r="501" spans="1:15" ht="25.5" hidden="1" outlineLevel="2" x14ac:dyDescent="0.2">
      <c r="A501" s="37">
        <v>479</v>
      </c>
      <c r="B501" s="37">
        <f t="shared" si="25"/>
        <v>21</v>
      </c>
      <c r="C501" s="37" t="s">
        <v>1420</v>
      </c>
      <c r="D501" s="37" t="s">
        <v>1482</v>
      </c>
      <c r="E501" s="37">
        <v>90262</v>
      </c>
      <c r="F501" s="38" t="s">
        <v>1422</v>
      </c>
      <c r="G501" s="38" t="s">
        <v>1423</v>
      </c>
      <c r="H501" s="38" t="s">
        <v>1483</v>
      </c>
      <c r="I501" s="38" t="s">
        <v>1484</v>
      </c>
      <c r="J501" s="44">
        <v>290800.3</v>
      </c>
      <c r="K501" s="44">
        <v>101743.5</v>
      </c>
      <c r="L501" s="44">
        <v>0</v>
      </c>
      <c r="M501" s="44">
        <v>54264</v>
      </c>
      <c r="N501" s="39">
        <v>2</v>
      </c>
      <c r="O501" s="47">
        <v>12811</v>
      </c>
    </row>
    <row r="502" spans="1:15" ht="38.25" hidden="1" outlineLevel="2" x14ac:dyDescent="0.2">
      <c r="A502" s="37">
        <v>480</v>
      </c>
      <c r="B502" s="37">
        <f t="shared" si="25"/>
        <v>22</v>
      </c>
      <c r="C502" s="37" t="s">
        <v>1420</v>
      </c>
      <c r="D502" s="37" t="s">
        <v>1485</v>
      </c>
      <c r="E502" s="37">
        <v>90342</v>
      </c>
      <c r="F502" s="38" t="s">
        <v>1422</v>
      </c>
      <c r="G502" s="38" t="s">
        <v>1423</v>
      </c>
      <c r="H502" s="38" t="s">
        <v>1486</v>
      </c>
      <c r="I502" s="38" t="s">
        <v>1487</v>
      </c>
      <c r="J502" s="44">
        <v>248056.4</v>
      </c>
      <c r="K502" s="44">
        <v>130310</v>
      </c>
      <c r="L502" s="44">
        <v>0</v>
      </c>
      <c r="M502" s="44">
        <v>88662</v>
      </c>
      <c r="N502" s="39">
        <v>5</v>
      </c>
      <c r="O502" s="47">
        <v>30383</v>
      </c>
    </row>
    <row r="503" spans="1:15" ht="63.75" hidden="1" outlineLevel="2" x14ac:dyDescent="0.2">
      <c r="A503" s="37">
        <v>481</v>
      </c>
      <c r="B503" s="37">
        <f t="shared" si="25"/>
        <v>23</v>
      </c>
      <c r="C503" s="37" t="s">
        <v>1420</v>
      </c>
      <c r="D503" s="37" t="s">
        <v>1488</v>
      </c>
      <c r="E503" s="37">
        <v>87077</v>
      </c>
      <c r="F503" s="38" t="s">
        <v>1422</v>
      </c>
      <c r="G503" s="38" t="s">
        <v>1423</v>
      </c>
      <c r="H503" s="38" t="s">
        <v>1489</v>
      </c>
      <c r="I503" s="38" t="s">
        <v>1490</v>
      </c>
      <c r="J503" s="44">
        <v>170850</v>
      </c>
      <c r="K503" s="44">
        <v>141350</v>
      </c>
      <c r="L503" s="44">
        <v>0</v>
      </c>
      <c r="M503" s="44">
        <v>45000</v>
      </c>
      <c r="N503" s="39">
        <v>4</v>
      </c>
      <c r="O503" s="47">
        <v>24526</v>
      </c>
    </row>
    <row r="504" spans="1:15" ht="25.5" hidden="1" outlineLevel="2" x14ac:dyDescent="0.2">
      <c r="A504" s="37">
        <v>482</v>
      </c>
      <c r="B504" s="37">
        <f t="shared" si="25"/>
        <v>24</v>
      </c>
      <c r="C504" s="37" t="s">
        <v>1420</v>
      </c>
      <c r="D504" s="37" t="s">
        <v>1491</v>
      </c>
      <c r="E504" s="37">
        <v>86990</v>
      </c>
      <c r="F504" s="38" t="s">
        <v>1422</v>
      </c>
      <c r="G504" s="38" t="s">
        <v>1423</v>
      </c>
      <c r="H504" s="38" t="s">
        <v>1492</v>
      </c>
      <c r="I504" s="38" t="s">
        <v>1493</v>
      </c>
      <c r="J504" s="44">
        <v>422236</v>
      </c>
      <c r="K504" s="44">
        <v>60000</v>
      </c>
      <c r="L504" s="44">
        <v>0</v>
      </c>
      <c r="M504" s="44">
        <v>60000</v>
      </c>
      <c r="N504" s="39">
        <v>3</v>
      </c>
      <c r="O504" s="47">
        <v>18668</v>
      </c>
    </row>
    <row r="505" spans="1:15" ht="25.5" hidden="1" outlineLevel="2" x14ac:dyDescent="0.2">
      <c r="A505" s="37">
        <v>483</v>
      </c>
      <c r="B505" s="37">
        <f t="shared" si="25"/>
        <v>25</v>
      </c>
      <c r="C505" s="37" t="s">
        <v>1420</v>
      </c>
      <c r="D505" s="37" t="s">
        <v>1494</v>
      </c>
      <c r="E505" s="37">
        <v>90538</v>
      </c>
      <c r="F505" s="38" t="s">
        <v>1422</v>
      </c>
      <c r="G505" s="38" t="s">
        <v>1423</v>
      </c>
      <c r="H505" s="38" t="s">
        <v>1495</v>
      </c>
      <c r="I505" s="38" t="s">
        <v>1496</v>
      </c>
      <c r="J505" s="44">
        <v>279650</v>
      </c>
      <c r="K505" s="44">
        <v>201553.94</v>
      </c>
      <c r="L505" s="44">
        <v>0</v>
      </c>
      <c r="M505" s="44">
        <v>69210.58</v>
      </c>
      <c r="N505" s="39">
        <v>3</v>
      </c>
      <c r="O505" s="47">
        <v>18668</v>
      </c>
    </row>
    <row r="506" spans="1:15" ht="25.5" hidden="1" outlineLevel="2" x14ac:dyDescent="0.2">
      <c r="A506" s="37">
        <v>484</v>
      </c>
      <c r="B506" s="37">
        <f t="shared" si="25"/>
        <v>26</v>
      </c>
      <c r="C506" s="37" t="s">
        <v>1420</v>
      </c>
      <c r="D506" s="37" t="s">
        <v>1500</v>
      </c>
      <c r="E506" s="37">
        <v>90663</v>
      </c>
      <c r="F506" s="38" t="s">
        <v>1422</v>
      </c>
      <c r="G506" s="38" t="s">
        <v>1423</v>
      </c>
      <c r="H506" s="38" t="s">
        <v>1501</v>
      </c>
      <c r="I506" s="38" t="s">
        <v>1502</v>
      </c>
      <c r="J506" s="44">
        <v>130000</v>
      </c>
      <c r="K506" s="44">
        <v>100000</v>
      </c>
      <c r="L506" s="44">
        <v>0</v>
      </c>
      <c r="M506" s="44">
        <v>100000</v>
      </c>
      <c r="N506" s="39">
        <v>2</v>
      </c>
      <c r="O506" s="47">
        <v>12811</v>
      </c>
    </row>
    <row r="507" spans="1:15" ht="25.5" hidden="1" outlineLevel="2" x14ac:dyDescent="0.2">
      <c r="A507" s="37">
        <v>485</v>
      </c>
      <c r="B507" s="37">
        <f t="shared" si="25"/>
        <v>27</v>
      </c>
      <c r="C507" s="37" t="s">
        <v>1420</v>
      </c>
      <c r="D507" s="37" t="s">
        <v>1497</v>
      </c>
      <c r="E507" s="37">
        <v>90725</v>
      </c>
      <c r="F507" s="38" t="s">
        <v>1422</v>
      </c>
      <c r="G507" s="38" t="s">
        <v>1423</v>
      </c>
      <c r="H507" s="38" t="s">
        <v>1498</v>
      </c>
      <c r="I507" s="38" t="s">
        <v>1499</v>
      </c>
      <c r="J507" s="44">
        <v>71400</v>
      </c>
      <c r="K507" s="44">
        <v>71400</v>
      </c>
      <c r="L507" s="44">
        <v>20000</v>
      </c>
      <c r="M507" s="44">
        <v>51400</v>
      </c>
      <c r="N507" s="39">
        <v>2</v>
      </c>
      <c r="O507" s="47">
        <v>12811</v>
      </c>
    </row>
    <row r="508" spans="1:15" ht="38.25" hidden="1" outlineLevel="2" x14ac:dyDescent="0.2">
      <c r="A508" s="37">
        <v>486</v>
      </c>
      <c r="B508" s="37">
        <f t="shared" si="25"/>
        <v>28</v>
      </c>
      <c r="C508" s="37" t="s">
        <v>1420</v>
      </c>
      <c r="D508" s="37" t="s">
        <v>1503</v>
      </c>
      <c r="E508" s="37">
        <v>90878</v>
      </c>
      <c r="F508" s="38" t="s">
        <v>1422</v>
      </c>
      <c r="G508" s="38" t="s">
        <v>1423</v>
      </c>
      <c r="H508" s="38" t="s">
        <v>1504</v>
      </c>
      <c r="I508" s="38" t="s">
        <v>1505</v>
      </c>
      <c r="J508" s="44">
        <v>168935.48</v>
      </c>
      <c r="K508" s="44">
        <v>50000</v>
      </c>
      <c r="L508" s="44">
        <v>0</v>
      </c>
      <c r="M508" s="44">
        <v>30000</v>
      </c>
      <c r="N508" s="39">
        <v>3</v>
      </c>
      <c r="O508" s="47">
        <v>18668</v>
      </c>
    </row>
    <row r="509" spans="1:15" ht="25.5" hidden="1" outlineLevel="2" x14ac:dyDescent="0.2">
      <c r="A509" s="37">
        <v>487</v>
      </c>
      <c r="B509" s="37">
        <f t="shared" si="25"/>
        <v>29</v>
      </c>
      <c r="C509" s="37" t="s">
        <v>1420</v>
      </c>
      <c r="D509" s="37" t="s">
        <v>1506</v>
      </c>
      <c r="E509" s="37">
        <v>90805</v>
      </c>
      <c r="F509" s="38" t="s">
        <v>1422</v>
      </c>
      <c r="G509" s="38" t="s">
        <v>1423</v>
      </c>
      <c r="H509" s="38" t="s">
        <v>1507</v>
      </c>
      <c r="I509" s="38" t="s">
        <v>1508</v>
      </c>
      <c r="J509" s="44">
        <v>166000</v>
      </c>
      <c r="K509" s="44">
        <v>29000</v>
      </c>
      <c r="L509" s="44">
        <v>0</v>
      </c>
      <c r="M509" s="44">
        <v>25000</v>
      </c>
      <c r="N509" s="39">
        <v>4</v>
      </c>
      <c r="O509" s="47">
        <v>24526</v>
      </c>
    </row>
    <row r="510" spans="1:15" ht="25.5" hidden="1" outlineLevel="2" x14ac:dyDescent="0.2">
      <c r="A510" s="37">
        <v>488</v>
      </c>
      <c r="B510" s="37">
        <f t="shared" si="25"/>
        <v>30</v>
      </c>
      <c r="C510" s="37" t="s">
        <v>1420</v>
      </c>
      <c r="D510" s="37" t="s">
        <v>1515</v>
      </c>
      <c r="E510" s="37">
        <v>91054</v>
      </c>
      <c r="F510" s="38" t="s">
        <v>1422</v>
      </c>
      <c r="G510" s="38" t="s">
        <v>1423</v>
      </c>
      <c r="H510" s="38" t="s">
        <v>1516</v>
      </c>
      <c r="I510" s="38" t="s">
        <v>1517</v>
      </c>
      <c r="J510" s="44">
        <v>251700</v>
      </c>
      <c r="K510" s="44">
        <v>40089.01</v>
      </c>
      <c r="L510" s="44">
        <v>0</v>
      </c>
      <c r="M510" s="44">
        <v>30089.01</v>
      </c>
      <c r="N510" s="39">
        <v>2</v>
      </c>
      <c r="O510" s="47">
        <v>12811</v>
      </c>
    </row>
    <row r="511" spans="1:15" ht="25.5" hidden="1" outlineLevel="2" x14ac:dyDescent="0.2">
      <c r="A511" s="37">
        <v>489</v>
      </c>
      <c r="B511" s="37">
        <f t="shared" si="25"/>
        <v>31</v>
      </c>
      <c r="C511" s="37" t="s">
        <v>1420</v>
      </c>
      <c r="D511" s="37" t="s">
        <v>1509</v>
      </c>
      <c r="E511" s="37">
        <v>91116</v>
      </c>
      <c r="F511" s="38" t="s">
        <v>1422</v>
      </c>
      <c r="G511" s="38" t="s">
        <v>1423</v>
      </c>
      <c r="H511" s="38" t="s">
        <v>1510</v>
      </c>
      <c r="I511" s="38" t="s">
        <v>1511</v>
      </c>
      <c r="J511" s="44">
        <v>154504</v>
      </c>
      <c r="K511" s="44">
        <v>49398</v>
      </c>
      <c r="L511" s="44">
        <v>0</v>
      </c>
      <c r="M511" s="44">
        <v>49398</v>
      </c>
      <c r="N511" s="39">
        <v>3</v>
      </c>
      <c r="O511" s="47">
        <v>18668</v>
      </c>
    </row>
    <row r="512" spans="1:15" ht="38.25" hidden="1" outlineLevel="2" x14ac:dyDescent="0.2">
      <c r="A512" s="37">
        <v>490</v>
      </c>
      <c r="B512" s="37">
        <f t="shared" si="25"/>
        <v>32</v>
      </c>
      <c r="C512" s="37" t="s">
        <v>1420</v>
      </c>
      <c r="D512" s="37" t="s">
        <v>1512</v>
      </c>
      <c r="E512" s="37">
        <v>91232</v>
      </c>
      <c r="F512" s="38" t="s">
        <v>1422</v>
      </c>
      <c r="G512" s="38" t="s">
        <v>1423</v>
      </c>
      <c r="H512" s="38" t="s">
        <v>1513</v>
      </c>
      <c r="I512" s="38" t="s">
        <v>1514</v>
      </c>
      <c r="J512" s="44">
        <v>247400</v>
      </c>
      <c r="K512" s="44">
        <v>118900</v>
      </c>
      <c r="L512" s="44">
        <v>0</v>
      </c>
      <c r="M512" s="44">
        <v>118900</v>
      </c>
      <c r="N512" s="39">
        <v>4</v>
      </c>
      <c r="O512" s="47">
        <v>24526</v>
      </c>
    </row>
    <row r="513" spans="1:15" ht="38.25" hidden="1" outlineLevel="2" x14ac:dyDescent="0.2">
      <c r="A513" s="37">
        <v>491</v>
      </c>
      <c r="B513" s="37">
        <f t="shared" si="25"/>
        <v>33</v>
      </c>
      <c r="C513" s="37" t="s">
        <v>1420</v>
      </c>
      <c r="D513" s="37" t="s">
        <v>1518</v>
      </c>
      <c r="E513" s="37">
        <v>91330</v>
      </c>
      <c r="F513" s="38" t="s">
        <v>1422</v>
      </c>
      <c r="G513" s="38" t="s">
        <v>1423</v>
      </c>
      <c r="H513" s="38" t="s">
        <v>1519</v>
      </c>
      <c r="I513" s="38" t="s">
        <v>1520</v>
      </c>
      <c r="J513" s="44">
        <v>330310</v>
      </c>
      <c r="K513" s="44">
        <v>168745</v>
      </c>
      <c r="L513" s="44">
        <v>32745</v>
      </c>
      <c r="M513" s="44">
        <v>136000</v>
      </c>
      <c r="N513" s="39">
        <v>4</v>
      </c>
      <c r="O513" s="47">
        <v>24526</v>
      </c>
    </row>
    <row r="514" spans="1:15" ht="39.6" hidden="1" customHeight="1" outlineLevel="2" x14ac:dyDescent="0.2">
      <c r="A514" s="37">
        <v>492</v>
      </c>
      <c r="B514" s="37">
        <f t="shared" si="25"/>
        <v>34</v>
      </c>
      <c r="C514" s="37" t="s">
        <v>1420</v>
      </c>
      <c r="D514" s="37" t="s">
        <v>1521</v>
      </c>
      <c r="E514" s="37">
        <v>91535</v>
      </c>
      <c r="F514" s="38" t="s">
        <v>1422</v>
      </c>
      <c r="G514" s="38" t="s">
        <v>1423</v>
      </c>
      <c r="H514" s="38" t="s">
        <v>1522</v>
      </c>
      <c r="I514" s="38" t="s">
        <v>1523</v>
      </c>
      <c r="J514" s="44">
        <v>191405.28</v>
      </c>
      <c r="K514" s="44">
        <v>77035</v>
      </c>
      <c r="L514" s="44">
        <v>33000</v>
      </c>
      <c r="M514" s="44">
        <v>30000</v>
      </c>
      <c r="N514" s="39">
        <v>4</v>
      </c>
      <c r="O514" s="47">
        <v>24526</v>
      </c>
    </row>
    <row r="515" spans="1:15" ht="51" hidden="1" outlineLevel="2" x14ac:dyDescent="0.2">
      <c r="A515" s="37">
        <v>493</v>
      </c>
      <c r="B515" s="37">
        <f t="shared" si="25"/>
        <v>35</v>
      </c>
      <c r="C515" s="37" t="s">
        <v>1420</v>
      </c>
      <c r="D515" s="37" t="s">
        <v>1524</v>
      </c>
      <c r="E515" s="37">
        <v>91624</v>
      </c>
      <c r="F515" s="38" t="s">
        <v>1422</v>
      </c>
      <c r="G515" s="38" t="s">
        <v>1423</v>
      </c>
      <c r="H515" s="38" t="s">
        <v>1525</v>
      </c>
      <c r="I515" s="38" t="s">
        <v>1526</v>
      </c>
      <c r="J515" s="44">
        <v>132342</v>
      </c>
      <c r="K515" s="44">
        <v>4537</v>
      </c>
      <c r="L515" s="44">
        <v>0</v>
      </c>
      <c r="M515" s="44">
        <v>4537</v>
      </c>
      <c r="N515" s="39">
        <v>2</v>
      </c>
      <c r="O515" s="47">
        <v>4537</v>
      </c>
    </row>
    <row r="516" spans="1:15" ht="25.5" hidden="1" outlineLevel="2" x14ac:dyDescent="0.2">
      <c r="A516" s="37">
        <v>494</v>
      </c>
      <c r="B516" s="37">
        <f t="shared" si="25"/>
        <v>36</v>
      </c>
      <c r="C516" s="37" t="s">
        <v>1420</v>
      </c>
      <c r="D516" s="37" t="s">
        <v>1527</v>
      </c>
      <c r="E516" s="37">
        <v>87139</v>
      </c>
      <c r="F516" s="38" t="s">
        <v>1422</v>
      </c>
      <c r="G516" s="38" t="s">
        <v>1423</v>
      </c>
      <c r="H516" s="38" t="s">
        <v>1528</v>
      </c>
      <c r="I516" s="38" t="s">
        <v>1529</v>
      </c>
      <c r="J516" s="44">
        <v>284700</v>
      </c>
      <c r="K516" s="44">
        <v>130000</v>
      </c>
      <c r="L516" s="44">
        <v>0</v>
      </c>
      <c r="M516" s="44">
        <v>60000</v>
      </c>
      <c r="N516" s="39">
        <v>4</v>
      </c>
      <c r="O516" s="47">
        <v>24526</v>
      </c>
    </row>
    <row r="517" spans="1:15" ht="38.25" hidden="1" outlineLevel="2" x14ac:dyDescent="0.2">
      <c r="A517" s="37">
        <v>495</v>
      </c>
      <c r="B517" s="37">
        <f t="shared" si="25"/>
        <v>37</v>
      </c>
      <c r="C517" s="37" t="s">
        <v>1420</v>
      </c>
      <c r="D517" s="37" t="s">
        <v>1530</v>
      </c>
      <c r="E517" s="37">
        <v>91795</v>
      </c>
      <c r="F517" s="38" t="s">
        <v>1422</v>
      </c>
      <c r="G517" s="38" t="s">
        <v>1423</v>
      </c>
      <c r="H517" s="38" t="s">
        <v>1531</v>
      </c>
      <c r="I517" s="38" t="s">
        <v>1532</v>
      </c>
      <c r="J517" s="44">
        <v>284366</v>
      </c>
      <c r="K517" s="44">
        <v>66819</v>
      </c>
      <c r="L517" s="44">
        <v>48000</v>
      </c>
      <c r="M517" s="44">
        <v>18819</v>
      </c>
      <c r="N517" s="39">
        <v>3</v>
      </c>
      <c r="O517" s="47">
        <v>18668</v>
      </c>
    </row>
    <row r="518" spans="1:15" ht="43.9" hidden="1" customHeight="1" outlineLevel="2" x14ac:dyDescent="0.2">
      <c r="A518" s="37">
        <v>496</v>
      </c>
      <c r="B518" s="37">
        <f t="shared" ref="B518:B581" si="27">B517+1</f>
        <v>38</v>
      </c>
      <c r="C518" s="37" t="s">
        <v>1420</v>
      </c>
      <c r="D518" s="37" t="s">
        <v>1533</v>
      </c>
      <c r="E518" s="37">
        <v>91982</v>
      </c>
      <c r="F518" s="38" t="s">
        <v>1422</v>
      </c>
      <c r="G518" s="38" t="s">
        <v>1423</v>
      </c>
      <c r="H518" s="38" t="s">
        <v>1534</v>
      </c>
      <c r="I518" s="38" t="s">
        <v>1535</v>
      </c>
      <c r="J518" s="44">
        <v>143000</v>
      </c>
      <c r="K518" s="44">
        <v>13000</v>
      </c>
      <c r="L518" s="44">
        <v>0</v>
      </c>
      <c r="M518" s="44">
        <v>13000</v>
      </c>
      <c r="N518" s="39">
        <v>3</v>
      </c>
      <c r="O518" s="47">
        <v>13000</v>
      </c>
    </row>
    <row r="519" spans="1:15" ht="25.5" hidden="1" outlineLevel="1" collapsed="1" x14ac:dyDescent="0.2">
      <c r="A519" s="50"/>
      <c r="B519" s="50"/>
      <c r="C519" s="35" t="s">
        <v>2937</v>
      </c>
      <c r="D519" s="35"/>
      <c r="E519" s="35"/>
      <c r="F519" s="43"/>
      <c r="G519" s="43"/>
      <c r="H519" s="43"/>
      <c r="I519" s="43"/>
      <c r="J519" s="45">
        <f t="shared" ref="J519:O519" si="28">SUBTOTAL(9,J481:J518)</f>
        <v>8474640.4499999993</v>
      </c>
      <c r="K519" s="45">
        <f t="shared" si="28"/>
        <v>3260338.4599999995</v>
      </c>
      <c r="L519" s="45">
        <f t="shared" si="28"/>
        <v>249341.97999999998</v>
      </c>
      <c r="M519" s="45">
        <f t="shared" si="28"/>
        <v>1990175.12</v>
      </c>
      <c r="N519" s="36">
        <f t="shared" si="28"/>
        <v>116</v>
      </c>
      <c r="O519" s="48">
        <f t="shared" si="28"/>
        <v>678205</v>
      </c>
    </row>
    <row r="520" spans="1:15" ht="38.25" hidden="1" outlineLevel="2" x14ac:dyDescent="0.2">
      <c r="A520" s="40">
        <v>497</v>
      </c>
      <c r="B520" s="40">
        <f t="shared" si="27"/>
        <v>1</v>
      </c>
      <c r="C520" s="40" t="s">
        <v>1578</v>
      </c>
      <c r="D520" s="40" t="s">
        <v>1579</v>
      </c>
      <c r="E520" s="40">
        <v>92872</v>
      </c>
      <c r="F520" s="41" t="s">
        <v>1580</v>
      </c>
      <c r="G520" s="41" t="s">
        <v>1581</v>
      </c>
      <c r="H520" s="41" t="s">
        <v>1582</v>
      </c>
      <c r="I520" s="41" t="s">
        <v>1583</v>
      </c>
      <c r="J520" s="46">
        <v>80000</v>
      </c>
      <c r="K520" s="46">
        <v>29600</v>
      </c>
      <c r="L520" s="46">
        <v>0</v>
      </c>
      <c r="M520" s="46">
        <v>29600</v>
      </c>
      <c r="N520" s="42">
        <v>3</v>
      </c>
      <c r="O520" s="49">
        <v>18668</v>
      </c>
    </row>
    <row r="521" spans="1:15" ht="38.25" hidden="1" outlineLevel="2" x14ac:dyDescent="0.2">
      <c r="A521" s="37">
        <v>498</v>
      </c>
      <c r="B521" s="37">
        <f t="shared" si="27"/>
        <v>2</v>
      </c>
      <c r="C521" s="37" t="s">
        <v>1578</v>
      </c>
      <c r="D521" s="37" t="s">
        <v>1584</v>
      </c>
      <c r="E521" s="37">
        <v>92907</v>
      </c>
      <c r="F521" s="38" t="s">
        <v>1580</v>
      </c>
      <c r="G521" s="38" t="s">
        <v>1581</v>
      </c>
      <c r="H521" s="38" t="s">
        <v>1585</v>
      </c>
      <c r="I521" s="38" t="s">
        <v>1586</v>
      </c>
      <c r="J521" s="44">
        <v>109480</v>
      </c>
      <c r="K521" s="44">
        <v>73249.960000000006</v>
      </c>
      <c r="L521" s="44">
        <v>0</v>
      </c>
      <c r="M521" s="44">
        <v>73249.960000000006</v>
      </c>
      <c r="N521" s="39">
        <v>3</v>
      </c>
      <c r="O521" s="47">
        <v>18668</v>
      </c>
    </row>
    <row r="522" spans="1:15" ht="38.25" hidden="1" outlineLevel="2" x14ac:dyDescent="0.2">
      <c r="A522" s="37">
        <v>499</v>
      </c>
      <c r="B522" s="37">
        <f t="shared" si="27"/>
        <v>3</v>
      </c>
      <c r="C522" s="37" t="s">
        <v>1578</v>
      </c>
      <c r="D522" s="37" t="s">
        <v>1587</v>
      </c>
      <c r="E522" s="37">
        <v>101056</v>
      </c>
      <c r="F522" s="38" t="s">
        <v>1580</v>
      </c>
      <c r="G522" s="38" t="s">
        <v>1581</v>
      </c>
      <c r="H522" s="38" t="s">
        <v>1588</v>
      </c>
      <c r="I522" s="38" t="s">
        <v>1589</v>
      </c>
      <c r="J522" s="44">
        <v>151130</v>
      </c>
      <c r="K522" s="44">
        <v>88315</v>
      </c>
      <c r="L522" s="44">
        <v>0</v>
      </c>
      <c r="M522" s="44">
        <v>88315</v>
      </c>
      <c r="N522" s="39">
        <v>3</v>
      </c>
      <c r="O522" s="47">
        <v>18668</v>
      </c>
    </row>
    <row r="523" spans="1:15" ht="76.5" hidden="1" outlineLevel="2" x14ac:dyDescent="0.2">
      <c r="A523" s="37">
        <v>500</v>
      </c>
      <c r="B523" s="37">
        <f t="shared" si="27"/>
        <v>4</v>
      </c>
      <c r="C523" s="37" t="s">
        <v>1578</v>
      </c>
      <c r="D523" s="37" t="s">
        <v>1590</v>
      </c>
      <c r="E523" s="37">
        <v>93101</v>
      </c>
      <c r="F523" s="38" t="s">
        <v>1580</v>
      </c>
      <c r="G523" s="38" t="s">
        <v>1581</v>
      </c>
      <c r="H523" s="38" t="s">
        <v>1591</v>
      </c>
      <c r="I523" s="38" t="s">
        <v>1592</v>
      </c>
      <c r="J523" s="44">
        <v>145072</v>
      </c>
      <c r="K523" s="44">
        <v>37652.01</v>
      </c>
      <c r="L523" s="44">
        <v>0</v>
      </c>
      <c r="M523" s="44">
        <v>37652.01</v>
      </c>
      <c r="N523" s="39">
        <v>3</v>
      </c>
      <c r="O523" s="47">
        <v>18668</v>
      </c>
    </row>
    <row r="524" spans="1:15" ht="89.25" hidden="1" outlineLevel="2" x14ac:dyDescent="0.2">
      <c r="A524" s="37">
        <v>501</v>
      </c>
      <c r="B524" s="37">
        <f t="shared" si="27"/>
        <v>5</v>
      </c>
      <c r="C524" s="37" t="s">
        <v>1578</v>
      </c>
      <c r="D524" s="37" t="s">
        <v>1593</v>
      </c>
      <c r="E524" s="37">
        <v>179971</v>
      </c>
      <c r="F524" s="38" t="s">
        <v>1580</v>
      </c>
      <c r="G524" s="38" t="s">
        <v>1581</v>
      </c>
      <c r="H524" s="38" t="s">
        <v>1594</v>
      </c>
      <c r="I524" s="38" t="s">
        <v>1595</v>
      </c>
      <c r="J524" s="44">
        <v>220400</v>
      </c>
      <c r="K524" s="44">
        <v>24411.78</v>
      </c>
      <c r="L524" s="44">
        <v>0</v>
      </c>
      <c r="M524" s="44">
        <v>24411.78</v>
      </c>
      <c r="N524" s="39">
        <v>3</v>
      </c>
      <c r="O524" s="47">
        <v>18668</v>
      </c>
    </row>
    <row r="525" spans="1:15" ht="89.25" hidden="1" outlineLevel="2" x14ac:dyDescent="0.2">
      <c r="A525" s="37">
        <v>502</v>
      </c>
      <c r="B525" s="37">
        <f t="shared" si="27"/>
        <v>6</v>
      </c>
      <c r="C525" s="37" t="s">
        <v>1578</v>
      </c>
      <c r="D525" s="37" t="s">
        <v>1596</v>
      </c>
      <c r="E525" s="37">
        <v>93575</v>
      </c>
      <c r="F525" s="38" t="s">
        <v>1580</v>
      </c>
      <c r="G525" s="38" t="s">
        <v>1581</v>
      </c>
      <c r="H525" s="38" t="s">
        <v>1597</v>
      </c>
      <c r="I525" s="38" t="s">
        <v>1598</v>
      </c>
      <c r="J525" s="44">
        <v>249900</v>
      </c>
      <c r="K525" s="44">
        <v>249900</v>
      </c>
      <c r="L525" s="44">
        <v>0</v>
      </c>
      <c r="M525" s="44">
        <v>199696</v>
      </c>
      <c r="N525" s="39">
        <v>3</v>
      </c>
      <c r="O525" s="47">
        <v>18668</v>
      </c>
    </row>
    <row r="526" spans="1:15" ht="38.25" hidden="1" outlineLevel="2" x14ac:dyDescent="0.2">
      <c r="A526" s="37">
        <v>503</v>
      </c>
      <c r="B526" s="37">
        <f t="shared" si="27"/>
        <v>7</v>
      </c>
      <c r="C526" s="37" t="s">
        <v>1578</v>
      </c>
      <c r="D526" s="37" t="s">
        <v>1599</v>
      </c>
      <c r="E526" s="37">
        <v>103283</v>
      </c>
      <c r="F526" s="38" t="s">
        <v>1580</v>
      </c>
      <c r="G526" s="38" t="s">
        <v>1581</v>
      </c>
      <c r="H526" s="38" t="s">
        <v>1600</v>
      </c>
      <c r="I526" s="38" t="s">
        <v>1601</v>
      </c>
      <c r="J526" s="44">
        <v>81000</v>
      </c>
      <c r="K526" s="44">
        <v>7916.49</v>
      </c>
      <c r="L526" s="44">
        <v>0</v>
      </c>
      <c r="M526" s="44">
        <v>7916.49</v>
      </c>
      <c r="N526" s="39">
        <v>3</v>
      </c>
      <c r="O526" s="47">
        <v>7916</v>
      </c>
    </row>
    <row r="527" spans="1:15" ht="25.5" hidden="1" outlineLevel="2" x14ac:dyDescent="0.2">
      <c r="A527" s="37">
        <v>504</v>
      </c>
      <c r="B527" s="37">
        <f t="shared" si="27"/>
        <v>8</v>
      </c>
      <c r="C527" s="37" t="s">
        <v>1578</v>
      </c>
      <c r="D527" s="37" t="s">
        <v>1602</v>
      </c>
      <c r="E527" s="37">
        <v>93735</v>
      </c>
      <c r="F527" s="38" t="s">
        <v>1580</v>
      </c>
      <c r="G527" s="38" t="s">
        <v>1581</v>
      </c>
      <c r="H527" s="38" t="s">
        <v>1603</v>
      </c>
      <c r="I527" s="38" t="s">
        <v>1604</v>
      </c>
      <c r="J527" s="44">
        <v>112000</v>
      </c>
      <c r="K527" s="44">
        <v>72000</v>
      </c>
      <c r="L527" s="44">
        <v>0</v>
      </c>
      <c r="M527" s="44">
        <v>72000</v>
      </c>
      <c r="N527" s="39">
        <v>3</v>
      </c>
      <c r="O527" s="47">
        <v>18668</v>
      </c>
    </row>
    <row r="528" spans="1:15" ht="38.25" hidden="1" outlineLevel="2" x14ac:dyDescent="0.2">
      <c r="A528" s="37">
        <v>505</v>
      </c>
      <c r="B528" s="37">
        <f t="shared" si="27"/>
        <v>9</v>
      </c>
      <c r="C528" s="37" t="s">
        <v>1578</v>
      </c>
      <c r="D528" s="37" t="s">
        <v>1605</v>
      </c>
      <c r="E528" s="37">
        <v>180046</v>
      </c>
      <c r="F528" s="38" t="s">
        <v>1580</v>
      </c>
      <c r="G528" s="38" t="s">
        <v>1581</v>
      </c>
      <c r="H528" s="38" t="s">
        <v>1606</v>
      </c>
      <c r="I528" s="38" t="s">
        <v>1607</v>
      </c>
      <c r="J528" s="44">
        <v>132000</v>
      </c>
      <c r="K528" s="44">
        <v>109209</v>
      </c>
      <c r="L528" s="44">
        <v>0</v>
      </c>
      <c r="M528" s="44">
        <v>109209</v>
      </c>
      <c r="N528" s="39">
        <v>3</v>
      </c>
      <c r="O528" s="47">
        <v>18668</v>
      </c>
    </row>
    <row r="529" spans="1:15" ht="38.25" hidden="1" outlineLevel="2" x14ac:dyDescent="0.2">
      <c r="A529" s="37">
        <v>506</v>
      </c>
      <c r="B529" s="37">
        <f t="shared" si="27"/>
        <v>10</v>
      </c>
      <c r="C529" s="37" t="s">
        <v>1578</v>
      </c>
      <c r="D529" s="37" t="s">
        <v>1608</v>
      </c>
      <c r="E529" s="37">
        <v>100736</v>
      </c>
      <c r="F529" s="38" t="s">
        <v>1580</v>
      </c>
      <c r="G529" s="38" t="s">
        <v>1581</v>
      </c>
      <c r="H529" s="38" t="s">
        <v>1609</v>
      </c>
      <c r="I529" s="38" t="s">
        <v>1610</v>
      </c>
      <c r="J529" s="44">
        <v>154700</v>
      </c>
      <c r="K529" s="44">
        <v>82204</v>
      </c>
      <c r="L529" s="44">
        <v>0</v>
      </c>
      <c r="M529" s="44">
        <v>82204</v>
      </c>
      <c r="N529" s="39">
        <v>3</v>
      </c>
      <c r="O529" s="47">
        <v>18668</v>
      </c>
    </row>
    <row r="530" spans="1:15" ht="38.25" hidden="1" outlineLevel="2" x14ac:dyDescent="0.2">
      <c r="A530" s="37">
        <v>507</v>
      </c>
      <c r="B530" s="37">
        <f t="shared" si="27"/>
        <v>11</v>
      </c>
      <c r="C530" s="37" t="s">
        <v>1578</v>
      </c>
      <c r="D530" s="37" t="s">
        <v>1611</v>
      </c>
      <c r="E530" s="37">
        <v>104270</v>
      </c>
      <c r="F530" s="38" t="s">
        <v>1580</v>
      </c>
      <c r="G530" s="38" t="s">
        <v>1581</v>
      </c>
      <c r="H530" s="38" t="s">
        <v>1612</v>
      </c>
      <c r="I530" s="38" t="s">
        <v>1613</v>
      </c>
      <c r="J530" s="44">
        <v>139230</v>
      </c>
      <c r="K530" s="44">
        <v>50153</v>
      </c>
      <c r="L530" s="44">
        <v>0</v>
      </c>
      <c r="M530" s="44">
        <v>50153</v>
      </c>
      <c r="N530" s="39">
        <v>3</v>
      </c>
      <c r="O530" s="47">
        <v>18668</v>
      </c>
    </row>
    <row r="531" spans="1:15" ht="76.5" hidden="1" outlineLevel="2" x14ac:dyDescent="0.2">
      <c r="A531" s="37">
        <v>508</v>
      </c>
      <c r="B531" s="37">
        <f t="shared" si="27"/>
        <v>12</v>
      </c>
      <c r="C531" s="37" t="s">
        <v>1578</v>
      </c>
      <c r="D531" s="37" t="s">
        <v>1614</v>
      </c>
      <c r="E531" s="37">
        <v>94107</v>
      </c>
      <c r="F531" s="38" t="s">
        <v>1580</v>
      </c>
      <c r="G531" s="38" t="s">
        <v>1581</v>
      </c>
      <c r="H531" s="38" t="s">
        <v>1615</v>
      </c>
      <c r="I531" s="38" t="s">
        <v>1616</v>
      </c>
      <c r="J531" s="44">
        <v>196000</v>
      </c>
      <c r="K531" s="44">
        <v>102580</v>
      </c>
      <c r="L531" s="44">
        <v>0</v>
      </c>
      <c r="M531" s="44">
        <v>102580.01</v>
      </c>
      <c r="N531" s="39">
        <v>3</v>
      </c>
      <c r="O531" s="47">
        <v>18668</v>
      </c>
    </row>
    <row r="532" spans="1:15" ht="51" hidden="1" outlineLevel="2" x14ac:dyDescent="0.2">
      <c r="A532" s="37">
        <v>509</v>
      </c>
      <c r="B532" s="37">
        <f t="shared" si="27"/>
        <v>13</v>
      </c>
      <c r="C532" s="37" t="s">
        <v>1578</v>
      </c>
      <c r="D532" s="37" t="s">
        <v>1617</v>
      </c>
      <c r="E532" s="37">
        <v>94161</v>
      </c>
      <c r="F532" s="38" t="s">
        <v>1580</v>
      </c>
      <c r="G532" s="38" t="s">
        <v>1581</v>
      </c>
      <c r="H532" s="38" t="s">
        <v>1618</v>
      </c>
      <c r="I532" s="38" t="s">
        <v>1619</v>
      </c>
      <c r="J532" s="44">
        <v>157080</v>
      </c>
      <c r="K532" s="44">
        <v>101876</v>
      </c>
      <c r="L532" s="44">
        <v>0</v>
      </c>
      <c r="M532" s="44">
        <v>101896</v>
      </c>
      <c r="N532" s="39">
        <v>3</v>
      </c>
      <c r="O532" s="47">
        <v>18668</v>
      </c>
    </row>
    <row r="533" spans="1:15" ht="38.25" hidden="1" outlineLevel="2" x14ac:dyDescent="0.2">
      <c r="A533" s="37">
        <v>510</v>
      </c>
      <c r="B533" s="37">
        <f t="shared" si="27"/>
        <v>14</v>
      </c>
      <c r="C533" s="37" t="s">
        <v>1578</v>
      </c>
      <c r="D533" s="37" t="s">
        <v>1620</v>
      </c>
      <c r="E533" s="37">
        <v>101243</v>
      </c>
      <c r="F533" s="38" t="s">
        <v>1580</v>
      </c>
      <c r="G533" s="38" t="s">
        <v>1581</v>
      </c>
      <c r="H533" s="38" t="s">
        <v>1621</v>
      </c>
      <c r="I533" s="38" t="s">
        <v>1622</v>
      </c>
      <c r="J533" s="44">
        <v>50000</v>
      </c>
      <c r="K533" s="44">
        <v>30000</v>
      </c>
      <c r="L533" s="44">
        <v>0</v>
      </c>
      <c r="M533" s="44">
        <v>30000</v>
      </c>
      <c r="N533" s="39">
        <v>3</v>
      </c>
      <c r="O533" s="47">
        <v>18668</v>
      </c>
    </row>
    <row r="534" spans="1:15" ht="38.25" hidden="1" outlineLevel="2" x14ac:dyDescent="0.2">
      <c r="A534" s="37">
        <v>511</v>
      </c>
      <c r="B534" s="37">
        <f t="shared" si="27"/>
        <v>15</v>
      </c>
      <c r="C534" s="37" t="s">
        <v>1578</v>
      </c>
      <c r="D534" s="37" t="s">
        <v>1623</v>
      </c>
      <c r="E534" s="37">
        <v>179828</v>
      </c>
      <c r="F534" s="38" t="s">
        <v>1580</v>
      </c>
      <c r="G534" s="38" t="s">
        <v>1581</v>
      </c>
      <c r="H534" s="38" t="s">
        <v>1624</v>
      </c>
      <c r="I534" s="38" t="s">
        <v>1625</v>
      </c>
      <c r="J534" s="44">
        <v>133875</v>
      </c>
      <c r="K534" s="44">
        <v>56525</v>
      </c>
      <c r="L534" s="44">
        <v>0</v>
      </c>
      <c r="M534" s="44">
        <v>56525</v>
      </c>
      <c r="N534" s="39">
        <v>3</v>
      </c>
      <c r="O534" s="47">
        <v>18668</v>
      </c>
    </row>
    <row r="535" spans="1:15" ht="25.5" hidden="1" outlineLevel="2" x14ac:dyDescent="0.2">
      <c r="A535" s="37">
        <v>512</v>
      </c>
      <c r="B535" s="37">
        <f t="shared" si="27"/>
        <v>16</v>
      </c>
      <c r="C535" s="37" t="s">
        <v>1578</v>
      </c>
      <c r="D535" s="37" t="s">
        <v>1193</v>
      </c>
      <c r="E535" s="37">
        <v>94330</v>
      </c>
      <c r="F535" s="38" t="s">
        <v>1580</v>
      </c>
      <c r="G535" s="38" t="s">
        <v>1581</v>
      </c>
      <c r="H535" s="38" t="s">
        <v>1626</v>
      </c>
      <c r="I535" s="38" t="s">
        <v>1627</v>
      </c>
      <c r="J535" s="44">
        <v>90000</v>
      </c>
      <c r="K535" s="44">
        <v>33000</v>
      </c>
      <c r="L535" s="44">
        <v>0</v>
      </c>
      <c r="M535" s="44">
        <v>33300</v>
      </c>
      <c r="N535" s="39">
        <v>3</v>
      </c>
      <c r="O535" s="47">
        <v>18668</v>
      </c>
    </row>
    <row r="536" spans="1:15" ht="51" hidden="1" outlineLevel="2" x14ac:dyDescent="0.2">
      <c r="A536" s="37">
        <v>513</v>
      </c>
      <c r="B536" s="37">
        <f t="shared" si="27"/>
        <v>17</v>
      </c>
      <c r="C536" s="37" t="s">
        <v>1578</v>
      </c>
      <c r="D536" s="37" t="s">
        <v>1134</v>
      </c>
      <c r="E536" s="37">
        <v>94456</v>
      </c>
      <c r="F536" s="38" t="s">
        <v>1580</v>
      </c>
      <c r="G536" s="38" t="s">
        <v>1581</v>
      </c>
      <c r="H536" s="38" t="s">
        <v>1628</v>
      </c>
      <c r="I536" s="38" t="s">
        <v>1629</v>
      </c>
      <c r="J536" s="44">
        <v>192800</v>
      </c>
      <c r="K536" s="44">
        <v>64632</v>
      </c>
      <c r="L536" s="44">
        <v>0</v>
      </c>
      <c r="M536" s="44">
        <v>64632</v>
      </c>
      <c r="N536" s="39">
        <v>3</v>
      </c>
      <c r="O536" s="47">
        <v>18668</v>
      </c>
    </row>
    <row r="537" spans="1:15" ht="38.25" hidden="1" outlineLevel="2" x14ac:dyDescent="0.2">
      <c r="A537" s="37">
        <v>514</v>
      </c>
      <c r="B537" s="37">
        <f t="shared" si="27"/>
        <v>18</v>
      </c>
      <c r="C537" s="37" t="s">
        <v>1578</v>
      </c>
      <c r="D537" s="37" t="s">
        <v>1630</v>
      </c>
      <c r="E537" s="37">
        <v>94535</v>
      </c>
      <c r="F537" s="38" t="s">
        <v>1580</v>
      </c>
      <c r="G537" s="38" t="s">
        <v>1581</v>
      </c>
      <c r="H537" s="38" t="s">
        <v>1631</v>
      </c>
      <c r="I537" s="38" t="s">
        <v>1632</v>
      </c>
      <c r="J537" s="44">
        <v>99500</v>
      </c>
      <c r="K537" s="44">
        <v>15743.02</v>
      </c>
      <c r="L537" s="44">
        <v>0</v>
      </c>
      <c r="M537" s="44">
        <v>15743.02</v>
      </c>
      <c r="N537" s="39">
        <v>3</v>
      </c>
      <c r="O537" s="47">
        <v>15743</v>
      </c>
    </row>
    <row r="538" spans="1:15" ht="43.15" hidden="1" customHeight="1" outlineLevel="2" x14ac:dyDescent="0.2">
      <c r="A538" s="37">
        <v>515</v>
      </c>
      <c r="B538" s="37">
        <f t="shared" si="27"/>
        <v>19</v>
      </c>
      <c r="C538" s="37" t="s">
        <v>1578</v>
      </c>
      <c r="D538" s="37" t="s">
        <v>1633</v>
      </c>
      <c r="E538" s="37">
        <v>100683</v>
      </c>
      <c r="F538" s="38" t="s">
        <v>1580</v>
      </c>
      <c r="G538" s="38" t="s">
        <v>1581</v>
      </c>
      <c r="H538" s="38" t="s">
        <v>1634</v>
      </c>
      <c r="I538" s="38" t="s">
        <v>1635</v>
      </c>
      <c r="J538" s="44">
        <v>154700</v>
      </c>
      <c r="K538" s="44">
        <v>154700</v>
      </c>
      <c r="L538" s="44">
        <v>0</v>
      </c>
      <c r="M538" s="44">
        <v>154700</v>
      </c>
      <c r="N538" s="39">
        <v>4</v>
      </c>
      <c r="O538" s="47">
        <v>24526</v>
      </c>
    </row>
    <row r="539" spans="1:15" ht="51" hidden="1" outlineLevel="2" x14ac:dyDescent="0.2">
      <c r="A539" s="37">
        <v>516</v>
      </c>
      <c r="B539" s="37">
        <f t="shared" si="27"/>
        <v>20</v>
      </c>
      <c r="C539" s="37" t="s">
        <v>1578</v>
      </c>
      <c r="D539" s="37" t="s">
        <v>1636</v>
      </c>
      <c r="E539" s="37">
        <v>94795</v>
      </c>
      <c r="F539" s="38" t="s">
        <v>1580</v>
      </c>
      <c r="G539" s="38" t="s">
        <v>1581</v>
      </c>
      <c r="H539" s="38" t="s">
        <v>1637</v>
      </c>
      <c r="I539" s="38" t="s">
        <v>1638</v>
      </c>
      <c r="J539" s="44">
        <v>136850</v>
      </c>
      <c r="K539" s="44">
        <v>23592</v>
      </c>
      <c r="L539" s="44">
        <v>0</v>
      </c>
      <c r="M539" s="44">
        <v>23592</v>
      </c>
      <c r="N539" s="39">
        <v>3</v>
      </c>
      <c r="O539" s="47">
        <v>18668</v>
      </c>
    </row>
    <row r="540" spans="1:15" hidden="1" outlineLevel="1" collapsed="1" x14ac:dyDescent="0.2">
      <c r="A540" s="50"/>
      <c r="B540" s="50"/>
      <c r="C540" s="35" t="s">
        <v>2938</v>
      </c>
      <c r="D540" s="35"/>
      <c r="E540" s="35"/>
      <c r="F540" s="43"/>
      <c r="G540" s="43"/>
      <c r="H540" s="43"/>
      <c r="I540" s="43"/>
      <c r="J540" s="45">
        <f t="shared" ref="J540:O540" si="29">SUBTOTAL(9,J520:J539)</f>
        <v>2785717</v>
      </c>
      <c r="K540" s="45">
        <f t="shared" si="29"/>
        <v>1407259.26</v>
      </c>
      <c r="L540" s="45">
        <f t="shared" si="29"/>
        <v>0</v>
      </c>
      <c r="M540" s="45">
        <f t="shared" si="29"/>
        <v>1357375.27</v>
      </c>
      <c r="N540" s="36">
        <f t="shared" si="29"/>
        <v>61</v>
      </c>
      <c r="O540" s="48">
        <f t="shared" si="29"/>
        <v>365541</v>
      </c>
    </row>
    <row r="541" spans="1:15" ht="102" hidden="1" outlineLevel="2" x14ac:dyDescent="0.2">
      <c r="A541" s="40">
        <v>517</v>
      </c>
      <c r="B541" s="40">
        <f t="shared" si="27"/>
        <v>1</v>
      </c>
      <c r="C541" s="40" t="s">
        <v>1536</v>
      </c>
      <c r="D541" s="40" t="s">
        <v>1537</v>
      </c>
      <c r="E541" s="40">
        <v>95943</v>
      </c>
      <c r="F541" s="41" t="s">
        <v>1538</v>
      </c>
      <c r="G541" s="41" t="s">
        <v>1539</v>
      </c>
      <c r="H541" s="41" t="s">
        <v>1540</v>
      </c>
      <c r="I541" s="41" t="s">
        <v>1541</v>
      </c>
      <c r="J541" s="46">
        <v>122000</v>
      </c>
      <c r="K541" s="46">
        <v>40000</v>
      </c>
      <c r="L541" s="46">
        <v>0</v>
      </c>
      <c r="M541" s="46">
        <v>40000</v>
      </c>
      <c r="N541" s="42">
        <v>3</v>
      </c>
      <c r="O541" s="49">
        <v>18668</v>
      </c>
    </row>
    <row r="542" spans="1:15" ht="25.5" hidden="1" outlineLevel="2" x14ac:dyDescent="0.2">
      <c r="A542" s="37">
        <v>518</v>
      </c>
      <c r="B542" s="37">
        <f t="shared" si="27"/>
        <v>2</v>
      </c>
      <c r="C542" s="37" t="s">
        <v>1536</v>
      </c>
      <c r="D542" s="37" t="s">
        <v>1542</v>
      </c>
      <c r="E542" s="37">
        <v>96147</v>
      </c>
      <c r="F542" s="38" t="s">
        <v>1538</v>
      </c>
      <c r="G542" s="38" t="s">
        <v>1539</v>
      </c>
      <c r="H542" s="38" t="s">
        <v>1543</v>
      </c>
      <c r="I542" s="38" t="s">
        <v>1544</v>
      </c>
      <c r="J542" s="44">
        <v>42245</v>
      </c>
      <c r="K542" s="44">
        <v>19456.91</v>
      </c>
      <c r="L542" s="44">
        <v>0</v>
      </c>
      <c r="M542" s="44">
        <v>19456.91</v>
      </c>
      <c r="N542" s="39">
        <v>3</v>
      </c>
      <c r="O542" s="47">
        <v>18668</v>
      </c>
    </row>
    <row r="543" spans="1:15" ht="76.5" hidden="1" outlineLevel="2" x14ac:dyDescent="0.2">
      <c r="A543" s="37">
        <v>519</v>
      </c>
      <c r="B543" s="37">
        <f t="shared" si="27"/>
        <v>3</v>
      </c>
      <c r="C543" s="37" t="s">
        <v>1536</v>
      </c>
      <c r="D543" s="37" t="s">
        <v>1545</v>
      </c>
      <c r="E543" s="37">
        <v>100362</v>
      </c>
      <c r="F543" s="38" t="s">
        <v>1538</v>
      </c>
      <c r="G543" s="38" t="s">
        <v>1539</v>
      </c>
      <c r="H543" s="38" t="s">
        <v>1546</v>
      </c>
      <c r="I543" s="38" t="s">
        <v>1547</v>
      </c>
      <c r="J543" s="44">
        <v>90000</v>
      </c>
      <c r="K543" s="44">
        <v>54000</v>
      </c>
      <c r="L543" s="44">
        <v>0</v>
      </c>
      <c r="M543" s="44">
        <v>54000</v>
      </c>
      <c r="N543" s="39">
        <v>3</v>
      </c>
      <c r="O543" s="47">
        <v>18668</v>
      </c>
    </row>
    <row r="544" spans="1:15" ht="25.5" hidden="1" outlineLevel="2" x14ac:dyDescent="0.2">
      <c r="A544" s="37">
        <v>520</v>
      </c>
      <c r="B544" s="37">
        <f t="shared" si="27"/>
        <v>4</v>
      </c>
      <c r="C544" s="37" t="s">
        <v>1536</v>
      </c>
      <c r="D544" s="37" t="s">
        <v>1548</v>
      </c>
      <c r="E544" s="37">
        <v>96370</v>
      </c>
      <c r="F544" s="38" t="s">
        <v>1538</v>
      </c>
      <c r="G544" s="38" t="s">
        <v>1539</v>
      </c>
      <c r="H544" s="38" t="s">
        <v>1549</v>
      </c>
      <c r="I544" s="38" t="s">
        <v>1550</v>
      </c>
      <c r="J544" s="44">
        <v>113050</v>
      </c>
      <c r="K544" s="44">
        <v>0</v>
      </c>
      <c r="L544" s="44">
        <v>0</v>
      </c>
      <c r="M544" s="44">
        <v>113050</v>
      </c>
      <c r="N544" s="39">
        <v>2</v>
      </c>
      <c r="O544" s="47">
        <v>12811</v>
      </c>
    </row>
    <row r="545" spans="1:15" ht="38.25" hidden="1" outlineLevel="2" x14ac:dyDescent="0.2">
      <c r="A545" s="37">
        <v>521</v>
      </c>
      <c r="B545" s="37">
        <f t="shared" si="27"/>
        <v>5</v>
      </c>
      <c r="C545" s="37" t="s">
        <v>1536</v>
      </c>
      <c r="D545" s="37" t="s">
        <v>1551</v>
      </c>
      <c r="E545" s="37">
        <v>96423</v>
      </c>
      <c r="F545" s="38" t="s">
        <v>1538</v>
      </c>
      <c r="G545" s="38" t="s">
        <v>1539</v>
      </c>
      <c r="H545" s="38" t="s">
        <v>1552</v>
      </c>
      <c r="I545" s="38" t="s">
        <v>1553</v>
      </c>
      <c r="J545" s="44">
        <v>164000</v>
      </c>
      <c r="K545" s="44">
        <v>76500</v>
      </c>
      <c r="L545" s="44">
        <v>0</v>
      </c>
      <c r="M545" s="44">
        <v>76500</v>
      </c>
      <c r="N545" s="39">
        <v>3</v>
      </c>
      <c r="O545" s="47">
        <v>18668</v>
      </c>
    </row>
    <row r="546" spans="1:15" ht="25.5" hidden="1" outlineLevel="2" x14ac:dyDescent="0.2">
      <c r="A546" s="37">
        <v>522</v>
      </c>
      <c r="B546" s="37">
        <f t="shared" si="27"/>
        <v>6</v>
      </c>
      <c r="C546" s="37" t="s">
        <v>1536</v>
      </c>
      <c r="D546" s="37" t="s">
        <v>1554</v>
      </c>
      <c r="E546" s="37">
        <v>97009</v>
      </c>
      <c r="F546" s="38" t="s">
        <v>1538</v>
      </c>
      <c r="G546" s="38" t="s">
        <v>1539</v>
      </c>
      <c r="H546" s="38" t="s">
        <v>1555</v>
      </c>
      <c r="I546" s="38" t="s">
        <v>1556</v>
      </c>
      <c r="J546" s="44">
        <v>238000</v>
      </c>
      <c r="K546" s="44">
        <v>74640</v>
      </c>
      <c r="L546" s="44">
        <v>0</v>
      </c>
      <c r="M546" s="44">
        <v>74640</v>
      </c>
      <c r="N546" s="39">
        <v>3</v>
      </c>
      <c r="O546" s="47">
        <v>18668</v>
      </c>
    </row>
    <row r="547" spans="1:15" ht="38.25" hidden="1" outlineLevel="2" x14ac:dyDescent="0.2">
      <c r="A547" s="37">
        <v>523</v>
      </c>
      <c r="B547" s="37">
        <f t="shared" si="27"/>
        <v>7</v>
      </c>
      <c r="C547" s="37" t="s">
        <v>1536</v>
      </c>
      <c r="D547" s="37" t="s">
        <v>1557</v>
      </c>
      <c r="E547" s="37">
        <v>97189</v>
      </c>
      <c r="F547" s="38" t="s">
        <v>1538</v>
      </c>
      <c r="G547" s="38" t="s">
        <v>1539</v>
      </c>
      <c r="H547" s="38" t="s">
        <v>1558</v>
      </c>
      <c r="I547" s="38" t="s">
        <v>1559</v>
      </c>
      <c r="J547" s="44">
        <v>127000</v>
      </c>
      <c r="K547" s="44">
        <v>93401</v>
      </c>
      <c r="L547" s="44">
        <v>6430</v>
      </c>
      <c r="M547" s="44">
        <v>86971</v>
      </c>
      <c r="N547" s="39">
        <v>3</v>
      </c>
      <c r="O547" s="47">
        <v>18668</v>
      </c>
    </row>
    <row r="548" spans="1:15" ht="38.25" hidden="1" outlineLevel="2" x14ac:dyDescent="0.2">
      <c r="A548" s="37">
        <v>524</v>
      </c>
      <c r="B548" s="37">
        <f t="shared" si="27"/>
        <v>8</v>
      </c>
      <c r="C548" s="37" t="s">
        <v>1536</v>
      </c>
      <c r="D548" s="37" t="s">
        <v>1560</v>
      </c>
      <c r="E548" s="37">
        <v>97394</v>
      </c>
      <c r="F548" s="38" t="s">
        <v>1538</v>
      </c>
      <c r="G548" s="38" t="s">
        <v>1539</v>
      </c>
      <c r="H548" s="38" t="s">
        <v>1561</v>
      </c>
      <c r="I548" s="38" t="s">
        <v>1562</v>
      </c>
      <c r="J548" s="44">
        <v>85400</v>
      </c>
      <c r="K548" s="44">
        <v>29890</v>
      </c>
      <c r="L548" s="44">
        <v>0</v>
      </c>
      <c r="M548" s="44">
        <v>29890</v>
      </c>
      <c r="N548" s="39">
        <v>2</v>
      </c>
      <c r="O548" s="47">
        <v>12811</v>
      </c>
    </row>
    <row r="549" spans="1:15" ht="38.25" hidden="1" outlineLevel="2" x14ac:dyDescent="0.2">
      <c r="A549" s="37">
        <v>525</v>
      </c>
      <c r="B549" s="37">
        <f t="shared" si="27"/>
        <v>9</v>
      </c>
      <c r="C549" s="37" t="s">
        <v>1536</v>
      </c>
      <c r="D549" s="37" t="s">
        <v>1563</v>
      </c>
      <c r="E549" s="37">
        <v>98168</v>
      </c>
      <c r="F549" s="38" t="s">
        <v>1538</v>
      </c>
      <c r="G549" s="38" t="s">
        <v>1539</v>
      </c>
      <c r="H549" s="38" t="s">
        <v>1564</v>
      </c>
      <c r="I549" s="38" t="s">
        <v>1565</v>
      </c>
      <c r="J549" s="44">
        <v>142800</v>
      </c>
      <c r="K549" s="44">
        <v>36379</v>
      </c>
      <c r="L549" s="44">
        <v>0</v>
      </c>
      <c r="M549" s="44">
        <v>36379</v>
      </c>
      <c r="N549" s="39">
        <v>3</v>
      </c>
      <c r="O549" s="47">
        <v>18668</v>
      </c>
    </row>
    <row r="550" spans="1:15" ht="25.5" hidden="1" outlineLevel="2" x14ac:dyDescent="0.2">
      <c r="A550" s="37">
        <v>526</v>
      </c>
      <c r="B550" s="37">
        <f t="shared" si="27"/>
        <v>10</v>
      </c>
      <c r="C550" s="37" t="s">
        <v>1536</v>
      </c>
      <c r="D550" s="37" t="s">
        <v>1566</v>
      </c>
      <c r="E550" s="37">
        <v>98337</v>
      </c>
      <c r="F550" s="38" t="s">
        <v>1538</v>
      </c>
      <c r="G550" s="38" t="s">
        <v>1539</v>
      </c>
      <c r="H550" s="38" t="s">
        <v>1567</v>
      </c>
      <c r="I550" s="38" t="s">
        <v>1568</v>
      </c>
      <c r="J550" s="44">
        <v>120000</v>
      </c>
      <c r="K550" s="44">
        <v>56035</v>
      </c>
      <c r="L550" s="44">
        <v>0</v>
      </c>
      <c r="M550" s="44">
        <v>56035</v>
      </c>
      <c r="N550" s="39">
        <v>3</v>
      </c>
      <c r="O550" s="47">
        <v>18668</v>
      </c>
    </row>
    <row r="551" spans="1:15" ht="25.5" hidden="1" outlineLevel="2" x14ac:dyDescent="0.2">
      <c r="A551" s="37">
        <v>527</v>
      </c>
      <c r="B551" s="37">
        <f t="shared" si="27"/>
        <v>11</v>
      </c>
      <c r="C551" s="37" t="s">
        <v>1536</v>
      </c>
      <c r="D551" s="37" t="s">
        <v>1569</v>
      </c>
      <c r="E551" s="37">
        <v>98916</v>
      </c>
      <c r="F551" s="38" t="s">
        <v>1538</v>
      </c>
      <c r="G551" s="38" t="s">
        <v>1539</v>
      </c>
      <c r="H551" s="38" t="s">
        <v>1570</v>
      </c>
      <c r="I551" s="38" t="s">
        <v>1571</v>
      </c>
      <c r="J551" s="44">
        <v>73920</v>
      </c>
      <c r="K551" s="44">
        <v>19170</v>
      </c>
      <c r="L551" s="44">
        <v>0</v>
      </c>
      <c r="M551" s="44">
        <v>19170</v>
      </c>
      <c r="N551" s="39">
        <v>3</v>
      </c>
      <c r="O551" s="47">
        <v>18668</v>
      </c>
    </row>
    <row r="552" spans="1:15" ht="25.5" hidden="1" outlineLevel="2" x14ac:dyDescent="0.2">
      <c r="A552" s="37">
        <v>528</v>
      </c>
      <c r="B552" s="37">
        <f t="shared" si="27"/>
        <v>12</v>
      </c>
      <c r="C552" s="37" t="s">
        <v>1536</v>
      </c>
      <c r="D552" s="37" t="s">
        <v>1572</v>
      </c>
      <c r="E552" s="37">
        <v>98998</v>
      </c>
      <c r="F552" s="38" t="s">
        <v>1538</v>
      </c>
      <c r="G552" s="38" t="s">
        <v>1539</v>
      </c>
      <c r="H552" s="38" t="s">
        <v>1573</v>
      </c>
      <c r="I552" s="38" t="s">
        <v>1574</v>
      </c>
      <c r="J552" s="44">
        <v>89800</v>
      </c>
      <c r="K552" s="44">
        <v>52887</v>
      </c>
      <c r="L552" s="44">
        <v>0</v>
      </c>
      <c r="M552" s="44">
        <v>52887</v>
      </c>
      <c r="N552" s="39">
        <v>3</v>
      </c>
      <c r="O552" s="47">
        <v>18668</v>
      </c>
    </row>
    <row r="553" spans="1:15" ht="51" hidden="1" outlineLevel="2" x14ac:dyDescent="0.2">
      <c r="A553" s="37">
        <v>529</v>
      </c>
      <c r="B553" s="37">
        <f t="shared" si="27"/>
        <v>13</v>
      </c>
      <c r="C553" s="37" t="s">
        <v>1536</v>
      </c>
      <c r="D553" s="37" t="s">
        <v>1575</v>
      </c>
      <c r="E553" s="37">
        <v>99539</v>
      </c>
      <c r="F553" s="38" t="s">
        <v>1538</v>
      </c>
      <c r="G553" s="38" t="s">
        <v>1539</v>
      </c>
      <c r="H553" s="38" t="s">
        <v>1576</v>
      </c>
      <c r="I553" s="38" t="s">
        <v>1577</v>
      </c>
      <c r="J553" s="44">
        <v>90000</v>
      </c>
      <c r="K553" s="44">
        <v>30000</v>
      </c>
      <c r="L553" s="44">
        <v>0</v>
      </c>
      <c r="M553" s="44">
        <v>30000</v>
      </c>
      <c r="N553" s="39">
        <v>4</v>
      </c>
      <c r="O553" s="47">
        <v>24526</v>
      </c>
    </row>
    <row r="554" spans="1:15" ht="27" hidden="1" customHeight="1" outlineLevel="1" collapsed="1" x14ac:dyDescent="0.2">
      <c r="A554" s="50"/>
      <c r="B554" s="50"/>
      <c r="C554" s="35" t="s">
        <v>2939</v>
      </c>
      <c r="D554" s="35"/>
      <c r="E554" s="35"/>
      <c r="F554" s="43"/>
      <c r="G554" s="43"/>
      <c r="H554" s="43"/>
      <c r="I554" s="43"/>
      <c r="J554" s="45">
        <f t="shared" ref="J554:O554" si="30">SUBTOTAL(9,J541:J553)</f>
        <v>1498215</v>
      </c>
      <c r="K554" s="45">
        <f t="shared" si="30"/>
        <v>582358.91</v>
      </c>
      <c r="L554" s="45">
        <f t="shared" si="30"/>
        <v>6430</v>
      </c>
      <c r="M554" s="45">
        <f t="shared" si="30"/>
        <v>688978.91</v>
      </c>
      <c r="N554" s="36">
        <f t="shared" si="30"/>
        <v>38</v>
      </c>
      <c r="O554" s="48">
        <f t="shared" si="30"/>
        <v>236828</v>
      </c>
    </row>
    <row r="555" spans="1:15" ht="38.25" hidden="1" outlineLevel="2" x14ac:dyDescent="0.2">
      <c r="A555" s="40">
        <v>530</v>
      </c>
      <c r="B555" s="40">
        <f t="shared" si="27"/>
        <v>1</v>
      </c>
      <c r="C555" s="40" t="s">
        <v>1639</v>
      </c>
      <c r="D555" s="40" t="s">
        <v>1640</v>
      </c>
      <c r="E555" s="40">
        <v>101145</v>
      </c>
      <c r="F555" s="41" t="s">
        <v>1641</v>
      </c>
      <c r="G555" s="41" t="s">
        <v>1642</v>
      </c>
      <c r="H555" s="41" t="s">
        <v>1643</v>
      </c>
      <c r="I555" s="41" t="s">
        <v>1644</v>
      </c>
      <c r="J555" s="46">
        <v>225000</v>
      </c>
      <c r="K555" s="46">
        <v>225000</v>
      </c>
      <c r="L555" s="46">
        <v>0</v>
      </c>
      <c r="M555" s="46">
        <v>225000</v>
      </c>
      <c r="N555" s="42">
        <v>3</v>
      </c>
      <c r="O555" s="49">
        <v>18668</v>
      </c>
    </row>
    <row r="556" spans="1:15" ht="25.5" hidden="1" outlineLevel="2" x14ac:dyDescent="0.2">
      <c r="A556" s="37">
        <v>531</v>
      </c>
      <c r="B556" s="37">
        <f t="shared" si="27"/>
        <v>2</v>
      </c>
      <c r="C556" s="37" t="s">
        <v>1639</v>
      </c>
      <c r="D556" s="37" t="s">
        <v>1645</v>
      </c>
      <c r="E556" s="37">
        <v>179383</v>
      </c>
      <c r="F556" s="38" t="s">
        <v>1641</v>
      </c>
      <c r="G556" s="38" t="s">
        <v>1642</v>
      </c>
      <c r="H556" s="38" t="s">
        <v>1646</v>
      </c>
      <c r="I556" s="38" t="s">
        <v>1647</v>
      </c>
      <c r="J556" s="44">
        <v>68425</v>
      </c>
      <c r="K556" s="44">
        <v>57935</v>
      </c>
      <c r="L556" s="44">
        <v>0</v>
      </c>
      <c r="M556" s="44">
        <v>57953</v>
      </c>
      <c r="N556" s="39">
        <v>3</v>
      </c>
      <c r="O556" s="47">
        <v>18668</v>
      </c>
    </row>
    <row r="557" spans="1:15" ht="25.5" hidden="1" outlineLevel="2" x14ac:dyDescent="0.2">
      <c r="A557" s="37">
        <v>532</v>
      </c>
      <c r="B557" s="37">
        <f t="shared" si="27"/>
        <v>3</v>
      </c>
      <c r="C557" s="37" t="s">
        <v>1639</v>
      </c>
      <c r="D557" s="37" t="s">
        <v>1648</v>
      </c>
      <c r="E557" s="37">
        <v>179463</v>
      </c>
      <c r="F557" s="38" t="s">
        <v>1641</v>
      </c>
      <c r="G557" s="38" t="s">
        <v>1642</v>
      </c>
      <c r="H557" s="38" t="s">
        <v>1649</v>
      </c>
      <c r="I557" s="38" t="s">
        <v>1650</v>
      </c>
      <c r="J557" s="44">
        <v>155890</v>
      </c>
      <c r="K557" s="44">
        <v>59381</v>
      </c>
      <c r="L557" s="44">
        <v>0</v>
      </c>
      <c r="M557" s="44">
        <v>59381</v>
      </c>
      <c r="N557" s="39">
        <v>3</v>
      </c>
      <c r="O557" s="47">
        <v>18668</v>
      </c>
    </row>
    <row r="558" spans="1:15" ht="25.5" hidden="1" outlineLevel="2" x14ac:dyDescent="0.2">
      <c r="A558" s="37">
        <v>533</v>
      </c>
      <c r="B558" s="37">
        <f t="shared" si="27"/>
        <v>4</v>
      </c>
      <c r="C558" s="37" t="s">
        <v>1639</v>
      </c>
      <c r="D558" s="37" t="s">
        <v>1651</v>
      </c>
      <c r="E558" s="37">
        <v>179481</v>
      </c>
      <c r="F558" s="38" t="s">
        <v>1641</v>
      </c>
      <c r="G558" s="38" t="s">
        <v>1642</v>
      </c>
      <c r="H558" s="38" t="s">
        <v>1652</v>
      </c>
      <c r="I558" s="38" t="s">
        <v>1653</v>
      </c>
      <c r="J558" s="44">
        <v>884756</v>
      </c>
      <c r="K558" s="44">
        <v>884756</v>
      </c>
      <c r="L558" s="44">
        <v>0</v>
      </c>
      <c r="M558" s="44">
        <v>884756</v>
      </c>
      <c r="N558" s="39">
        <v>3</v>
      </c>
      <c r="O558" s="47">
        <v>18668</v>
      </c>
    </row>
    <row r="559" spans="1:15" ht="38.25" hidden="1" outlineLevel="2" x14ac:dyDescent="0.2">
      <c r="A559" s="37">
        <v>534</v>
      </c>
      <c r="B559" s="37">
        <f t="shared" si="27"/>
        <v>5</v>
      </c>
      <c r="C559" s="37" t="s">
        <v>1639</v>
      </c>
      <c r="D559" s="37" t="s">
        <v>1654</v>
      </c>
      <c r="E559" s="37">
        <v>179515</v>
      </c>
      <c r="F559" s="38" t="s">
        <v>1641</v>
      </c>
      <c r="G559" s="38" t="s">
        <v>1642</v>
      </c>
      <c r="H559" s="38" t="s">
        <v>1655</v>
      </c>
      <c r="I559" s="38" t="s">
        <v>1656</v>
      </c>
      <c r="J559" s="44">
        <v>395320</v>
      </c>
      <c r="K559" s="44">
        <v>47600</v>
      </c>
      <c r="L559" s="44">
        <v>0</v>
      </c>
      <c r="M559" s="44">
        <v>47600</v>
      </c>
      <c r="N559" s="39">
        <v>3</v>
      </c>
      <c r="O559" s="47">
        <v>18668</v>
      </c>
    </row>
    <row r="560" spans="1:15" ht="30" hidden="1" customHeight="1" outlineLevel="2" x14ac:dyDescent="0.2">
      <c r="A560" s="37">
        <v>535</v>
      </c>
      <c r="B560" s="37">
        <f t="shared" si="27"/>
        <v>6</v>
      </c>
      <c r="C560" s="37" t="s">
        <v>1639</v>
      </c>
      <c r="D560" s="37" t="s">
        <v>1657</v>
      </c>
      <c r="E560" s="37">
        <v>104582</v>
      </c>
      <c r="F560" s="38" t="s">
        <v>1641</v>
      </c>
      <c r="G560" s="38" t="s">
        <v>1642</v>
      </c>
      <c r="H560" s="38" t="s">
        <v>1658</v>
      </c>
      <c r="I560" s="38" t="s">
        <v>1659</v>
      </c>
      <c r="J560" s="44">
        <v>0</v>
      </c>
      <c r="K560" s="44">
        <v>153510</v>
      </c>
      <c r="L560" s="44">
        <v>15351</v>
      </c>
      <c r="M560" s="44">
        <v>138159</v>
      </c>
      <c r="N560" s="39">
        <v>3</v>
      </c>
      <c r="O560" s="47">
        <v>18668</v>
      </c>
    </row>
    <row r="561" spans="1:15" ht="30" hidden="1" customHeight="1" outlineLevel="2" x14ac:dyDescent="0.2">
      <c r="A561" s="37">
        <v>536</v>
      </c>
      <c r="B561" s="37">
        <f t="shared" si="27"/>
        <v>7</v>
      </c>
      <c r="C561" s="37" t="s">
        <v>1639</v>
      </c>
      <c r="D561" s="37" t="s">
        <v>1660</v>
      </c>
      <c r="E561" s="37">
        <v>105160</v>
      </c>
      <c r="F561" s="38" t="s">
        <v>1641</v>
      </c>
      <c r="G561" s="38" t="s">
        <v>1642</v>
      </c>
      <c r="H561" s="38" t="s">
        <v>1661</v>
      </c>
      <c r="I561" s="38" t="s">
        <v>1662</v>
      </c>
      <c r="J561" s="44">
        <v>720545</v>
      </c>
      <c r="K561" s="44">
        <v>20545</v>
      </c>
      <c r="L561" s="44">
        <v>0</v>
      </c>
      <c r="M561" s="44">
        <v>668364</v>
      </c>
      <c r="N561" s="39">
        <v>3</v>
      </c>
      <c r="O561" s="47">
        <v>18668</v>
      </c>
    </row>
    <row r="562" spans="1:15" ht="30" hidden="1" customHeight="1" outlineLevel="2" x14ac:dyDescent="0.2">
      <c r="A562" s="37">
        <v>537</v>
      </c>
      <c r="B562" s="37">
        <f t="shared" si="27"/>
        <v>8</v>
      </c>
      <c r="C562" s="37" t="s">
        <v>1639</v>
      </c>
      <c r="D562" s="37" t="s">
        <v>1663</v>
      </c>
      <c r="E562" s="37">
        <v>105570</v>
      </c>
      <c r="F562" s="38" t="s">
        <v>1641</v>
      </c>
      <c r="G562" s="38" t="s">
        <v>1642</v>
      </c>
      <c r="H562" s="38" t="s">
        <v>1664</v>
      </c>
      <c r="I562" s="38" t="s">
        <v>1665</v>
      </c>
      <c r="J562" s="44">
        <v>132500</v>
      </c>
      <c r="K562" s="44">
        <v>57400</v>
      </c>
      <c r="L562" s="44">
        <v>0</v>
      </c>
      <c r="M562" s="44">
        <v>57400</v>
      </c>
      <c r="N562" s="39">
        <v>3</v>
      </c>
      <c r="O562" s="47">
        <v>18668</v>
      </c>
    </row>
    <row r="563" spans="1:15" ht="30" hidden="1" customHeight="1" outlineLevel="2" x14ac:dyDescent="0.2">
      <c r="A563" s="37">
        <v>538</v>
      </c>
      <c r="B563" s="37">
        <f t="shared" si="27"/>
        <v>9</v>
      </c>
      <c r="C563" s="37" t="s">
        <v>1639</v>
      </c>
      <c r="D563" s="37" t="s">
        <v>104</v>
      </c>
      <c r="E563" s="37">
        <v>105936</v>
      </c>
      <c r="F563" s="38" t="s">
        <v>1641</v>
      </c>
      <c r="G563" s="38" t="s">
        <v>1642</v>
      </c>
      <c r="H563" s="38" t="s">
        <v>1666</v>
      </c>
      <c r="I563" s="38" t="s">
        <v>1667</v>
      </c>
      <c r="J563" s="44">
        <v>26472</v>
      </c>
      <c r="K563" s="44">
        <v>26472</v>
      </c>
      <c r="L563" s="44">
        <v>0</v>
      </c>
      <c r="M563" s="44">
        <v>158827.81</v>
      </c>
      <c r="N563" s="39">
        <v>3</v>
      </c>
      <c r="O563" s="47">
        <v>18668</v>
      </c>
    </row>
    <row r="564" spans="1:15" ht="29.45" hidden="1" customHeight="1" outlineLevel="1" collapsed="1" x14ac:dyDescent="0.2">
      <c r="A564" s="50"/>
      <c r="B564" s="50"/>
      <c r="C564" s="35" t="s">
        <v>2940</v>
      </c>
      <c r="D564" s="35"/>
      <c r="E564" s="35"/>
      <c r="F564" s="43"/>
      <c r="G564" s="43"/>
      <c r="H564" s="43"/>
      <c r="I564" s="43"/>
      <c r="J564" s="45">
        <f t="shared" ref="J564:O564" si="31">SUBTOTAL(9,J555:J563)</f>
        <v>2608908</v>
      </c>
      <c r="K564" s="45">
        <f t="shared" si="31"/>
        <v>1532599</v>
      </c>
      <c r="L564" s="45">
        <f t="shared" si="31"/>
        <v>15351</v>
      </c>
      <c r="M564" s="45">
        <f t="shared" si="31"/>
        <v>2297440.81</v>
      </c>
      <c r="N564" s="36">
        <f t="shared" si="31"/>
        <v>27</v>
      </c>
      <c r="O564" s="48">
        <f t="shared" si="31"/>
        <v>168012</v>
      </c>
    </row>
    <row r="565" spans="1:15" ht="38.25" hidden="1" outlineLevel="2" x14ac:dyDescent="0.2">
      <c r="A565" s="40">
        <v>539</v>
      </c>
      <c r="B565" s="40">
        <f t="shared" si="27"/>
        <v>1</v>
      </c>
      <c r="C565" s="40" t="s">
        <v>1668</v>
      </c>
      <c r="D565" s="40" t="s">
        <v>1669</v>
      </c>
      <c r="E565" s="40">
        <v>107001</v>
      </c>
      <c r="F565" s="41" t="s">
        <v>1670</v>
      </c>
      <c r="G565" s="41" t="s">
        <v>1671</v>
      </c>
      <c r="H565" s="41" t="s">
        <v>1672</v>
      </c>
      <c r="I565" s="41" t="s">
        <v>1673</v>
      </c>
      <c r="J565" s="46">
        <v>95000</v>
      </c>
      <c r="K565" s="46">
        <v>76000</v>
      </c>
      <c r="L565" s="46">
        <v>0</v>
      </c>
      <c r="M565" s="46">
        <v>76000</v>
      </c>
      <c r="N565" s="42">
        <v>3</v>
      </c>
      <c r="O565" s="49">
        <v>18668</v>
      </c>
    </row>
    <row r="566" spans="1:15" ht="25.5" hidden="1" outlineLevel="2" x14ac:dyDescent="0.2">
      <c r="A566" s="37">
        <v>540</v>
      </c>
      <c r="B566" s="37">
        <f t="shared" si="27"/>
        <v>2</v>
      </c>
      <c r="C566" s="37" t="s">
        <v>1668</v>
      </c>
      <c r="D566" s="37" t="s">
        <v>1674</v>
      </c>
      <c r="E566" s="37">
        <v>107234</v>
      </c>
      <c r="F566" s="38" t="s">
        <v>1670</v>
      </c>
      <c r="G566" s="38" t="s">
        <v>1671</v>
      </c>
      <c r="H566" s="38" t="s">
        <v>1675</v>
      </c>
      <c r="I566" s="38" t="s">
        <v>1676</v>
      </c>
      <c r="J566" s="44">
        <v>213310</v>
      </c>
      <c r="K566" s="44">
        <v>101150</v>
      </c>
      <c r="L566" s="44">
        <v>0</v>
      </c>
      <c r="M566" s="44">
        <v>101150</v>
      </c>
      <c r="N566" s="39">
        <v>4</v>
      </c>
      <c r="O566" s="47">
        <v>24526</v>
      </c>
    </row>
    <row r="567" spans="1:15" ht="25.5" hidden="1" outlineLevel="2" x14ac:dyDescent="0.2">
      <c r="A567" s="37">
        <v>541</v>
      </c>
      <c r="B567" s="37">
        <f t="shared" si="27"/>
        <v>3</v>
      </c>
      <c r="C567" s="37" t="s">
        <v>1668</v>
      </c>
      <c r="D567" s="37" t="s">
        <v>1677</v>
      </c>
      <c r="E567" s="37">
        <v>107270</v>
      </c>
      <c r="F567" s="38" t="s">
        <v>1670</v>
      </c>
      <c r="G567" s="38" t="s">
        <v>1671</v>
      </c>
      <c r="H567" s="38" t="s">
        <v>1678</v>
      </c>
      <c r="I567" s="38" t="s">
        <v>1679</v>
      </c>
      <c r="J567" s="44">
        <v>192706</v>
      </c>
      <c r="K567" s="44">
        <v>39000</v>
      </c>
      <c r="L567" s="44">
        <v>0</v>
      </c>
      <c r="M567" s="44">
        <v>39000</v>
      </c>
      <c r="N567" s="39">
        <v>5</v>
      </c>
      <c r="O567" s="47">
        <v>30383</v>
      </c>
    </row>
    <row r="568" spans="1:15" ht="38.25" hidden="1" outlineLevel="2" x14ac:dyDescent="0.2">
      <c r="A568" s="37">
        <v>542</v>
      </c>
      <c r="B568" s="37">
        <f t="shared" si="27"/>
        <v>4</v>
      </c>
      <c r="C568" s="37" t="s">
        <v>1668</v>
      </c>
      <c r="D568" s="37" t="s">
        <v>1680</v>
      </c>
      <c r="E568" s="37">
        <v>107430</v>
      </c>
      <c r="F568" s="38" t="s">
        <v>1670</v>
      </c>
      <c r="G568" s="38" t="s">
        <v>1671</v>
      </c>
      <c r="H568" s="38" t="s">
        <v>1672</v>
      </c>
      <c r="I568" s="38" t="s">
        <v>1681</v>
      </c>
      <c r="J568" s="44">
        <v>143840</v>
      </c>
      <c r="K568" s="44">
        <v>11900</v>
      </c>
      <c r="L568" s="44">
        <v>0</v>
      </c>
      <c r="M568" s="44">
        <v>11900</v>
      </c>
      <c r="N568" s="39">
        <v>4</v>
      </c>
      <c r="O568" s="47">
        <v>11900</v>
      </c>
    </row>
    <row r="569" spans="1:15" ht="38.25" hidden="1" outlineLevel="2" x14ac:dyDescent="0.2">
      <c r="A569" s="37">
        <v>543</v>
      </c>
      <c r="B569" s="37">
        <f t="shared" si="27"/>
        <v>5</v>
      </c>
      <c r="C569" s="37" t="s">
        <v>1668</v>
      </c>
      <c r="D569" s="37" t="s">
        <v>1682</v>
      </c>
      <c r="E569" s="37">
        <v>107582</v>
      </c>
      <c r="F569" s="38" t="s">
        <v>1670</v>
      </c>
      <c r="G569" s="38" t="s">
        <v>1671</v>
      </c>
      <c r="H569" s="38" t="s">
        <v>1683</v>
      </c>
      <c r="I569" s="38" t="s">
        <v>1684</v>
      </c>
      <c r="J569" s="44">
        <v>119595</v>
      </c>
      <c r="K569" s="44">
        <v>98308</v>
      </c>
      <c r="L569" s="44">
        <v>0</v>
      </c>
      <c r="M569" s="44">
        <v>98308</v>
      </c>
      <c r="N569" s="39">
        <v>4</v>
      </c>
      <c r="O569" s="47">
        <v>24526</v>
      </c>
    </row>
    <row r="570" spans="1:15" ht="25.5" hidden="1" outlineLevel="2" x14ac:dyDescent="0.2">
      <c r="A570" s="37">
        <v>544</v>
      </c>
      <c r="B570" s="37">
        <f t="shared" si="27"/>
        <v>6</v>
      </c>
      <c r="C570" s="37" t="s">
        <v>1668</v>
      </c>
      <c r="D570" s="37" t="s">
        <v>1685</v>
      </c>
      <c r="E570" s="37">
        <v>108035</v>
      </c>
      <c r="F570" s="38" t="s">
        <v>1670</v>
      </c>
      <c r="G570" s="38" t="s">
        <v>1671</v>
      </c>
      <c r="H570" s="38" t="s">
        <v>1686</v>
      </c>
      <c r="I570" s="38" t="s">
        <v>1687</v>
      </c>
      <c r="J570" s="44">
        <v>261324</v>
      </c>
      <c r="K570" s="44">
        <v>127344</v>
      </c>
      <c r="L570" s="44">
        <v>0</v>
      </c>
      <c r="M570" s="44">
        <v>127344</v>
      </c>
      <c r="N570" s="39">
        <v>4</v>
      </c>
      <c r="O570" s="47">
        <v>24526</v>
      </c>
    </row>
    <row r="571" spans="1:15" ht="25.5" hidden="1" outlineLevel="2" x14ac:dyDescent="0.2">
      <c r="A571" s="37">
        <v>545</v>
      </c>
      <c r="B571" s="37">
        <f t="shared" si="27"/>
        <v>7</v>
      </c>
      <c r="C571" s="37" t="s">
        <v>1668</v>
      </c>
      <c r="D571" s="37" t="s">
        <v>1688</v>
      </c>
      <c r="E571" s="37">
        <v>108106</v>
      </c>
      <c r="F571" s="38" t="s">
        <v>1670</v>
      </c>
      <c r="G571" s="38" t="s">
        <v>1671</v>
      </c>
      <c r="H571" s="38" t="s">
        <v>1689</v>
      </c>
      <c r="I571" s="38" t="s">
        <v>1690</v>
      </c>
      <c r="J571" s="44">
        <v>83300</v>
      </c>
      <c r="K571" s="44">
        <v>44281</v>
      </c>
      <c r="L571" s="44">
        <v>0</v>
      </c>
      <c r="M571" s="44">
        <v>44281</v>
      </c>
      <c r="N571" s="39">
        <v>3</v>
      </c>
      <c r="O571" s="47">
        <v>18668</v>
      </c>
    </row>
    <row r="572" spans="1:15" ht="38.25" hidden="1" outlineLevel="2" x14ac:dyDescent="0.2">
      <c r="A572" s="37">
        <v>546</v>
      </c>
      <c r="B572" s="37">
        <f t="shared" si="27"/>
        <v>8</v>
      </c>
      <c r="C572" s="37" t="s">
        <v>1668</v>
      </c>
      <c r="D572" s="37" t="s">
        <v>1691</v>
      </c>
      <c r="E572" s="37">
        <v>179622</v>
      </c>
      <c r="F572" s="38" t="s">
        <v>1670</v>
      </c>
      <c r="G572" s="38" t="s">
        <v>1671</v>
      </c>
      <c r="H572" s="38" t="s">
        <v>1692</v>
      </c>
      <c r="I572" s="38" t="s">
        <v>1693</v>
      </c>
      <c r="J572" s="44">
        <v>177310</v>
      </c>
      <c r="K572" s="44">
        <v>117810</v>
      </c>
      <c r="L572" s="44">
        <v>0</v>
      </c>
      <c r="M572" s="44">
        <v>117810</v>
      </c>
      <c r="N572" s="39">
        <v>4</v>
      </c>
      <c r="O572" s="47">
        <v>24526</v>
      </c>
    </row>
    <row r="573" spans="1:15" ht="38.25" hidden="1" outlineLevel="2" x14ac:dyDescent="0.2">
      <c r="A573" s="37">
        <v>547</v>
      </c>
      <c r="B573" s="37">
        <f t="shared" si="27"/>
        <v>9</v>
      </c>
      <c r="C573" s="37" t="s">
        <v>1668</v>
      </c>
      <c r="D573" s="37" t="s">
        <v>1694</v>
      </c>
      <c r="E573" s="37">
        <v>108204</v>
      </c>
      <c r="F573" s="38" t="s">
        <v>1670</v>
      </c>
      <c r="G573" s="38" t="s">
        <v>1671</v>
      </c>
      <c r="H573" s="38" t="s">
        <v>1695</v>
      </c>
      <c r="I573" s="38" t="s">
        <v>1696</v>
      </c>
      <c r="J573" s="44">
        <v>152020</v>
      </c>
      <c r="K573" s="44">
        <v>11900</v>
      </c>
      <c r="L573" s="44">
        <v>0</v>
      </c>
      <c r="M573" s="44">
        <v>11900</v>
      </c>
      <c r="N573" s="39">
        <v>5</v>
      </c>
      <c r="O573" s="47">
        <v>11900</v>
      </c>
    </row>
    <row r="574" spans="1:15" ht="25.5" hidden="1" outlineLevel="2" x14ac:dyDescent="0.2">
      <c r="A574" s="37">
        <v>548</v>
      </c>
      <c r="B574" s="37">
        <f t="shared" si="27"/>
        <v>10</v>
      </c>
      <c r="C574" s="37" t="s">
        <v>1668</v>
      </c>
      <c r="D574" s="37" t="s">
        <v>1697</v>
      </c>
      <c r="E574" s="37">
        <v>108222</v>
      </c>
      <c r="F574" s="38" t="s">
        <v>1670</v>
      </c>
      <c r="G574" s="38" t="s">
        <v>1671</v>
      </c>
      <c r="H574" s="38" t="s">
        <v>1698</v>
      </c>
      <c r="I574" s="38" t="s">
        <v>1699</v>
      </c>
      <c r="J574" s="44">
        <v>192980</v>
      </c>
      <c r="K574" s="44">
        <v>121380</v>
      </c>
      <c r="L574" s="44">
        <v>0</v>
      </c>
      <c r="M574" s="44">
        <v>121380</v>
      </c>
      <c r="N574" s="39">
        <v>3</v>
      </c>
      <c r="O574" s="47">
        <v>18668</v>
      </c>
    </row>
    <row r="575" spans="1:15" ht="25.5" hidden="1" outlineLevel="2" x14ac:dyDescent="0.2">
      <c r="A575" s="37">
        <v>549</v>
      </c>
      <c r="B575" s="37">
        <f t="shared" si="27"/>
        <v>11</v>
      </c>
      <c r="C575" s="37" t="s">
        <v>1668</v>
      </c>
      <c r="D575" s="37" t="s">
        <v>1700</v>
      </c>
      <c r="E575" s="37">
        <v>108400</v>
      </c>
      <c r="F575" s="38" t="s">
        <v>1670</v>
      </c>
      <c r="G575" s="38" t="s">
        <v>1671</v>
      </c>
      <c r="H575" s="38" t="s">
        <v>1701</v>
      </c>
      <c r="I575" s="38" t="s">
        <v>1702</v>
      </c>
      <c r="J575" s="44">
        <v>149225</v>
      </c>
      <c r="K575" s="44">
        <v>37725</v>
      </c>
      <c r="L575" s="44">
        <v>0</v>
      </c>
      <c r="M575" s="44">
        <v>37725</v>
      </c>
      <c r="N575" s="39">
        <v>4</v>
      </c>
      <c r="O575" s="47">
        <v>24526</v>
      </c>
    </row>
    <row r="576" spans="1:15" ht="25.5" hidden="1" outlineLevel="2" x14ac:dyDescent="0.2">
      <c r="A576" s="37">
        <v>550</v>
      </c>
      <c r="B576" s="37">
        <f t="shared" si="27"/>
        <v>12</v>
      </c>
      <c r="C576" s="37" t="s">
        <v>1668</v>
      </c>
      <c r="D576" s="37" t="s">
        <v>1703</v>
      </c>
      <c r="E576" s="37">
        <v>179864</v>
      </c>
      <c r="F576" s="38" t="s">
        <v>1670</v>
      </c>
      <c r="G576" s="38" t="s">
        <v>1671</v>
      </c>
      <c r="H576" s="38" t="s">
        <v>1704</v>
      </c>
      <c r="I576" s="38" t="s">
        <v>1705</v>
      </c>
      <c r="J576" s="44">
        <v>107100</v>
      </c>
      <c r="K576" s="44">
        <v>65450</v>
      </c>
      <c r="L576" s="44">
        <v>0</v>
      </c>
      <c r="M576" s="44">
        <v>65450</v>
      </c>
      <c r="N576" s="39">
        <v>4</v>
      </c>
      <c r="O576" s="47">
        <v>24526</v>
      </c>
    </row>
    <row r="577" spans="1:15" ht="38.25" hidden="1" outlineLevel="2" x14ac:dyDescent="0.2">
      <c r="A577" s="37">
        <v>551</v>
      </c>
      <c r="B577" s="37">
        <f t="shared" si="27"/>
        <v>13</v>
      </c>
      <c r="C577" s="37" t="s">
        <v>1668</v>
      </c>
      <c r="D577" s="37" t="s">
        <v>1706</v>
      </c>
      <c r="E577" s="37">
        <v>108552</v>
      </c>
      <c r="F577" s="38" t="s">
        <v>1670</v>
      </c>
      <c r="G577" s="38" t="s">
        <v>1671</v>
      </c>
      <c r="H577" s="38" t="s">
        <v>1707</v>
      </c>
      <c r="I577" s="38" t="s">
        <v>1708</v>
      </c>
      <c r="J577" s="44">
        <v>236150</v>
      </c>
      <c r="K577" s="44">
        <v>139266.44</v>
      </c>
      <c r="L577" s="44">
        <v>0</v>
      </c>
      <c r="M577" s="44">
        <v>139266.44</v>
      </c>
      <c r="N577" s="39">
        <v>4</v>
      </c>
      <c r="O577" s="47">
        <v>24526</v>
      </c>
    </row>
    <row r="578" spans="1:15" ht="38.25" hidden="1" outlineLevel="2" x14ac:dyDescent="0.2">
      <c r="A578" s="37">
        <v>552</v>
      </c>
      <c r="B578" s="37">
        <f t="shared" si="27"/>
        <v>14</v>
      </c>
      <c r="C578" s="37" t="s">
        <v>1668</v>
      </c>
      <c r="D578" s="37" t="s">
        <v>1709</v>
      </c>
      <c r="E578" s="37">
        <v>108598</v>
      </c>
      <c r="F578" s="38" t="s">
        <v>1670</v>
      </c>
      <c r="G578" s="38" t="s">
        <v>1671</v>
      </c>
      <c r="H578" s="38" t="s">
        <v>1710</v>
      </c>
      <c r="I578" s="38" t="s">
        <v>1711</v>
      </c>
      <c r="J578" s="44">
        <v>157936</v>
      </c>
      <c r="K578" s="44">
        <v>82936</v>
      </c>
      <c r="L578" s="44">
        <v>0</v>
      </c>
      <c r="M578" s="44">
        <v>82936</v>
      </c>
      <c r="N578" s="39">
        <v>5</v>
      </c>
      <c r="O578" s="47">
        <v>30383</v>
      </c>
    </row>
    <row r="579" spans="1:15" ht="38.25" hidden="1" outlineLevel="2" x14ac:dyDescent="0.2">
      <c r="A579" s="37">
        <v>553</v>
      </c>
      <c r="B579" s="37">
        <f t="shared" si="27"/>
        <v>15</v>
      </c>
      <c r="C579" s="37" t="s">
        <v>1668</v>
      </c>
      <c r="D579" s="37" t="s">
        <v>1712</v>
      </c>
      <c r="E579" s="37">
        <v>108614</v>
      </c>
      <c r="F579" s="38" t="s">
        <v>1670</v>
      </c>
      <c r="G579" s="38" t="s">
        <v>1671</v>
      </c>
      <c r="H579" s="38" t="s">
        <v>1710</v>
      </c>
      <c r="I579" s="38" t="s">
        <v>1713</v>
      </c>
      <c r="J579" s="44">
        <v>91392</v>
      </c>
      <c r="K579" s="44">
        <v>91392</v>
      </c>
      <c r="L579" s="44">
        <v>0</v>
      </c>
      <c r="M579" s="44">
        <v>91392</v>
      </c>
      <c r="N579" s="39">
        <v>4</v>
      </c>
      <c r="O579" s="47">
        <v>24526</v>
      </c>
    </row>
    <row r="580" spans="1:15" ht="38.25" hidden="1" outlineLevel="2" x14ac:dyDescent="0.2">
      <c r="A580" s="37">
        <v>554</v>
      </c>
      <c r="B580" s="37">
        <f t="shared" si="27"/>
        <v>16</v>
      </c>
      <c r="C580" s="37" t="s">
        <v>1668</v>
      </c>
      <c r="D580" s="37" t="s">
        <v>1714</v>
      </c>
      <c r="E580" s="37">
        <v>108632</v>
      </c>
      <c r="F580" s="38" t="s">
        <v>1670</v>
      </c>
      <c r="G580" s="38" t="s">
        <v>1671</v>
      </c>
      <c r="H580" s="38" t="s">
        <v>1715</v>
      </c>
      <c r="I580" s="38" t="s">
        <v>1716</v>
      </c>
      <c r="J580" s="44">
        <v>189278</v>
      </c>
      <c r="K580" s="44">
        <v>100998</v>
      </c>
      <c r="L580" s="44">
        <v>0</v>
      </c>
      <c r="M580" s="44">
        <v>100998</v>
      </c>
      <c r="N580" s="39">
        <v>5</v>
      </c>
      <c r="O580" s="47">
        <v>30383</v>
      </c>
    </row>
    <row r="581" spans="1:15" ht="25.5" hidden="1" outlineLevel="2" x14ac:dyDescent="0.2">
      <c r="A581" s="37">
        <v>555</v>
      </c>
      <c r="B581" s="37">
        <f t="shared" si="27"/>
        <v>17</v>
      </c>
      <c r="C581" s="37" t="s">
        <v>1668</v>
      </c>
      <c r="D581" s="37" t="s">
        <v>1725</v>
      </c>
      <c r="E581" s="37">
        <v>106620</v>
      </c>
      <c r="F581" s="38" t="s">
        <v>1670</v>
      </c>
      <c r="G581" s="38" t="s">
        <v>1671</v>
      </c>
      <c r="H581" s="38" t="s">
        <v>1726</v>
      </c>
      <c r="I581" s="38" t="s">
        <v>1727</v>
      </c>
      <c r="J581" s="44">
        <v>180880</v>
      </c>
      <c r="K581" s="44">
        <v>95200</v>
      </c>
      <c r="L581" s="44">
        <v>0</v>
      </c>
      <c r="M581" s="44">
        <v>95200</v>
      </c>
      <c r="N581" s="39">
        <v>3</v>
      </c>
      <c r="O581" s="47">
        <v>18668</v>
      </c>
    </row>
    <row r="582" spans="1:15" ht="25.5" hidden="1" outlineLevel="2" x14ac:dyDescent="0.2">
      <c r="A582" s="37">
        <v>556</v>
      </c>
      <c r="B582" s="37">
        <f t="shared" ref="B582:B645" si="32">B581+1</f>
        <v>18</v>
      </c>
      <c r="C582" s="37" t="s">
        <v>1668</v>
      </c>
      <c r="D582" s="37" t="s">
        <v>1728</v>
      </c>
      <c r="E582" s="37">
        <v>108712</v>
      </c>
      <c r="F582" s="38" t="s">
        <v>1670</v>
      </c>
      <c r="G582" s="38" t="s">
        <v>1671</v>
      </c>
      <c r="H582" s="38" t="s">
        <v>1729</v>
      </c>
      <c r="I582" s="38" t="s">
        <v>1730</v>
      </c>
      <c r="J582" s="44">
        <v>276556</v>
      </c>
      <c r="K582" s="44">
        <v>151606</v>
      </c>
      <c r="L582" s="44">
        <v>0</v>
      </c>
      <c r="M582" s="44">
        <v>151606</v>
      </c>
      <c r="N582" s="39">
        <v>3</v>
      </c>
      <c r="O582" s="47">
        <v>18668</v>
      </c>
    </row>
    <row r="583" spans="1:15" ht="25.5" hidden="1" outlineLevel="2" x14ac:dyDescent="0.2">
      <c r="A583" s="37">
        <v>557</v>
      </c>
      <c r="B583" s="37">
        <f t="shared" si="32"/>
        <v>19</v>
      </c>
      <c r="C583" s="37" t="s">
        <v>1668</v>
      </c>
      <c r="D583" s="37" t="s">
        <v>1394</v>
      </c>
      <c r="E583" s="37">
        <v>108874</v>
      </c>
      <c r="F583" s="38" t="s">
        <v>1670</v>
      </c>
      <c r="G583" s="38" t="s">
        <v>1671</v>
      </c>
      <c r="H583" s="38" t="s">
        <v>1717</v>
      </c>
      <c r="I583" s="38" t="s">
        <v>1718</v>
      </c>
      <c r="J583" s="44">
        <v>307496</v>
      </c>
      <c r="K583" s="44">
        <v>307496</v>
      </c>
      <c r="L583" s="44">
        <v>0</v>
      </c>
      <c r="M583" s="44">
        <v>307496</v>
      </c>
      <c r="N583" s="39">
        <v>4</v>
      </c>
      <c r="O583" s="47">
        <v>24526</v>
      </c>
    </row>
    <row r="584" spans="1:15" ht="25.5" hidden="1" outlineLevel="2" x14ac:dyDescent="0.2">
      <c r="A584" s="37">
        <v>558</v>
      </c>
      <c r="B584" s="37">
        <f t="shared" si="32"/>
        <v>20</v>
      </c>
      <c r="C584" s="37" t="s">
        <v>1668</v>
      </c>
      <c r="D584" s="37" t="s">
        <v>1719</v>
      </c>
      <c r="E584" s="37">
        <v>108892</v>
      </c>
      <c r="F584" s="38" t="s">
        <v>1670</v>
      </c>
      <c r="G584" s="38" t="s">
        <v>1671</v>
      </c>
      <c r="H584" s="38" t="s">
        <v>1720</v>
      </c>
      <c r="I584" s="38" t="s">
        <v>1721</v>
      </c>
      <c r="J584" s="44">
        <v>196402</v>
      </c>
      <c r="K584" s="44">
        <v>100912</v>
      </c>
      <c r="L584" s="44">
        <v>0</v>
      </c>
      <c r="M584" s="44">
        <v>100912</v>
      </c>
      <c r="N584" s="39">
        <v>4</v>
      </c>
      <c r="O584" s="47">
        <v>24526</v>
      </c>
    </row>
    <row r="585" spans="1:15" ht="51" hidden="1" outlineLevel="2" x14ac:dyDescent="0.2">
      <c r="A585" s="37">
        <v>559</v>
      </c>
      <c r="B585" s="37">
        <f t="shared" si="32"/>
        <v>21</v>
      </c>
      <c r="C585" s="37" t="s">
        <v>1668</v>
      </c>
      <c r="D585" s="37" t="s">
        <v>1722</v>
      </c>
      <c r="E585" s="37">
        <v>108945</v>
      </c>
      <c r="F585" s="38" t="s">
        <v>1670</v>
      </c>
      <c r="G585" s="38" t="s">
        <v>1671</v>
      </c>
      <c r="H585" s="38" t="s">
        <v>1723</v>
      </c>
      <c r="I585" s="38" t="s">
        <v>1724</v>
      </c>
      <c r="J585" s="44">
        <v>195160</v>
      </c>
      <c r="K585" s="44">
        <v>118080.5</v>
      </c>
      <c r="L585" s="44">
        <v>0</v>
      </c>
      <c r="M585" s="44">
        <v>118080.5</v>
      </c>
      <c r="N585" s="39">
        <v>4</v>
      </c>
      <c r="O585" s="47">
        <v>24526</v>
      </c>
    </row>
    <row r="586" spans="1:15" ht="25.5" hidden="1" outlineLevel="2" x14ac:dyDescent="0.2">
      <c r="A586" s="37">
        <v>560</v>
      </c>
      <c r="B586" s="37">
        <f t="shared" si="32"/>
        <v>22</v>
      </c>
      <c r="C586" s="37" t="s">
        <v>1668</v>
      </c>
      <c r="D586" s="37" t="s">
        <v>1736</v>
      </c>
      <c r="E586" s="37">
        <v>109041</v>
      </c>
      <c r="F586" s="38" t="s">
        <v>1670</v>
      </c>
      <c r="G586" s="38" t="s">
        <v>1671</v>
      </c>
      <c r="H586" s="38" t="s">
        <v>1737</v>
      </c>
      <c r="I586" s="38" t="s">
        <v>1738</v>
      </c>
      <c r="J586" s="44">
        <v>196350</v>
      </c>
      <c r="K586" s="44">
        <v>136850</v>
      </c>
      <c r="L586" s="44">
        <v>0</v>
      </c>
      <c r="M586" s="44">
        <v>136850</v>
      </c>
      <c r="N586" s="39">
        <v>3</v>
      </c>
      <c r="O586" s="47">
        <v>18668</v>
      </c>
    </row>
    <row r="587" spans="1:15" ht="38.25" hidden="1" outlineLevel="2" x14ac:dyDescent="0.2">
      <c r="A587" s="37">
        <v>561</v>
      </c>
      <c r="B587" s="37">
        <f t="shared" si="32"/>
        <v>23</v>
      </c>
      <c r="C587" s="37" t="s">
        <v>1668</v>
      </c>
      <c r="D587" s="37" t="s">
        <v>598</v>
      </c>
      <c r="E587" s="37">
        <v>179613</v>
      </c>
      <c r="F587" s="38" t="s">
        <v>1670</v>
      </c>
      <c r="G587" s="38" t="s">
        <v>1671</v>
      </c>
      <c r="H587" s="38" t="s">
        <v>1731</v>
      </c>
      <c r="I587" s="38" t="s">
        <v>1732</v>
      </c>
      <c r="J587" s="44">
        <v>230384</v>
      </c>
      <c r="K587" s="44">
        <v>168458.44</v>
      </c>
      <c r="L587" s="44">
        <v>0</v>
      </c>
      <c r="M587" s="44">
        <v>168458.44</v>
      </c>
      <c r="N587" s="39">
        <v>4</v>
      </c>
      <c r="O587" s="47">
        <v>24526</v>
      </c>
    </row>
    <row r="588" spans="1:15" ht="38.25" hidden="1" outlineLevel="2" x14ac:dyDescent="0.2">
      <c r="A588" s="37">
        <v>562</v>
      </c>
      <c r="B588" s="37">
        <f t="shared" si="32"/>
        <v>24</v>
      </c>
      <c r="C588" s="37" t="s">
        <v>1668</v>
      </c>
      <c r="D588" s="37" t="s">
        <v>1733</v>
      </c>
      <c r="E588" s="37">
        <v>109176</v>
      </c>
      <c r="F588" s="38" t="s">
        <v>1670</v>
      </c>
      <c r="G588" s="38" t="s">
        <v>1671</v>
      </c>
      <c r="H588" s="38" t="s">
        <v>1734</v>
      </c>
      <c r="I588" s="38" t="s">
        <v>1735</v>
      </c>
      <c r="J588" s="44">
        <v>243950</v>
      </c>
      <c r="K588" s="44">
        <v>202300</v>
      </c>
      <c r="L588" s="44">
        <v>0</v>
      </c>
      <c r="M588" s="44">
        <v>202300</v>
      </c>
      <c r="N588" s="39">
        <v>4</v>
      </c>
      <c r="O588" s="47">
        <v>24526</v>
      </c>
    </row>
    <row r="589" spans="1:15" ht="38.25" hidden="1" outlineLevel="2" x14ac:dyDescent="0.2">
      <c r="A589" s="37">
        <v>563</v>
      </c>
      <c r="B589" s="37">
        <f t="shared" si="32"/>
        <v>25</v>
      </c>
      <c r="C589" s="37" t="s">
        <v>1668</v>
      </c>
      <c r="D589" s="37" t="s">
        <v>1739</v>
      </c>
      <c r="E589" s="37">
        <v>106817</v>
      </c>
      <c r="F589" s="38" t="s">
        <v>1670</v>
      </c>
      <c r="G589" s="38" t="s">
        <v>1671</v>
      </c>
      <c r="H589" s="38" t="s">
        <v>1740</v>
      </c>
      <c r="I589" s="38" t="s">
        <v>1741</v>
      </c>
      <c r="J589" s="44">
        <v>222245</v>
      </c>
      <c r="K589" s="44">
        <v>11900</v>
      </c>
      <c r="L589" s="44">
        <v>0</v>
      </c>
      <c r="M589" s="44">
        <v>11900</v>
      </c>
      <c r="N589" s="39">
        <v>5</v>
      </c>
      <c r="O589" s="47">
        <v>11900</v>
      </c>
    </row>
    <row r="590" spans="1:15" ht="25.5" hidden="1" outlineLevel="2" x14ac:dyDescent="0.2">
      <c r="A590" s="37">
        <v>564</v>
      </c>
      <c r="B590" s="37">
        <f t="shared" si="32"/>
        <v>26</v>
      </c>
      <c r="C590" s="37" t="s">
        <v>1668</v>
      </c>
      <c r="D590" s="37" t="s">
        <v>1742</v>
      </c>
      <c r="E590" s="37">
        <v>109354</v>
      </c>
      <c r="F590" s="38" t="s">
        <v>1670</v>
      </c>
      <c r="G590" s="38" t="s">
        <v>1671</v>
      </c>
      <c r="H590" s="38" t="s">
        <v>1743</v>
      </c>
      <c r="I590" s="38" t="s">
        <v>1744</v>
      </c>
      <c r="J590" s="44">
        <v>190400</v>
      </c>
      <c r="K590" s="44">
        <v>101150</v>
      </c>
      <c r="L590" s="44">
        <v>0</v>
      </c>
      <c r="M590" s="44">
        <v>101150</v>
      </c>
      <c r="N590" s="39">
        <v>5</v>
      </c>
      <c r="O590" s="47">
        <v>30383</v>
      </c>
    </row>
    <row r="591" spans="1:15" ht="38.25" hidden="1" outlineLevel="2" x14ac:dyDescent="0.2">
      <c r="A591" s="37">
        <v>565</v>
      </c>
      <c r="B591" s="37">
        <f t="shared" si="32"/>
        <v>27</v>
      </c>
      <c r="C591" s="37" t="s">
        <v>1668</v>
      </c>
      <c r="D591" s="37" t="s">
        <v>1745</v>
      </c>
      <c r="E591" s="37">
        <v>109425</v>
      </c>
      <c r="F591" s="38" t="s">
        <v>1670</v>
      </c>
      <c r="G591" s="38" t="s">
        <v>1671</v>
      </c>
      <c r="H591" s="38" t="s">
        <v>1746</v>
      </c>
      <c r="I591" s="38" t="s">
        <v>1747</v>
      </c>
      <c r="J591" s="44">
        <v>142611</v>
      </c>
      <c r="K591" s="44">
        <v>11900</v>
      </c>
      <c r="L591" s="44">
        <v>0</v>
      </c>
      <c r="M591" s="44">
        <v>11900</v>
      </c>
      <c r="N591" s="39">
        <v>4</v>
      </c>
      <c r="O591" s="47">
        <v>11900</v>
      </c>
    </row>
    <row r="592" spans="1:15" ht="25.5" hidden="1" outlineLevel="2" x14ac:dyDescent="0.2">
      <c r="A592" s="37">
        <v>566</v>
      </c>
      <c r="B592" s="37">
        <f t="shared" si="32"/>
        <v>28</v>
      </c>
      <c r="C592" s="37" t="s">
        <v>1668</v>
      </c>
      <c r="D592" s="37" t="s">
        <v>1748</v>
      </c>
      <c r="E592" s="37">
        <v>109504</v>
      </c>
      <c r="F592" s="38" t="s">
        <v>1670</v>
      </c>
      <c r="G592" s="38" t="s">
        <v>1671</v>
      </c>
      <c r="H592" s="38" t="s">
        <v>1749</v>
      </c>
      <c r="I592" s="38" t="s">
        <v>1750</v>
      </c>
      <c r="J592" s="44">
        <v>238000</v>
      </c>
      <c r="K592" s="44">
        <v>216710</v>
      </c>
      <c r="L592" s="44">
        <v>0</v>
      </c>
      <c r="M592" s="44">
        <v>216710</v>
      </c>
      <c r="N592" s="39">
        <v>3</v>
      </c>
      <c r="O592" s="47">
        <v>18668</v>
      </c>
    </row>
    <row r="593" spans="1:15" ht="25.5" hidden="1" outlineLevel="2" x14ac:dyDescent="0.2">
      <c r="A593" s="37">
        <v>567</v>
      </c>
      <c r="B593" s="37">
        <f t="shared" si="32"/>
        <v>29</v>
      </c>
      <c r="C593" s="37" t="s">
        <v>1668</v>
      </c>
      <c r="D593" s="37" t="s">
        <v>1751</v>
      </c>
      <c r="E593" s="37">
        <v>106979</v>
      </c>
      <c r="F593" s="38" t="s">
        <v>1670</v>
      </c>
      <c r="G593" s="38" t="s">
        <v>1671</v>
      </c>
      <c r="H593" s="38" t="s">
        <v>1752</v>
      </c>
      <c r="I593" s="38" t="s">
        <v>1753</v>
      </c>
      <c r="J593" s="44">
        <v>268940</v>
      </c>
      <c r="K593" s="44">
        <v>227290</v>
      </c>
      <c r="L593" s="44">
        <v>0</v>
      </c>
      <c r="M593" s="44">
        <v>227290</v>
      </c>
      <c r="N593" s="39">
        <v>5</v>
      </c>
      <c r="O593" s="47">
        <v>30383</v>
      </c>
    </row>
    <row r="594" spans="1:15" ht="25.5" hidden="1" outlineLevel="1" collapsed="1" x14ac:dyDescent="0.2">
      <c r="A594" s="50"/>
      <c r="B594" s="50"/>
      <c r="C594" s="35" t="s">
        <v>2941</v>
      </c>
      <c r="D594" s="35"/>
      <c r="E594" s="35"/>
      <c r="F594" s="43"/>
      <c r="G594" s="43"/>
      <c r="H594" s="43"/>
      <c r="I594" s="43"/>
      <c r="J594" s="45">
        <f t="shared" ref="J594:O594" si="33">SUBTOTAL(9,J565:J593)</f>
        <v>5451840</v>
      </c>
      <c r="K594" s="45">
        <f t="shared" si="33"/>
        <v>3116693.38</v>
      </c>
      <c r="L594" s="45">
        <f t="shared" si="33"/>
        <v>0</v>
      </c>
      <c r="M594" s="45">
        <f t="shared" si="33"/>
        <v>3116693.38</v>
      </c>
      <c r="N594" s="36">
        <f t="shared" si="33"/>
        <v>116</v>
      </c>
      <c r="O594" s="48">
        <f t="shared" si="33"/>
        <v>649029</v>
      </c>
    </row>
    <row r="595" spans="1:15" ht="25.5" hidden="1" outlineLevel="2" x14ac:dyDescent="0.2">
      <c r="A595" s="40">
        <v>568</v>
      </c>
      <c r="B595" s="40">
        <f t="shared" si="32"/>
        <v>1</v>
      </c>
      <c r="C595" s="40" t="s">
        <v>1754</v>
      </c>
      <c r="D595" s="40" t="s">
        <v>1755</v>
      </c>
      <c r="E595" s="40">
        <v>110296</v>
      </c>
      <c r="F595" s="41" t="s">
        <v>1756</v>
      </c>
      <c r="G595" s="41" t="s">
        <v>1757</v>
      </c>
      <c r="H595" s="41" t="s">
        <v>1758</v>
      </c>
      <c r="I595" s="41" t="s">
        <v>1759</v>
      </c>
      <c r="J595" s="46">
        <v>130000</v>
      </c>
      <c r="K595" s="46">
        <v>100356</v>
      </c>
      <c r="L595" s="46">
        <v>5056</v>
      </c>
      <c r="M595" s="46">
        <v>95300</v>
      </c>
      <c r="N595" s="42">
        <v>4</v>
      </c>
      <c r="O595" s="49">
        <v>24526</v>
      </c>
    </row>
    <row r="596" spans="1:15" ht="25.5" hidden="1" outlineLevel="2" x14ac:dyDescent="0.2">
      <c r="A596" s="37">
        <v>569</v>
      </c>
      <c r="B596" s="37">
        <f t="shared" si="32"/>
        <v>2</v>
      </c>
      <c r="C596" s="37" t="s">
        <v>1754</v>
      </c>
      <c r="D596" s="37" t="s">
        <v>1760</v>
      </c>
      <c r="E596" s="37">
        <v>110456</v>
      </c>
      <c r="F596" s="38" t="s">
        <v>1756</v>
      </c>
      <c r="G596" s="38" t="s">
        <v>1757</v>
      </c>
      <c r="H596" s="38" t="s">
        <v>1761</v>
      </c>
      <c r="I596" s="38" t="s">
        <v>1762</v>
      </c>
      <c r="J596" s="44">
        <v>132000</v>
      </c>
      <c r="K596" s="44">
        <v>23473.51</v>
      </c>
      <c r="L596" s="44">
        <v>0</v>
      </c>
      <c r="M596" s="44">
        <v>23473.51</v>
      </c>
      <c r="N596" s="39">
        <v>3</v>
      </c>
      <c r="O596" s="47">
        <v>18668</v>
      </c>
    </row>
    <row r="597" spans="1:15" ht="25.5" hidden="1" outlineLevel="2" x14ac:dyDescent="0.2">
      <c r="A597" s="37">
        <v>570</v>
      </c>
      <c r="B597" s="37">
        <f t="shared" si="32"/>
        <v>3</v>
      </c>
      <c r="C597" s="37" t="s">
        <v>1754</v>
      </c>
      <c r="D597" s="37" t="s">
        <v>1763</v>
      </c>
      <c r="E597" s="37">
        <v>110740</v>
      </c>
      <c r="F597" s="38" t="s">
        <v>1756</v>
      </c>
      <c r="G597" s="38" t="s">
        <v>1757</v>
      </c>
      <c r="H597" s="38" t="s">
        <v>1764</v>
      </c>
      <c r="I597" s="38" t="s">
        <v>1765</v>
      </c>
      <c r="J597" s="44">
        <v>120000</v>
      </c>
      <c r="K597" s="44">
        <v>10769</v>
      </c>
      <c r="L597" s="44">
        <v>0</v>
      </c>
      <c r="M597" s="44">
        <v>10769</v>
      </c>
      <c r="N597" s="39">
        <v>3</v>
      </c>
      <c r="O597" s="47">
        <v>10769</v>
      </c>
    </row>
    <row r="598" spans="1:15" ht="25.5" hidden="1" outlineLevel="2" x14ac:dyDescent="0.2">
      <c r="A598" s="37">
        <v>571</v>
      </c>
      <c r="B598" s="37">
        <f t="shared" si="32"/>
        <v>4</v>
      </c>
      <c r="C598" s="37" t="s">
        <v>1754</v>
      </c>
      <c r="D598" s="37" t="s">
        <v>1766</v>
      </c>
      <c r="E598" s="37">
        <v>111444</v>
      </c>
      <c r="F598" s="38" t="s">
        <v>1756</v>
      </c>
      <c r="G598" s="38" t="s">
        <v>1757</v>
      </c>
      <c r="H598" s="38" t="s">
        <v>1767</v>
      </c>
      <c r="I598" s="38" t="s">
        <v>1768</v>
      </c>
      <c r="J598" s="44">
        <v>119000</v>
      </c>
      <c r="K598" s="44">
        <v>39000</v>
      </c>
      <c r="L598" s="44">
        <v>9000</v>
      </c>
      <c r="M598" s="44">
        <v>30000</v>
      </c>
      <c r="N598" s="39">
        <v>2</v>
      </c>
      <c r="O598" s="47">
        <v>12811</v>
      </c>
    </row>
    <row r="599" spans="1:15" ht="25.5" hidden="1" outlineLevel="2" x14ac:dyDescent="0.2">
      <c r="A599" s="37">
        <v>572</v>
      </c>
      <c r="B599" s="37">
        <f t="shared" si="32"/>
        <v>5</v>
      </c>
      <c r="C599" s="37" t="s">
        <v>1754</v>
      </c>
      <c r="D599" s="37" t="s">
        <v>1769</v>
      </c>
      <c r="E599" s="37">
        <v>111480</v>
      </c>
      <c r="F599" s="38" t="s">
        <v>1756</v>
      </c>
      <c r="G599" s="38" t="s">
        <v>1757</v>
      </c>
      <c r="H599" s="38" t="s">
        <v>1770</v>
      </c>
      <c r="I599" s="38" t="s">
        <v>1771</v>
      </c>
      <c r="J599" s="44">
        <v>154700</v>
      </c>
      <c r="K599" s="44">
        <v>80586</v>
      </c>
      <c r="L599" s="44">
        <v>0</v>
      </c>
      <c r="M599" s="44">
        <v>80586</v>
      </c>
      <c r="N599" s="39">
        <v>2</v>
      </c>
      <c r="O599" s="47">
        <v>12811</v>
      </c>
    </row>
    <row r="600" spans="1:15" ht="25.5" hidden="1" outlineLevel="2" x14ac:dyDescent="0.2">
      <c r="A600" s="37">
        <v>573</v>
      </c>
      <c r="B600" s="37">
        <f t="shared" si="32"/>
        <v>6</v>
      </c>
      <c r="C600" s="37" t="s">
        <v>1754</v>
      </c>
      <c r="D600" s="37" t="s">
        <v>1772</v>
      </c>
      <c r="E600" s="37">
        <v>109773</v>
      </c>
      <c r="F600" s="38" t="s">
        <v>1756</v>
      </c>
      <c r="G600" s="38" t="s">
        <v>1757</v>
      </c>
      <c r="H600" s="38" t="s">
        <v>1773</v>
      </c>
      <c r="I600" s="38" t="s">
        <v>1774</v>
      </c>
      <c r="J600" s="44">
        <v>2677295.7999999998</v>
      </c>
      <c r="K600" s="44">
        <v>2677295.7999999998</v>
      </c>
      <c r="L600" s="44">
        <v>700000</v>
      </c>
      <c r="M600" s="44">
        <v>504783.11</v>
      </c>
      <c r="N600" s="39">
        <v>5</v>
      </c>
      <c r="O600" s="47">
        <v>30383</v>
      </c>
    </row>
    <row r="601" spans="1:15" ht="25.5" hidden="1" outlineLevel="2" x14ac:dyDescent="0.2">
      <c r="A601" s="37">
        <v>574</v>
      </c>
      <c r="B601" s="37">
        <f t="shared" si="32"/>
        <v>7</v>
      </c>
      <c r="C601" s="37" t="s">
        <v>1754</v>
      </c>
      <c r="D601" s="37" t="s">
        <v>1775</v>
      </c>
      <c r="E601" s="37">
        <v>112904</v>
      </c>
      <c r="F601" s="38" t="s">
        <v>1756</v>
      </c>
      <c r="G601" s="38" t="s">
        <v>1757</v>
      </c>
      <c r="H601" s="38" t="s">
        <v>1776</v>
      </c>
      <c r="I601" s="38" t="s">
        <v>1777</v>
      </c>
      <c r="J601" s="44">
        <v>119000</v>
      </c>
      <c r="K601" s="44">
        <v>24909</v>
      </c>
      <c r="L601" s="44">
        <v>0</v>
      </c>
      <c r="M601" s="44">
        <v>24909</v>
      </c>
      <c r="N601" s="39">
        <v>4</v>
      </c>
      <c r="O601" s="47">
        <v>24526</v>
      </c>
    </row>
    <row r="602" spans="1:15" ht="38.25" hidden="1" outlineLevel="2" x14ac:dyDescent="0.2">
      <c r="A602" s="37">
        <v>575</v>
      </c>
      <c r="B602" s="37">
        <f t="shared" si="32"/>
        <v>8</v>
      </c>
      <c r="C602" s="37" t="s">
        <v>1754</v>
      </c>
      <c r="D602" s="37" t="s">
        <v>1778</v>
      </c>
      <c r="E602" s="37">
        <v>112245</v>
      </c>
      <c r="F602" s="38" t="s">
        <v>1756</v>
      </c>
      <c r="G602" s="38" t="s">
        <v>1757</v>
      </c>
      <c r="H602" s="38" t="s">
        <v>1779</v>
      </c>
      <c r="I602" s="38" t="s">
        <v>1780</v>
      </c>
      <c r="J602" s="44">
        <v>140240</v>
      </c>
      <c r="K602" s="44">
        <v>140240</v>
      </c>
      <c r="L602" s="44">
        <v>0</v>
      </c>
      <c r="M602" s="44">
        <v>140420</v>
      </c>
      <c r="N602" s="39">
        <v>3</v>
      </c>
      <c r="O602" s="47">
        <v>18668</v>
      </c>
    </row>
    <row r="603" spans="1:15" ht="25.5" hidden="1" outlineLevel="2" x14ac:dyDescent="0.2">
      <c r="A603" s="37">
        <v>576</v>
      </c>
      <c r="B603" s="37">
        <f t="shared" si="32"/>
        <v>9</v>
      </c>
      <c r="C603" s="37" t="s">
        <v>1754</v>
      </c>
      <c r="D603" s="37" t="s">
        <v>1781</v>
      </c>
      <c r="E603" s="37">
        <v>111783</v>
      </c>
      <c r="F603" s="38" t="s">
        <v>1756</v>
      </c>
      <c r="G603" s="38" t="s">
        <v>1757</v>
      </c>
      <c r="H603" s="38" t="s">
        <v>1782</v>
      </c>
      <c r="I603" s="38" t="s">
        <v>1783</v>
      </c>
      <c r="J603" s="44">
        <v>80000</v>
      </c>
      <c r="K603" s="44">
        <v>38044</v>
      </c>
      <c r="L603" s="44">
        <v>0</v>
      </c>
      <c r="M603" s="44">
        <v>38044</v>
      </c>
      <c r="N603" s="39">
        <v>3</v>
      </c>
      <c r="O603" s="47">
        <v>18668</v>
      </c>
    </row>
    <row r="604" spans="1:15" ht="25.5" hidden="1" outlineLevel="2" x14ac:dyDescent="0.2">
      <c r="A604" s="37">
        <v>577</v>
      </c>
      <c r="B604" s="37">
        <f t="shared" si="32"/>
        <v>10</v>
      </c>
      <c r="C604" s="37" t="s">
        <v>1754</v>
      </c>
      <c r="D604" s="37" t="s">
        <v>1784</v>
      </c>
      <c r="E604" s="37">
        <v>111818</v>
      </c>
      <c r="F604" s="38" t="s">
        <v>1756</v>
      </c>
      <c r="G604" s="38" t="s">
        <v>1757</v>
      </c>
      <c r="H604" s="38" t="s">
        <v>1785</v>
      </c>
      <c r="I604" s="38" t="s">
        <v>1786</v>
      </c>
      <c r="J604" s="44">
        <v>142800</v>
      </c>
      <c r="K604" s="44">
        <v>35700</v>
      </c>
      <c r="L604" s="44">
        <v>0</v>
      </c>
      <c r="M604" s="44">
        <v>35700</v>
      </c>
      <c r="N604" s="39">
        <v>3</v>
      </c>
      <c r="O604" s="47">
        <v>18668</v>
      </c>
    </row>
    <row r="605" spans="1:15" ht="25.5" hidden="1" outlineLevel="2" x14ac:dyDescent="0.2">
      <c r="A605" s="37">
        <v>578</v>
      </c>
      <c r="B605" s="37">
        <f t="shared" si="32"/>
        <v>11</v>
      </c>
      <c r="C605" s="37" t="s">
        <v>1754</v>
      </c>
      <c r="D605" s="37" t="s">
        <v>1787</v>
      </c>
      <c r="E605" s="37">
        <v>111863</v>
      </c>
      <c r="F605" s="38" t="s">
        <v>1756</v>
      </c>
      <c r="G605" s="38" t="s">
        <v>1757</v>
      </c>
      <c r="H605" s="38" t="s">
        <v>1788</v>
      </c>
      <c r="I605" s="38" t="s">
        <v>1789</v>
      </c>
      <c r="J605" s="44">
        <v>146370</v>
      </c>
      <c r="K605" s="44">
        <v>115222</v>
      </c>
      <c r="L605" s="44">
        <v>0</v>
      </c>
      <c r="M605" s="44">
        <v>115222</v>
      </c>
      <c r="N605" s="39">
        <v>2</v>
      </c>
      <c r="O605" s="47">
        <v>12811</v>
      </c>
    </row>
    <row r="606" spans="1:15" ht="25.5" hidden="1" outlineLevel="2" x14ac:dyDescent="0.2">
      <c r="A606" s="37">
        <v>579</v>
      </c>
      <c r="B606" s="37">
        <f t="shared" si="32"/>
        <v>12</v>
      </c>
      <c r="C606" s="37" t="s">
        <v>1754</v>
      </c>
      <c r="D606" s="37" t="s">
        <v>1790</v>
      </c>
      <c r="E606" s="37">
        <v>111916</v>
      </c>
      <c r="F606" s="38" t="s">
        <v>1756</v>
      </c>
      <c r="G606" s="38" t="s">
        <v>1757</v>
      </c>
      <c r="H606" s="38" t="s">
        <v>1791</v>
      </c>
      <c r="I606" s="38" t="s">
        <v>1792</v>
      </c>
      <c r="J606" s="44">
        <v>120000</v>
      </c>
      <c r="K606" s="44">
        <v>78044</v>
      </c>
      <c r="L606" s="44">
        <v>0</v>
      </c>
      <c r="M606" s="44">
        <v>78044</v>
      </c>
      <c r="N606" s="39">
        <v>3</v>
      </c>
      <c r="O606" s="47">
        <v>18668</v>
      </c>
    </row>
    <row r="607" spans="1:15" ht="51" hidden="1" outlineLevel="2" x14ac:dyDescent="0.2">
      <c r="A607" s="37">
        <v>580</v>
      </c>
      <c r="B607" s="37">
        <f t="shared" si="32"/>
        <v>13</v>
      </c>
      <c r="C607" s="37" t="s">
        <v>1754</v>
      </c>
      <c r="D607" s="37" t="s">
        <v>1793</v>
      </c>
      <c r="E607" s="37">
        <v>112129</v>
      </c>
      <c r="F607" s="38" t="s">
        <v>1756</v>
      </c>
      <c r="G607" s="38" t="s">
        <v>1757</v>
      </c>
      <c r="H607" s="38" t="s">
        <v>1794</v>
      </c>
      <c r="I607" s="38" t="s">
        <v>1795</v>
      </c>
      <c r="J607" s="44">
        <v>132685</v>
      </c>
      <c r="K607" s="44">
        <v>91086.399999999994</v>
      </c>
      <c r="L607" s="44">
        <v>0</v>
      </c>
      <c r="M607" s="44">
        <v>91086.399999999994</v>
      </c>
      <c r="N607" s="39">
        <v>3</v>
      </c>
      <c r="O607" s="47">
        <v>18668</v>
      </c>
    </row>
    <row r="608" spans="1:15" ht="25.5" hidden="1" outlineLevel="2" x14ac:dyDescent="0.2">
      <c r="A608" s="37">
        <v>581</v>
      </c>
      <c r="B608" s="37">
        <f t="shared" si="32"/>
        <v>14</v>
      </c>
      <c r="C608" s="37" t="s">
        <v>1754</v>
      </c>
      <c r="D608" s="37" t="s">
        <v>1796</v>
      </c>
      <c r="E608" s="37">
        <v>112263</v>
      </c>
      <c r="F608" s="38" t="s">
        <v>1756</v>
      </c>
      <c r="G608" s="38" t="s">
        <v>1757</v>
      </c>
      <c r="H608" s="38" t="s">
        <v>1797</v>
      </c>
      <c r="I608" s="38" t="s">
        <v>1798</v>
      </c>
      <c r="J608" s="44">
        <v>100000</v>
      </c>
      <c r="K608" s="44">
        <v>22262.34</v>
      </c>
      <c r="L608" s="44"/>
      <c r="M608" s="44">
        <v>22262.34</v>
      </c>
      <c r="N608" s="39">
        <v>3</v>
      </c>
      <c r="O608" s="47">
        <v>18668</v>
      </c>
    </row>
    <row r="609" spans="1:15" ht="25.5" hidden="1" outlineLevel="2" x14ac:dyDescent="0.2">
      <c r="A609" s="37">
        <v>582</v>
      </c>
      <c r="B609" s="37">
        <f t="shared" si="32"/>
        <v>15</v>
      </c>
      <c r="C609" s="37" t="s">
        <v>1754</v>
      </c>
      <c r="D609" s="37" t="s">
        <v>1799</v>
      </c>
      <c r="E609" s="37">
        <v>112334</v>
      </c>
      <c r="F609" s="38" t="s">
        <v>1756</v>
      </c>
      <c r="G609" s="38" t="s">
        <v>1757</v>
      </c>
      <c r="H609" s="38"/>
      <c r="I609" s="38" t="s">
        <v>1800</v>
      </c>
      <c r="J609" s="44">
        <v>101150</v>
      </c>
      <c r="K609" s="44">
        <v>7778.4</v>
      </c>
      <c r="L609" s="44">
        <v>0</v>
      </c>
      <c r="M609" s="44">
        <v>7778.4</v>
      </c>
      <c r="N609" s="39">
        <v>3</v>
      </c>
      <c r="O609" s="47">
        <v>7778</v>
      </c>
    </row>
    <row r="610" spans="1:15" ht="25.5" hidden="1" outlineLevel="2" x14ac:dyDescent="0.2">
      <c r="A610" s="37">
        <v>583</v>
      </c>
      <c r="B610" s="37">
        <f t="shared" si="32"/>
        <v>16</v>
      </c>
      <c r="C610" s="37" t="s">
        <v>1754</v>
      </c>
      <c r="D610" s="37" t="s">
        <v>1801</v>
      </c>
      <c r="E610" s="37">
        <v>112548</v>
      </c>
      <c r="F610" s="38" t="s">
        <v>1756</v>
      </c>
      <c r="G610" s="38" t="s">
        <v>1757</v>
      </c>
      <c r="H610" s="38" t="s">
        <v>1802</v>
      </c>
      <c r="I610" s="38" t="s">
        <v>1803</v>
      </c>
      <c r="J610" s="44">
        <v>116025</v>
      </c>
      <c r="K610" s="44">
        <v>34877</v>
      </c>
      <c r="L610" s="44">
        <v>0</v>
      </c>
      <c r="M610" s="44">
        <v>34877</v>
      </c>
      <c r="N610" s="39">
        <v>2</v>
      </c>
      <c r="O610" s="47">
        <v>12811</v>
      </c>
    </row>
    <row r="611" spans="1:15" ht="25.5" hidden="1" outlineLevel="2" x14ac:dyDescent="0.2">
      <c r="A611" s="37">
        <v>584</v>
      </c>
      <c r="B611" s="37">
        <f t="shared" si="32"/>
        <v>17</v>
      </c>
      <c r="C611" s="37" t="s">
        <v>1754</v>
      </c>
      <c r="D611" s="37" t="s">
        <v>50</v>
      </c>
      <c r="E611" s="37">
        <v>112600</v>
      </c>
      <c r="F611" s="38" t="s">
        <v>1756</v>
      </c>
      <c r="G611" s="38" t="s">
        <v>1757</v>
      </c>
      <c r="H611" s="38" t="s">
        <v>1804</v>
      </c>
      <c r="I611" s="38" t="s">
        <v>1805</v>
      </c>
      <c r="J611" s="44">
        <v>148750</v>
      </c>
      <c r="K611" s="44">
        <v>124428</v>
      </c>
      <c r="L611" s="44">
        <v>0</v>
      </c>
      <c r="M611" s="44">
        <v>70000</v>
      </c>
      <c r="N611" s="39">
        <v>3</v>
      </c>
      <c r="O611" s="47">
        <v>18668</v>
      </c>
    </row>
    <row r="612" spans="1:15" ht="25.5" hidden="1" outlineLevel="2" x14ac:dyDescent="0.2">
      <c r="A612" s="37">
        <v>585</v>
      </c>
      <c r="B612" s="37">
        <f t="shared" si="32"/>
        <v>18</v>
      </c>
      <c r="C612" s="37" t="s">
        <v>1754</v>
      </c>
      <c r="D612" s="37" t="s">
        <v>1806</v>
      </c>
      <c r="E612" s="37">
        <v>112664</v>
      </c>
      <c r="F612" s="38" t="s">
        <v>1756</v>
      </c>
      <c r="G612" s="38" t="s">
        <v>1757</v>
      </c>
      <c r="H612" s="38" t="s">
        <v>1807</v>
      </c>
      <c r="I612" s="38" t="s">
        <v>1808</v>
      </c>
      <c r="J612" s="44">
        <v>159222</v>
      </c>
      <c r="K612" s="44">
        <v>159222</v>
      </c>
      <c r="L612" s="44">
        <v>25000</v>
      </c>
      <c r="M612" s="44">
        <v>50000</v>
      </c>
      <c r="N612" s="39">
        <v>3</v>
      </c>
      <c r="O612" s="47">
        <v>18668</v>
      </c>
    </row>
    <row r="613" spans="1:15" ht="25.5" hidden="1" outlineLevel="2" x14ac:dyDescent="0.2">
      <c r="A613" s="37">
        <v>586</v>
      </c>
      <c r="B613" s="37">
        <f t="shared" si="32"/>
        <v>19</v>
      </c>
      <c r="C613" s="37" t="s">
        <v>1754</v>
      </c>
      <c r="D613" s="37" t="s">
        <v>1809</v>
      </c>
      <c r="E613" s="37">
        <v>112744</v>
      </c>
      <c r="F613" s="38" t="s">
        <v>1756</v>
      </c>
      <c r="G613" s="38" t="s">
        <v>1757</v>
      </c>
      <c r="H613" s="38" t="s">
        <v>1810</v>
      </c>
      <c r="I613" s="38" t="s">
        <v>1811</v>
      </c>
      <c r="J613" s="44">
        <v>100000</v>
      </c>
      <c r="K613" s="44">
        <v>70000</v>
      </c>
      <c r="L613" s="44">
        <v>0</v>
      </c>
      <c r="M613" s="44">
        <v>70000</v>
      </c>
      <c r="N613" s="39">
        <v>2</v>
      </c>
      <c r="O613" s="47">
        <v>12811</v>
      </c>
    </row>
    <row r="614" spans="1:15" ht="51" hidden="1" outlineLevel="2" x14ac:dyDescent="0.2">
      <c r="A614" s="37">
        <v>587</v>
      </c>
      <c r="B614" s="37">
        <f t="shared" si="32"/>
        <v>20</v>
      </c>
      <c r="C614" s="37" t="s">
        <v>1754</v>
      </c>
      <c r="D614" s="37" t="s">
        <v>1812</v>
      </c>
      <c r="E614" s="37">
        <v>112806</v>
      </c>
      <c r="F614" s="38" t="s">
        <v>1756</v>
      </c>
      <c r="G614" s="38" t="s">
        <v>1757</v>
      </c>
      <c r="H614" s="38" t="s">
        <v>1813</v>
      </c>
      <c r="I614" s="38" t="s">
        <v>1814</v>
      </c>
      <c r="J614" s="44">
        <v>90000</v>
      </c>
      <c r="K614" s="44">
        <v>56401</v>
      </c>
      <c r="L614" s="44">
        <v>0</v>
      </c>
      <c r="M614" s="44">
        <v>56401</v>
      </c>
      <c r="N614" s="39">
        <v>3</v>
      </c>
      <c r="O614" s="47">
        <v>18668</v>
      </c>
    </row>
    <row r="615" spans="1:15" ht="38.25" hidden="1" outlineLevel="2" x14ac:dyDescent="0.2">
      <c r="A615" s="37">
        <v>588</v>
      </c>
      <c r="B615" s="37">
        <f t="shared" si="32"/>
        <v>21</v>
      </c>
      <c r="C615" s="37" t="s">
        <v>1754</v>
      </c>
      <c r="D615" s="37" t="s">
        <v>1815</v>
      </c>
      <c r="E615" s="37">
        <v>112879</v>
      </c>
      <c r="F615" s="38" t="s">
        <v>1756</v>
      </c>
      <c r="G615" s="38" t="s">
        <v>1757</v>
      </c>
      <c r="H615" s="38" t="s">
        <v>1816</v>
      </c>
      <c r="I615" s="38" t="s">
        <v>1817</v>
      </c>
      <c r="J615" s="44">
        <v>67000</v>
      </c>
      <c r="K615" s="44">
        <v>0</v>
      </c>
      <c r="L615" s="44">
        <v>0</v>
      </c>
      <c r="M615" s="44">
        <v>10000</v>
      </c>
      <c r="N615" s="39">
        <v>3</v>
      </c>
      <c r="O615" s="47">
        <v>10000</v>
      </c>
    </row>
    <row r="616" spans="1:15" ht="25.5" hidden="1" outlineLevel="2" x14ac:dyDescent="0.2">
      <c r="A616" s="37">
        <v>589</v>
      </c>
      <c r="B616" s="37">
        <f t="shared" si="32"/>
        <v>22</v>
      </c>
      <c r="C616" s="37" t="s">
        <v>1754</v>
      </c>
      <c r="D616" s="37" t="s">
        <v>1818</v>
      </c>
      <c r="E616" s="37">
        <v>112959</v>
      </c>
      <c r="F616" s="38" t="s">
        <v>1756</v>
      </c>
      <c r="G616" s="38" t="s">
        <v>1757</v>
      </c>
      <c r="H616" s="38" t="s">
        <v>1819</v>
      </c>
      <c r="I616" s="38" t="s">
        <v>1820</v>
      </c>
      <c r="J616" s="44">
        <v>142800</v>
      </c>
      <c r="K616" s="44">
        <v>82870.399999999994</v>
      </c>
      <c r="L616" s="44">
        <v>0</v>
      </c>
      <c r="M616" s="44">
        <v>50000</v>
      </c>
      <c r="N616" s="39">
        <v>3</v>
      </c>
      <c r="O616" s="47">
        <v>18668</v>
      </c>
    </row>
    <row r="617" spans="1:15" ht="25.5" hidden="1" outlineLevel="2" x14ac:dyDescent="0.2">
      <c r="A617" s="37">
        <v>590</v>
      </c>
      <c r="B617" s="37">
        <f t="shared" si="32"/>
        <v>23</v>
      </c>
      <c r="C617" s="37" t="s">
        <v>1754</v>
      </c>
      <c r="D617" s="37" t="s">
        <v>1821</v>
      </c>
      <c r="E617" s="37">
        <v>112995</v>
      </c>
      <c r="F617" s="38" t="s">
        <v>1756</v>
      </c>
      <c r="G617" s="38" t="s">
        <v>1757</v>
      </c>
      <c r="H617" s="38" t="s">
        <v>1822</v>
      </c>
      <c r="I617" s="38" t="s">
        <v>1823</v>
      </c>
      <c r="J617" s="44">
        <v>107600</v>
      </c>
      <c r="K617" s="44">
        <v>21712</v>
      </c>
      <c r="L617" s="44">
        <v>0</v>
      </c>
      <c r="M617" s="44">
        <v>21712</v>
      </c>
      <c r="N617" s="39">
        <v>4</v>
      </c>
      <c r="O617" s="47">
        <v>21712</v>
      </c>
    </row>
    <row r="618" spans="1:15" ht="25.5" hidden="1" outlineLevel="2" x14ac:dyDescent="0.2">
      <c r="A618" s="37">
        <v>591</v>
      </c>
      <c r="B618" s="37">
        <f t="shared" si="32"/>
        <v>24</v>
      </c>
      <c r="C618" s="37" t="s">
        <v>1754</v>
      </c>
      <c r="D618" s="37" t="s">
        <v>1824</v>
      </c>
      <c r="E618" s="37">
        <v>113233</v>
      </c>
      <c r="F618" s="38" t="s">
        <v>1756</v>
      </c>
      <c r="G618" s="38" t="s">
        <v>1757</v>
      </c>
      <c r="H618" s="38" t="s">
        <v>1825</v>
      </c>
      <c r="I618" s="38" t="s">
        <v>1826</v>
      </c>
      <c r="J618" s="44">
        <v>120000</v>
      </c>
      <c r="K618" s="44">
        <v>70675</v>
      </c>
      <c r="L618" s="44">
        <v>0</v>
      </c>
      <c r="M618" s="44">
        <v>40000</v>
      </c>
      <c r="N618" s="39">
        <v>3</v>
      </c>
      <c r="O618" s="47">
        <v>18668</v>
      </c>
    </row>
    <row r="619" spans="1:15" ht="38.25" hidden="1" outlineLevel="2" x14ac:dyDescent="0.2">
      <c r="A619" s="37">
        <v>592</v>
      </c>
      <c r="B619" s="37">
        <f t="shared" si="32"/>
        <v>25</v>
      </c>
      <c r="C619" s="37" t="s">
        <v>1754</v>
      </c>
      <c r="D619" s="37" t="s">
        <v>1827</v>
      </c>
      <c r="E619" s="37">
        <v>113493</v>
      </c>
      <c r="F619" s="38" t="s">
        <v>1756</v>
      </c>
      <c r="G619" s="38" t="s">
        <v>1757</v>
      </c>
      <c r="H619" s="38" t="s">
        <v>1828</v>
      </c>
      <c r="I619" s="38" t="s">
        <v>1829</v>
      </c>
      <c r="J619" s="44">
        <v>60000</v>
      </c>
      <c r="K619" s="44">
        <v>17033.93</v>
      </c>
      <c r="L619" s="44">
        <v>0</v>
      </c>
      <c r="M619" s="44">
        <v>17033.93</v>
      </c>
      <c r="N619" s="39">
        <v>2</v>
      </c>
      <c r="O619" s="47">
        <v>12811</v>
      </c>
    </row>
    <row r="620" spans="1:15" ht="51" hidden="1" outlineLevel="2" x14ac:dyDescent="0.2">
      <c r="A620" s="37">
        <v>593</v>
      </c>
      <c r="B620" s="37">
        <f t="shared" si="32"/>
        <v>26</v>
      </c>
      <c r="C620" s="37" t="s">
        <v>1754</v>
      </c>
      <c r="D620" s="37" t="s">
        <v>1830</v>
      </c>
      <c r="E620" s="37">
        <v>113625</v>
      </c>
      <c r="F620" s="38" t="s">
        <v>1756</v>
      </c>
      <c r="G620" s="38" t="s">
        <v>1757</v>
      </c>
      <c r="H620" s="38" t="s">
        <v>1831</v>
      </c>
      <c r="I620" s="38" t="s">
        <v>1832</v>
      </c>
      <c r="J620" s="44">
        <v>160650</v>
      </c>
      <c r="K620" s="44">
        <v>103687.4</v>
      </c>
      <c r="L620" s="44">
        <v>0</v>
      </c>
      <c r="M620" s="44">
        <v>60000</v>
      </c>
      <c r="N620" s="39">
        <v>3</v>
      </c>
      <c r="O620" s="47">
        <v>18668</v>
      </c>
    </row>
    <row r="621" spans="1:15" ht="25.5" hidden="1" outlineLevel="2" x14ac:dyDescent="0.2">
      <c r="A621" s="37">
        <v>594</v>
      </c>
      <c r="B621" s="37">
        <f t="shared" si="32"/>
        <v>27</v>
      </c>
      <c r="C621" s="37" t="s">
        <v>1754</v>
      </c>
      <c r="D621" s="37" t="s">
        <v>1833</v>
      </c>
      <c r="E621" s="37">
        <v>113974</v>
      </c>
      <c r="F621" s="38" t="s">
        <v>1756</v>
      </c>
      <c r="G621" s="38" t="s">
        <v>1757</v>
      </c>
      <c r="H621" s="38" t="s">
        <v>1834</v>
      </c>
      <c r="I621" s="38" t="s">
        <v>1835</v>
      </c>
      <c r="J621" s="44">
        <v>100000</v>
      </c>
      <c r="K621" s="44">
        <v>66401</v>
      </c>
      <c r="L621" s="44">
        <v>0</v>
      </c>
      <c r="M621" s="44">
        <v>66401</v>
      </c>
      <c r="N621" s="39">
        <v>3</v>
      </c>
      <c r="O621" s="47">
        <v>18668</v>
      </c>
    </row>
    <row r="622" spans="1:15" ht="25.5" hidden="1" outlineLevel="2" x14ac:dyDescent="0.2">
      <c r="A622" s="37">
        <v>595</v>
      </c>
      <c r="B622" s="37">
        <f t="shared" si="32"/>
        <v>28</v>
      </c>
      <c r="C622" s="37" t="s">
        <v>1754</v>
      </c>
      <c r="D622" s="37" t="s">
        <v>1836</v>
      </c>
      <c r="E622" s="37">
        <v>114079</v>
      </c>
      <c r="F622" s="38" t="s">
        <v>1756</v>
      </c>
      <c r="G622" s="38" t="s">
        <v>1757</v>
      </c>
      <c r="H622" s="38" t="s">
        <v>1837</v>
      </c>
      <c r="I622" s="38" t="s">
        <v>1838</v>
      </c>
      <c r="J622" s="44">
        <v>114240</v>
      </c>
      <c r="K622" s="44">
        <v>114240</v>
      </c>
      <c r="L622" s="44">
        <v>0</v>
      </c>
      <c r="M622" s="44">
        <v>40000</v>
      </c>
      <c r="N622" s="39">
        <v>2</v>
      </c>
      <c r="O622" s="47">
        <v>12811</v>
      </c>
    </row>
    <row r="623" spans="1:15" ht="25.5" hidden="1" outlineLevel="1" collapsed="1" x14ac:dyDescent="0.2">
      <c r="A623" s="50"/>
      <c r="B623" s="50"/>
      <c r="C623" s="35" t="s">
        <v>2942</v>
      </c>
      <c r="D623" s="35"/>
      <c r="E623" s="35"/>
      <c r="F623" s="43"/>
      <c r="G623" s="43"/>
      <c r="H623" s="43"/>
      <c r="I623" s="43"/>
      <c r="J623" s="45">
        <f t="shared" ref="J623:O623" si="34">SUBTOTAL(9,J595:J622)</f>
        <v>5901527.7999999998</v>
      </c>
      <c r="K623" s="45">
        <f t="shared" si="34"/>
        <v>4406314.18</v>
      </c>
      <c r="L623" s="45">
        <f t="shared" si="34"/>
        <v>739056</v>
      </c>
      <c r="M623" s="45">
        <f t="shared" si="34"/>
        <v>1884802.69</v>
      </c>
      <c r="N623" s="36">
        <f t="shared" si="34"/>
        <v>82</v>
      </c>
      <c r="O623" s="48">
        <f t="shared" si="34"/>
        <v>480723</v>
      </c>
    </row>
    <row r="624" spans="1:15" ht="30" hidden="1" customHeight="1" outlineLevel="2" x14ac:dyDescent="0.2">
      <c r="A624" s="40">
        <v>596</v>
      </c>
      <c r="B624" s="40">
        <f t="shared" si="32"/>
        <v>1</v>
      </c>
      <c r="C624" s="40" t="s">
        <v>1839</v>
      </c>
      <c r="D624" s="40" t="s">
        <v>1840</v>
      </c>
      <c r="E624" s="40">
        <v>114970</v>
      </c>
      <c r="F624" s="41" t="s">
        <v>1841</v>
      </c>
      <c r="G624" s="41" t="s">
        <v>1842</v>
      </c>
      <c r="H624" s="41" t="s">
        <v>1843</v>
      </c>
      <c r="I624" s="41" t="s">
        <v>1844</v>
      </c>
      <c r="J624" s="46">
        <v>154700</v>
      </c>
      <c r="K624" s="46">
        <v>113258</v>
      </c>
      <c r="L624" s="46">
        <v>20000</v>
      </c>
      <c r="M624" s="46">
        <v>93258</v>
      </c>
      <c r="N624" s="42">
        <v>2</v>
      </c>
      <c r="O624" s="49">
        <v>12811</v>
      </c>
    </row>
    <row r="625" spans="1:15" ht="30" hidden="1" customHeight="1" outlineLevel="2" x14ac:dyDescent="0.2">
      <c r="A625" s="37">
        <v>597</v>
      </c>
      <c r="B625" s="37">
        <f t="shared" si="32"/>
        <v>2</v>
      </c>
      <c r="C625" s="37" t="s">
        <v>1839</v>
      </c>
      <c r="D625" s="37" t="s">
        <v>1845</v>
      </c>
      <c r="E625" s="37">
        <v>115236</v>
      </c>
      <c r="F625" s="38" t="s">
        <v>1841</v>
      </c>
      <c r="G625" s="38" t="s">
        <v>1842</v>
      </c>
      <c r="H625" s="38" t="s">
        <v>1846</v>
      </c>
      <c r="I625" s="38" t="s">
        <v>1847</v>
      </c>
      <c r="J625" s="44">
        <v>109242</v>
      </c>
      <c r="K625" s="44">
        <v>75867</v>
      </c>
      <c r="L625" s="44">
        <v>13284</v>
      </c>
      <c r="M625" s="44">
        <v>62583</v>
      </c>
      <c r="N625" s="39">
        <v>4</v>
      </c>
      <c r="O625" s="47">
        <v>24526</v>
      </c>
    </row>
    <row r="626" spans="1:15" ht="30" hidden="1" customHeight="1" outlineLevel="2" x14ac:dyDescent="0.2">
      <c r="A626" s="37">
        <v>598</v>
      </c>
      <c r="B626" s="37">
        <f t="shared" si="32"/>
        <v>3</v>
      </c>
      <c r="C626" s="37" t="s">
        <v>1839</v>
      </c>
      <c r="D626" s="37" t="s">
        <v>1848</v>
      </c>
      <c r="E626" s="37">
        <v>115520</v>
      </c>
      <c r="F626" s="38" t="s">
        <v>1841</v>
      </c>
      <c r="G626" s="38" t="s">
        <v>1842</v>
      </c>
      <c r="H626" s="38" t="s">
        <v>1849</v>
      </c>
      <c r="I626" s="38" t="s">
        <v>1850</v>
      </c>
      <c r="J626" s="44">
        <v>126800</v>
      </c>
      <c r="K626" s="44">
        <v>29194</v>
      </c>
      <c r="L626" s="44">
        <v>4194</v>
      </c>
      <c r="M626" s="44">
        <v>15000</v>
      </c>
      <c r="N626" s="39">
        <v>4</v>
      </c>
      <c r="O626" s="47">
        <v>15000</v>
      </c>
    </row>
    <row r="627" spans="1:15" ht="30" hidden="1" customHeight="1" outlineLevel="2" x14ac:dyDescent="0.2">
      <c r="A627" s="37">
        <v>599</v>
      </c>
      <c r="B627" s="37">
        <f t="shared" si="32"/>
        <v>4</v>
      </c>
      <c r="C627" s="37" t="s">
        <v>1839</v>
      </c>
      <c r="D627" s="37" t="s">
        <v>1851</v>
      </c>
      <c r="E627" s="37">
        <v>115708</v>
      </c>
      <c r="F627" s="38" t="s">
        <v>1841</v>
      </c>
      <c r="G627" s="38" t="s">
        <v>1842</v>
      </c>
      <c r="H627" s="38" t="s">
        <v>1852</v>
      </c>
      <c r="I627" s="38" t="s">
        <v>1853</v>
      </c>
      <c r="J627" s="44">
        <v>95480</v>
      </c>
      <c r="K627" s="44">
        <v>15550</v>
      </c>
      <c r="L627" s="44">
        <v>0</v>
      </c>
      <c r="M627" s="44">
        <v>15550</v>
      </c>
      <c r="N627" s="39">
        <v>4</v>
      </c>
      <c r="O627" s="47">
        <v>15550</v>
      </c>
    </row>
    <row r="628" spans="1:15" ht="30" hidden="1" customHeight="1" outlineLevel="2" x14ac:dyDescent="0.2">
      <c r="A628" s="37">
        <v>600</v>
      </c>
      <c r="B628" s="37">
        <f t="shared" si="32"/>
        <v>5</v>
      </c>
      <c r="C628" s="37" t="s">
        <v>1839</v>
      </c>
      <c r="D628" s="37" t="s">
        <v>1854</v>
      </c>
      <c r="E628" s="37">
        <v>120511</v>
      </c>
      <c r="F628" s="38" t="s">
        <v>1841</v>
      </c>
      <c r="G628" s="38" t="s">
        <v>1842</v>
      </c>
      <c r="H628" s="38" t="s">
        <v>1855</v>
      </c>
      <c r="I628" s="38" t="s">
        <v>1856</v>
      </c>
      <c r="J628" s="44">
        <v>112455</v>
      </c>
      <c r="K628" s="44">
        <v>37701</v>
      </c>
      <c r="L628" s="44">
        <v>0</v>
      </c>
      <c r="M628" s="44">
        <v>37701</v>
      </c>
      <c r="N628" s="39">
        <v>3</v>
      </c>
      <c r="O628" s="47">
        <v>18668</v>
      </c>
    </row>
    <row r="629" spans="1:15" ht="30" hidden="1" customHeight="1" outlineLevel="2" x14ac:dyDescent="0.2">
      <c r="A629" s="37">
        <v>601</v>
      </c>
      <c r="B629" s="37">
        <f t="shared" si="32"/>
        <v>6</v>
      </c>
      <c r="C629" s="37" t="s">
        <v>1839</v>
      </c>
      <c r="D629" s="37" t="s">
        <v>1857</v>
      </c>
      <c r="E629" s="37">
        <v>115824</v>
      </c>
      <c r="F629" s="38" t="s">
        <v>1841</v>
      </c>
      <c r="G629" s="38" t="s">
        <v>1842</v>
      </c>
      <c r="H629" s="38" t="s">
        <v>1858</v>
      </c>
      <c r="I629" s="38" t="s">
        <v>1859</v>
      </c>
      <c r="J629" s="44">
        <v>59500</v>
      </c>
      <c r="K629" s="44">
        <v>59500</v>
      </c>
      <c r="L629" s="44">
        <v>9500</v>
      </c>
      <c r="M629" s="44">
        <v>50000</v>
      </c>
      <c r="N629" s="39">
        <v>2</v>
      </c>
      <c r="O629" s="47">
        <v>12811</v>
      </c>
    </row>
    <row r="630" spans="1:15" ht="30" hidden="1" customHeight="1" outlineLevel="2" x14ac:dyDescent="0.2">
      <c r="A630" s="37">
        <v>602</v>
      </c>
      <c r="B630" s="37">
        <f t="shared" si="32"/>
        <v>7</v>
      </c>
      <c r="C630" s="37" t="s">
        <v>1839</v>
      </c>
      <c r="D630" s="37" t="s">
        <v>1860</v>
      </c>
      <c r="E630" s="37">
        <v>115897</v>
      </c>
      <c r="F630" s="38" t="s">
        <v>1841</v>
      </c>
      <c r="G630" s="38" t="s">
        <v>1842</v>
      </c>
      <c r="H630" s="38" t="s">
        <v>1861</v>
      </c>
      <c r="I630" s="38" t="s">
        <v>1862</v>
      </c>
      <c r="J630" s="44">
        <v>115500</v>
      </c>
      <c r="K630" s="44">
        <v>14000</v>
      </c>
      <c r="L630" s="44">
        <v>4000</v>
      </c>
      <c r="M630" s="44">
        <v>10000</v>
      </c>
      <c r="N630" s="39">
        <v>4</v>
      </c>
      <c r="O630" s="47">
        <v>10000</v>
      </c>
    </row>
    <row r="631" spans="1:15" ht="30" hidden="1" customHeight="1" outlineLevel="2" x14ac:dyDescent="0.2">
      <c r="A631" s="37">
        <v>603</v>
      </c>
      <c r="B631" s="37">
        <f t="shared" si="32"/>
        <v>8</v>
      </c>
      <c r="C631" s="37" t="s">
        <v>1839</v>
      </c>
      <c r="D631" s="37" t="s">
        <v>731</v>
      </c>
      <c r="E631" s="37">
        <v>115851</v>
      </c>
      <c r="F631" s="38" t="s">
        <v>1841</v>
      </c>
      <c r="G631" s="38" t="s">
        <v>1842</v>
      </c>
      <c r="H631" s="38" t="s">
        <v>1863</v>
      </c>
      <c r="I631" s="38" t="s">
        <v>1864</v>
      </c>
      <c r="J631" s="44">
        <v>141134</v>
      </c>
      <c r="K631" s="44">
        <v>95657</v>
      </c>
      <c r="L631" s="44">
        <v>0</v>
      </c>
      <c r="M631" s="44">
        <v>95657</v>
      </c>
      <c r="N631" s="39">
        <v>3</v>
      </c>
      <c r="O631" s="47">
        <v>18668</v>
      </c>
    </row>
    <row r="632" spans="1:15" ht="30" hidden="1" customHeight="1" outlineLevel="2" x14ac:dyDescent="0.2">
      <c r="A632" s="37">
        <v>604</v>
      </c>
      <c r="B632" s="37">
        <f t="shared" si="32"/>
        <v>9</v>
      </c>
      <c r="C632" s="37" t="s">
        <v>1839</v>
      </c>
      <c r="D632" s="37" t="s">
        <v>1865</v>
      </c>
      <c r="E632" s="37">
        <v>115959</v>
      </c>
      <c r="F632" s="38" t="s">
        <v>1841</v>
      </c>
      <c r="G632" s="38" t="s">
        <v>1842</v>
      </c>
      <c r="H632" s="38" t="s">
        <v>1866</v>
      </c>
      <c r="I632" s="38" t="s">
        <v>1867</v>
      </c>
      <c r="J632" s="44">
        <v>185748</v>
      </c>
      <c r="K632" s="44">
        <v>103090</v>
      </c>
      <c r="L632" s="44">
        <v>0</v>
      </c>
      <c r="M632" s="44">
        <v>103090</v>
      </c>
      <c r="N632" s="39">
        <v>4</v>
      </c>
      <c r="O632" s="47">
        <v>24526</v>
      </c>
    </row>
    <row r="633" spans="1:15" ht="30" hidden="1" customHeight="1" outlineLevel="2" x14ac:dyDescent="0.2">
      <c r="A633" s="37">
        <v>605</v>
      </c>
      <c r="B633" s="37">
        <f t="shared" si="32"/>
        <v>10</v>
      </c>
      <c r="C633" s="37" t="s">
        <v>1839</v>
      </c>
      <c r="D633" s="37" t="s">
        <v>1868</v>
      </c>
      <c r="E633" s="37">
        <v>116046</v>
      </c>
      <c r="F633" s="38" t="s">
        <v>1841</v>
      </c>
      <c r="G633" s="38" t="s">
        <v>1842</v>
      </c>
      <c r="H633" s="38" t="s">
        <v>1869</v>
      </c>
      <c r="I633" s="38" t="s">
        <v>1870</v>
      </c>
      <c r="J633" s="44">
        <v>28560</v>
      </c>
      <c r="K633" s="44">
        <v>28560</v>
      </c>
      <c r="L633" s="44">
        <v>5000</v>
      </c>
      <c r="M633" s="44">
        <v>23560</v>
      </c>
      <c r="N633" s="39">
        <v>2</v>
      </c>
      <c r="O633" s="47">
        <v>12811</v>
      </c>
    </row>
    <row r="634" spans="1:15" ht="30" hidden="1" customHeight="1" outlineLevel="2" x14ac:dyDescent="0.2">
      <c r="A634" s="37">
        <v>606</v>
      </c>
      <c r="B634" s="37">
        <f t="shared" si="32"/>
        <v>11</v>
      </c>
      <c r="C634" s="37" t="s">
        <v>1839</v>
      </c>
      <c r="D634" s="37" t="s">
        <v>1871</v>
      </c>
      <c r="E634" s="37">
        <v>120487</v>
      </c>
      <c r="F634" s="38" t="s">
        <v>1841</v>
      </c>
      <c r="G634" s="38" t="s">
        <v>1842</v>
      </c>
      <c r="H634" s="38" t="s">
        <v>1872</v>
      </c>
      <c r="I634" s="38" t="s">
        <v>1873</v>
      </c>
      <c r="J634" s="44">
        <v>416500</v>
      </c>
      <c r="K634" s="44">
        <v>391023</v>
      </c>
      <c r="L634" s="44">
        <v>0</v>
      </c>
      <c r="M634" s="44">
        <v>259528</v>
      </c>
      <c r="N634" s="39">
        <v>3</v>
      </c>
      <c r="O634" s="47">
        <v>18668</v>
      </c>
    </row>
    <row r="635" spans="1:15" ht="30" hidden="1" customHeight="1" outlineLevel="2" x14ac:dyDescent="0.2">
      <c r="A635" s="37">
        <v>607</v>
      </c>
      <c r="B635" s="37">
        <f t="shared" si="32"/>
        <v>12</v>
      </c>
      <c r="C635" s="37" t="s">
        <v>1839</v>
      </c>
      <c r="D635" s="37" t="s">
        <v>1874</v>
      </c>
      <c r="E635" s="37">
        <v>114355</v>
      </c>
      <c r="F635" s="38" t="s">
        <v>1841</v>
      </c>
      <c r="G635" s="38" t="s">
        <v>1842</v>
      </c>
      <c r="H635" s="38" t="s">
        <v>1875</v>
      </c>
      <c r="I635" s="38" t="s">
        <v>1876</v>
      </c>
      <c r="J635" s="44">
        <v>79546</v>
      </c>
      <c r="K635" s="44">
        <v>30000</v>
      </c>
      <c r="L635" s="44">
        <v>0</v>
      </c>
      <c r="M635" s="44">
        <v>30000</v>
      </c>
      <c r="N635" s="39">
        <v>3</v>
      </c>
      <c r="O635" s="47">
        <v>18668</v>
      </c>
    </row>
    <row r="636" spans="1:15" ht="30" hidden="1" customHeight="1" outlineLevel="2" x14ac:dyDescent="0.2">
      <c r="A636" s="37">
        <v>608</v>
      </c>
      <c r="B636" s="37">
        <f t="shared" si="32"/>
        <v>13</v>
      </c>
      <c r="C636" s="37" t="s">
        <v>1839</v>
      </c>
      <c r="D636" s="37" t="s">
        <v>1877</v>
      </c>
      <c r="E636" s="37">
        <v>116493</v>
      </c>
      <c r="F636" s="38" t="s">
        <v>1841</v>
      </c>
      <c r="G636" s="38" t="s">
        <v>1842</v>
      </c>
      <c r="H636" s="38" t="s">
        <v>1878</v>
      </c>
      <c r="I636" s="38" t="s">
        <v>1879</v>
      </c>
      <c r="J636" s="44">
        <v>76718</v>
      </c>
      <c r="K636" s="44">
        <v>37635</v>
      </c>
      <c r="L636" s="44">
        <v>0</v>
      </c>
      <c r="M636" s="44">
        <v>37635</v>
      </c>
      <c r="N636" s="39">
        <v>4</v>
      </c>
      <c r="O636" s="47">
        <v>24526</v>
      </c>
    </row>
    <row r="637" spans="1:15" ht="30" hidden="1" customHeight="1" outlineLevel="2" x14ac:dyDescent="0.2">
      <c r="A637" s="37">
        <v>609</v>
      </c>
      <c r="B637" s="37">
        <f t="shared" si="32"/>
        <v>14</v>
      </c>
      <c r="C637" s="37" t="s">
        <v>1839</v>
      </c>
      <c r="D637" s="37" t="s">
        <v>1880</v>
      </c>
      <c r="E637" s="37">
        <v>116983</v>
      </c>
      <c r="F637" s="38" t="s">
        <v>1841</v>
      </c>
      <c r="G637" s="38" t="s">
        <v>1842</v>
      </c>
      <c r="H637" s="38" t="s">
        <v>1881</v>
      </c>
      <c r="I637" s="38" t="s">
        <v>1882</v>
      </c>
      <c r="J637" s="44">
        <v>100000</v>
      </c>
      <c r="K637" s="44">
        <v>15000</v>
      </c>
      <c r="L637" s="44">
        <v>0</v>
      </c>
      <c r="M637" s="44">
        <v>15000</v>
      </c>
      <c r="N637" s="39">
        <v>3</v>
      </c>
      <c r="O637" s="47">
        <v>15000</v>
      </c>
    </row>
    <row r="638" spans="1:15" ht="30" hidden="1" customHeight="1" outlineLevel="2" x14ac:dyDescent="0.2">
      <c r="A638" s="37">
        <v>610</v>
      </c>
      <c r="B638" s="37">
        <f t="shared" si="32"/>
        <v>15</v>
      </c>
      <c r="C638" s="37" t="s">
        <v>1839</v>
      </c>
      <c r="D638" s="37" t="s">
        <v>1883</v>
      </c>
      <c r="E638" s="37">
        <v>117319</v>
      </c>
      <c r="F638" s="38" t="s">
        <v>1841</v>
      </c>
      <c r="G638" s="38" t="s">
        <v>1842</v>
      </c>
      <c r="H638" s="38" t="s">
        <v>1884</v>
      </c>
      <c r="I638" s="38" t="s">
        <v>1885</v>
      </c>
      <c r="J638" s="44">
        <v>70115</v>
      </c>
      <c r="K638" s="44">
        <v>70115</v>
      </c>
      <c r="L638" s="44">
        <v>0</v>
      </c>
      <c r="M638" s="44">
        <v>70115</v>
      </c>
      <c r="N638" s="39">
        <v>2</v>
      </c>
      <c r="O638" s="47">
        <v>12811</v>
      </c>
    </row>
    <row r="639" spans="1:15" ht="30" hidden="1" customHeight="1" outlineLevel="2" x14ac:dyDescent="0.2">
      <c r="A639" s="37">
        <v>611</v>
      </c>
      <c r="B639" s="37">
        <f t="shared" si="32"/>
        <v>16</v>
      </c>
      <c r="C639" s="37" t="s">
        <v>1839</v>
      </c>
      <c r="D639" s="37" t="s">
        <v>1886</v>
      </c>
      <c r="E639" s="37">
        <v>117426</v>
      </c>
      <c r="F639" s="38" t="s">
        <v>1841</v>
      </c>
      <c r="G639" s="38" t="s">
        <v>1842</v>
      </c>
      <c r="H639" s="38" t="s">
        <v>1887</v>
      </c>
      <c r="I639" s="38" t="s">
        <v>1888</v>
      </c>
      <c r="J639" s="44">
        <v>256150</v>
      </c>
      <c r="K639" s="44">
        <v>75000</v>
      </c>
      <c r="L639" s="44">
        <v>20500</v>
      </c>
      <c r="M639" s="44">
        <v>54500</v>
      </c>
      <c r="N639" s="39">
        <v>2</v>
      </c>
      <c r="O639" s="47">
        <v>12811</v>
      </c>
    </row>
    <row r="640" spans="1:15" ht="30" hidden="1" customHeight="1" outlineLevel="2" x14ac:dyDescent="0.2">
      <c r="A640" s="37">
        <v>612</v>
      </c>
      <c r="B640" s="37">
        <f t="shared" si="32"/>
        <v>17</v>
      </c>
      <c r="C640" s="37" t="s">
        <v>1839</v>
      </c>
      <c r="D640" s="37" t="s">
        <v>1889</v>
      </c>
      <c r="E640" s="37">
        <v>117505</v>
      </c>
      <c r="F640" s="38" t="s">
        <v>1841</v>
      </c>
      <c r="G640" s="38" t="s">
        <v>1842</v>
      </c>
      <c r="H640" s="38" t="s">
        <v>1890</v>
      </c>
      <c r="I640" s="38" t="s">
        <v>1891</v>
      </c>
      <c r="J640" s="44">
        <v>116620</v>
      </c>
      <c r="K640" s="44">
        <v>58310</v>
      </c>
      <c r="L640" s="44">
        <v>0</v>
      </c>
      <c r="M640" s="44">
        <v>58310</v>
      </c>
      <c r="N640" s="39">
        <v>5</v>
      </c>
      <c r="O640" s="47">
        <v>30383</v>
      </c>
    </row>
    <row r="641" spans="1:15" ht="30" hidden="1" customHeight="1" outlineLevel="2" x14ac:dyDescent="0.2">
      <c r="A641" s="37">
        <v>613</v>
      </c>
      <c r="B641" s="37">
        <f t="shared" si="32"/>
        <v>18</v>
      </c>
      <c r="C641" s="37" t="s">
        <v>1839</v>
      </c>
      <c r="D641" s="37" t="s">
        <v>1892</v>
      </c>
      <c r="E641" s="37">
        <v>117667</v>
      </c>
      <c r="F641" s="38" t="s">
        <v>1841</v>
      </c>
      <c r="G641" s="38" t="s">
        <v>1842</v>
      </c>
      <c r="H641" s="38" t="s">
        <v>1893</v>
      </c>
      <c r="I641" s="38" t="s">
        <v>1894</v>
      </c>
      <c r="J641" s="44">
        <v>108000</v>
      </c>
      <c r="K641" s="44">
        <v>59750</v>
      </c>
      <c r="L641" s="44">
        <v>3000</v>
      </c>
      <c r="M641" s="44">
        <v>29750</v>
      </c>
      <c r="N641" s="39">
        <v>2</v>
      </c>
      <c r="O641" s="47">
        <v>12811</v>
      </c>
    </row>
    <row r="642" spans="1:15" ht="30" hidden="1" customHeight="1" outlineLevel="2" x14ac:dyDescent="0.2">
      <c r="A642" s="37">
        <v>614</v>
      </c>
      <c r="B642" s="37">
        <f t="shared" si="32"/>
        <v>19</v>
      </c>
      <c r="C642" s="37" t="s">
        <v>1839</v>
      </c>
      <c r="D642" s="37" t="s">
        <v>1895</v>
      </c>
      <c r="E642" s="37">
        <v>114710</v>
      </c>
      <c r="F642" s="38" t="s">
        <v>1841</v>
      </c>
      <c r="G642" s="38" t="s">
        <v>1842</v>
      </c>
      <c r="H642" s="38" t="s">
        <v>1896</v>
      </c>
      <c r="I642" s="38" t="s">
        <v>1897</v>
      </c>
      <c r="J642" s="44">
        <v>186000</v>
      </c>
      <c r="K642" s="44">
        <v>9000</v>
      </c>
      <c r="L642" s="44">
        <v>3000</v>
      </c>
      <c r="M642" s="44">
        <v>6000</v>
      </c>
      <c r="N642" s="39">
        <v>4</v>
      </c>
      <c r="O642" s="47">
        <v>6000</v>
      </c>
    </row>
    <row r="643" spans="1:15" ht="30" hidden="1" customHeight="1" outlineLevel="2" x14ac:dyDescent="0.2">
      <c r="A643" s="37">
        <v>615</v>
      </c>
      <c r="B643" s="37">
        <f t="shared" si="32"/>
        <v>20</v>
      </c>
      <c r="C643" s="37" t="s">
        <v>1839</v>
      </c>
      <c r="D643" s="37" t="s">
        <v>1898</v>
      </c>
      <c r="E643" s="37">
        <v>118058</v>
      </c>
      <c r="F643" s="38" t="s">
        <v>1841</v>
      </c>
      <c r="G643" s="38" t="s">
        <v>1842</v>
      </c>
      <c r="H643" s="38" t="s">
        <v>1899</v>
      </c>
      <c r="I643" s="38" t="s">
        <v>1900</v>
      </c>
      <c r="J643" s="44">
        <v>132090</v>
      </c>
      <c r="K643" s="44">
        <v>77955</v>
      </c>
      <c r="L643" s="44">
        <v>0</v>
      </c>
      <c r="M643" s="44">
        <v>77955</v>
      </c>
      <c r="N643" s="39">
        <v>3</v>
      </c>
      <c r="O643" s="47">
        <v>18668</v>
      </c>
    </row>
    <row r="644" spans="1:15" ht="30" hidden="1" customHeight="1" outlineLevel="2" x14ac:dyDescent="0.2">
      <c r="A644" s="37">
        <v>616</v>
      </c>
      <c r="B644" s="37">
        <f t="shared" si="32"/>
        <v>21</v>
      </c>
      <c r="C644" s="37" t="s">
        <v>1839</v>
      </c>
      <c r="D644" s="37" t="s">
        <v>1901</v>
      </c>
      <c r="E644" s="37">
        <v>118094</v>
      </c>
      <c r="F644" s="38" t="s">
        <v>1841</v>
      </c>
      <c r="G644" s="38" t="s">
        <v>1842</v>
      </c>
      <c r="H644" s="38" t="s">
        <v>1902</v>
      </c>
      <c r="I644" s="38" t="s">
        <v>1903</v>
      </c>
      <c r="J644" s="44">
        <v>71500</v>
      </c>
      <c r="K644" s="44">
        <v>15000</v>
      </c>
      <c r="L644" s="44">
        <v>0</v>
      </c>
      <c r="M644" s="44">
        <v>15000</v>
      </c>
      <c r="N644" s="39">
        <v>3</v>
      </c>
      <c r="O644" s="47">
        <v>15000</v>
      </c>
    </row>
    <row r="645" spans="1:15" ht="30" hidden="1" customHeight="1" outlineLevel="2" x14ac:dyDescent="0.2">
      <c r="A645" s="37">
        <v>617</v>
      </c>
      <c r="B645" s="37">
        <f t="shared" si="32"/>
        <v>22</v>
      </c>
      <c r="C645" s="37" t="s">
        <v>1839</v>
      </c>
      <c r="D645" s="37" t="s">
        <v>991</v>
      </c>
      <c r="E645" s="37">
        <v>118209</v>
      </c>
      <c r="F645" s="38" t="s">
        <v>1841</v>
      </c>
      <c r="G645" s="38" t="s">
        <v>1842</v>
      </c>
      <c r="H645" s="38" t="s">
        <v>1904</v>
      </c>
      <c r="I645" s="38" t="s">
        <v>1905</v>
      </c>
      <c r="J645" s="44">
        <v>126400</v>
      </c>
      <c r="K645" s="44">
        <v>53280</v>
      </c>
      <c r="L645" s="44">
        <v>0</v>
      </c>
      <c r="M645" s="44">
        <v>53280</v>
      </c>
      <c r="N645" s="39">
        <v>4</v>
      </c>
      <c r="O645" s="47">
        <v>24526</v>
      </c>
    </row>
    <row r="646" spans="1:15" ht="30" hidden="1" customHeight="1" outlineLevel="2" x14ac:dyDescent="0.2">
      <c r="A646" s="37">
        <v>618</v>
      </c>
      <c r="B646" s="37">
        <f t="shared" ref="B646:B709" si="35">B645+1</f>
        <v>23</v>
      </c>
      <c r="C646" s="37" t="s">
        <v>1839</v>
      </c>
      <c r="D646" s="37" t="s">
        <v>1906</v>
      </c>
      <c r="E646" s="37">
        <v>118370</v>
      </c>
      <c r="F646" s="38" t="s">
        <v>1841</v>
      </c>
      <c r="G646" s="38" t="s">
        <v>1842</v>
      </c>
      <c r="H646" s="38" t="s">
        <v>1907</v>
      </c>
      <c r="I646" s="38" t="s">
        <v>1908</v>
      </c>
      <c r="J646" s="44">
        <v>23800</v>
      </c>
      <c r="K646" s="44">
        <v>23800</v>
      </c>
      <c r="L646" s="44">
        <v>3800</v>
      </c>
      <c r="M646" s="44">
        <v>20000</v>
      </c>
      <c r="N646" s="39">
        <v>2</v>
      </c>
      <c r="O646" s="47">
        <v>12811</v>
      </c>
    </row>
    <row r="647" spans="1:15" ht="30" hidden="1" customHeight="1" outlineLevel="2" x14ac:dyDescent="0.2">
      <c r="A647" s="37">
        <v>619</v>
      </c>
      <c r="B647" s="37">
        <f t="shared" si="35"/>
        <v>24</v>
      </c>
      <c r="C647" s="37" t="s">
        <v>1839</v>
      </c>
      <c r="D647" s="37" t="s">
        <v>1909</v>
      </c>
      <c r="E647" s="37">
        <v>118575</v>
      </c>
      <c r="F647" s="38" t="s">
        <v>1841</v>
      </c>
      <c r="G647" s="38" t="s">
        <v>1842</v>
      </c>
      <c r="H647" s="38" t="s">
        <v>1910</v>
      </c>
      <c r="I647" s="38" t="s">
        <v>1911</v>
      </c>
      <c r="J647" s="44">
        <v>116000</v>
      </c>
      <c r="K647" s="44">
        <v>116000</v>
      </c>
      <c r="L647" s="44">
        <v>25000</v>
      </c>
      <c r="M647" s="44">
        <v>88000</v>
      </c>
      <c r="N647" s="39">
        <v>2</v>
      </c>
      <c r="O647" s="47">
        <v>12811</v>
      </c>
    </row>
    <row r="648" spans="1:15" ht="30" hidden="1" customHeight="1" outlineLevel="2" x14ac:dyDescent="0.2">
      <c r="A648" s="37">
        <v>620</v>
      </c>
      <c r="B648" s="37">
        <f t="shared" si="35"/>
        <v>25</v>
      </c>
      <c r="C648" s="37" t="s">
        <v>1839</v>
      </c>
      <c r="D648" s="37" t="s">
        <v>1912</v>
      </c>
      <c r="E648" s="37">
        <v>118691</v>
      </c>
      <c r="F648" s="38" t="s">
        <v>1841</v>
      </c>
      <c r="G648" s="38" t="s">
        <v>1842</v>
      </c>
      <c r="H648" s="38" t="s">
        <v>1913</v>
      </c>
      <c r="I648" s="38" t="s">
        <v>1914</v>
      </c>
      <c r="J648" s="44">
        <v>137573</v>
      </c>
      <c r="K648" s="44">
        <v>103108</v>
      </c>
      <c r="L648" s="44">
        <v>50000</v>
      </c>
      <c r="M648" s="44">
        <v>53108</v>
      </c>
      <c r="N648" s="39">
        <v>2</v>
      </c>
      <c r="O648" s="47">
        <v>12811</v>
      </c>
    </row>
    <row r="649" spans="1:15" ht="30" hidden="1" customHeight="1" outlineLevel="2" x14ac:dyDescent="0.2">
      <c r="A649" s="37">
        <v>621</v>
      </c>
      <c r="B649" s="37">
        <f t="shared" si="35"/>
        <v>26</v>
      </c>
      <c r="C649" s="37" t="s">
        <v>1839</v>
      </c>
      <c r="D649" s="37" t="s">
        <v>1915</v>
      </c>
      <c r="E649" s="37">
        <v>118799</v>
      </c>
      <c r="F649" s="38" t="s">
        <v>1841</v>
      </c>
      <c r="G649" s="38" t="s">
        <v>1842</v>
      </c>
      <c r="H649" s="38" t="s">
        <v>1916</v>
      </c>
      <c r="I649" s="38" t="s">
        <v>1917</v>
      </c>
      <c r="J649" s="44">
        <v>95200</v>
      </c>
      <c r="K649" s="44">
        <v>23800</v>
      </c>
      <c r="L649" s="44">
        <v>0</v>
      </c>
      <c r="M649" s="44">
        <v>23800</v>
      </c>
      <c r="N649" s="39">
        <v>4</v>
      </c>
      <c r="O649" s="47">
        <v>23441</v>
      </c>
    </row>
    <row r="650" spans="1:15" ht="30" hidden="1" customHeight="1" outlineLevel="2" x14ac:dyDescent="0.2">
      <c r="A650" s="37">
        <v>622</v>
      </c>
      <c r="B650" s="37">
        <f t="shared" si="35"/>
        <v>27</v>
      </c>
      <c r="C650" s="37" t="s">
        <v>1839</v>
      </c>
      <c r="D650" s="37" t="s">
        <v>1918</v>
      </c>
      <c r="E650" s="37">
        <v>118824</v>
      </c>
      <c r="F650" s="38" t="s">
        <v>1841</v>
      </c>
      <c r="G650" s="38" t="s">
        <v>1842</v>
      </c>
      <c r="H650" s="38" t="s">
        <v>1919</v>
      </c>
      <c r="I650" s="38" t="s">
        <v>1920</v>
      </c>
      <c r="J650" s="44">
        <v>28560</v>
      </c>
      <c r="K650" s="44">
        <v>22190</v>
      </c>
      <c r="L650" s="44">
        <v>2000</v>
      </c>
      <c r="M650" s="44">
        <v>20190</v>
      </c>
      <c r="N650" s="39">
        <v>2</v>
      </c>
      <c r="O650" s="47">
        <v>12811</v>
      </c>
    </row>
    <row r="651" spans="1:15" ht="30" hidden="1" customHeight="1" outlineLevel="2" x14ac:dyDescent="0.2">
      <c r="A651" s="37">
        <v>623</v>
      </c>
      <c r="B651" s="37">
        <f t="shared" si="35"/>
        <v>28</v>
      </c>
      <c r="C651" s="37" t="s">
        <v>1839</v>
      </c>
      <c r="D651" s="37" t="s">
        <v>1933</v>
      </c>
      <c r="E651" s="37">
        <v>119242</v>
      </c>
      <c r="F651" s="38" t="s">
        <v>1841</v>
      </c>
      <c r="G651" s="38" t="s">
        <v>1842</v>
      </c>
      <c r="H651" s="38" t="s">
        <v>1934</v>
      </c>
      <c r="I651" s="38" t="s">
        <v>1935</v>
      </c>
      <c r="J651" s="44">
        <v>78540</v>
      </c>
      <c r="K651" s="44">
        <v>26180</v>
      </c>
      <c r="L651" s="44">
        <v>4893</v>
      </c>
      <c r="M651" s="44">
        <v>21287</v>
      </c>
      <c r="N651" s="39">
        <v>3</v>
      </c>
      <c r="O651" s="47">
        <v>18668</v>
      </c>
    </row>
    <row r="652" spans="1:15" ht="30" hidden="1" customHeight="1" outlineLevel="2" x14ac:dyDescent="0.2">
      <c r="A652" s="37">
        <v>624</v>
      </c>
      <c r="B652" s="37">
        <f t="shared" si="35"/>
        <v>29</v>
      </c>
      <c r="C652" s="37" t="s">
        <v>1839</v>
      </c>
      <c r="D652" s="37" t="s">
        <v>1930</v>
      </c>
      <c r="E652" s="37">
        <v>120496</v>
      </c>
      <c r="F652" s="38" t="s">
        <v>1841</v>
      </c>
      <c r="G652" s="38" t="s">
        <v>1842</v>
      </c>
      <c r="H652" s="38" t="s">
        <v>1931</v>
      </c>
      <c r="I652" s="38" t="s">
        <v>1932</v>
      </c>
      <c r="J652" s="44">
        <v>121380</v>
      </c>
      <c r="K652" s="44">
        <v>91035</v>
      </c>
      <c r="L652" s="44">
        <v>0</v>
      </c>
      <c r="M652" s="44">
        <v>91035</v>
      </c>
      <c r="N652" s="39">
        <v>5</v>
      </c>
      <c r="O652" s="47">
        <v>30383</v>
      </c>
    </row>
    <row r="653" spans="1:15" ht="30" hidden="1" customHeight="1" outlineLevel="2" x14ac:dyDescent="0.2">
      <c r="A653" s="37">
        <v>625</v>
      </c>
      <c r="B653" s="37">
        <f t="shared" si="35"/>
        <v>30</v>
      </c>
      <c r="C653" s="37" t="s">
        <v>1839</v>
      </c>
      <c r="D653" s="37" t="s">
        <v>1921</v>
      </c>
      <c r="E653" s="37">
        <v>114417</v>
      </c>
      <c r="F653" s="38" t="s">
        <v>1841</v>
      </c>
      <c r="G653" s="38" t="s">
        <v>1842</v>
      </c>
      <c r="H653" s="38" t="s">
        <v>1922</v>
      </c>
      <c r="I653" s="38" t="s">
        <v>1923</v>
      </c>
      <c r="J653" s="44">
        <v>225000</v>
      </c>
      <c r="K653" s="44">
        <v>108000</v>
      </c>
      <c r="L653" s="44">
        <v>0</v>
      </c>
      <c r="M653" s="44">
        <v>35368</v>
      </c>
      <c r="N653" s="39">
        <v>4</v>
      </c>
      <c r="O653" s="47">
        <v>24526</v>
      </c>
    </row>
    <row r="654" spans="1:15" ht="30" hidden="1" customHeight="1" outlineLevel="2" x14ac:dyDescent="0.2">
      <c r="A654" s="37">
        <v>626</v>
      </c>
      <c r="B654" s="37">
        <f t="shared" si="35"/>
        <v>31</v>
      </c>
      <c r="C654" s="37" t="s">
        <v>1839</v>
      </c>
      <c r="D654" s="37" t="s">
        <v>1924</v>
      </c>
      <c r="E654" s="37">
        <v>119331</v>
      </c>
      <c r="F654" s="38" t="s">
        <v>1841</v>
      </c>
      <c r="G654" s="38" t="s">
        <v>1842</v>
      </c>
      <c r="H654" s="38" t="s">
        <v>1925</v>
      </c>
      <c r="I654" s="38" t="s">
        <v>1926</v>
      </c>
      <c r="J654" s="44">
        <v>28560</v>
      </c>
      <c r="K654" s="44">
        <v>28560</v>
      </c>
      <c r="L654" s="44">
        <v>5950</v>
      </c>
      <c r="M654" s="44">
        <v>16660</v>
      </c>
      <c r="N654" s="39">
        <v>5</v>
      </c>
      <c r="O654" s="47">
        <v>16660</v>
      </c>
    </row>
    <row r="655" spans="1:15" ht="30" hidden="1" customHeight="1" outlineLevel="2" x14ac:dyDescent="0.2">
      <c r="A655" s="37">
        <v>627</v>
      </c>
      <c r="B655" s="37">
        <f t="shared" si="35"/>
        <v>32</v>
      </c>
      <c r="C655" s="37" t="s">
        <v>1839</v>
      </c>
      <c r="D655" s="37" t="s">
        <v>1927</v>
      </c>
      <c r="E655" s="37">
        <v>119527</v>
      </c>
      <c r="F655" s="38" t="s">
        <v>1841</v>
      </c>
      <c r="G655" s="38" t="s">
        <v>1842</v>
      </c>
      <c r="H655" s="38" t="s">
        <v>1928</v>
      </c>
      <c r="I655" s="38" t="s">
        <v>1929</v>
      </c>
      <c r="J655" s="44">
        <v>161120</v>
      </c>
      <c r="K655" s="44">
        <v>119000</v>
      </c>
      <c r="L655" s="44">
        <v>0</v>
      </c>
      <c r="M655" s="44">
        <v>119000</v>
      </c>
      <c r="N655" s="39">
        <v>3</v>
      </c>
      <c r="O655" s="47">
        <v>18668</v>
      </c>
    </row>
    <row r="656" spans="1:15" ht="30" hidden="1" customHeight="1" outlineLevel="2" x14ac:dyDescent="0.2">
      <c r="A656" s="37">
        <v>628</v>
      </c>
      <c r="B656" s="37">
        <f t="shared" si="35"/>
        <v>33</v>
      </c>
      <c r="C656" s="37" t="s">
        <v>1839</v>
      </c>
      <c r="D656" s="37" t="s">
        <v>1939</v>
      </c>
      <c r="E656" s="37">
        <v>114514</v>
      </c>
      <c r="F656" s="38" t="s">
        <v>1841</v>
      </c>
      <c r="G656" s="38" t="s">
        <v>1842</v>
      </c>
      <c r="H656" s="38" t="s">
        <v>1940</v>
      </c>
      <c r="I656" s="38" t="s">
        <v>1941</v>
      </c>
      <c r="J656" s="44">
        <v>1111460</v>
      </c>
      <c r="K656" s="44">
        <v>617110</v>
      </c>
      <c r="L656" s="44">
        <v>0</v>
      </c>
      <c r="M656" s="44">
        <v>464600</v>
      </c>
      <c r="N656" s="39">
        <v>6</v>
      </c>
      <c r="O656" s="47">
        <v>36240</v>
      </c>
    </row>
    <row r="657" spans="1:15" ht="30" hidden="1" customHeight="1" outlineLevel="2" x14ac:dyDescent="0.2">
      <c r="A657" s="37">
        <v>629</v>
      </c>
      <c r="B657" s="37">
        <f t="shared" si="35"/>
        <v>34</v>
      </c>
      <c r="C657" s="37" t="s">
        <v>1839</v>
      </c>
      <c r="D657" s="37" t="s">
        <v>1942</v>
      </c>
      <c r="E657" s="37">
        <v>119661</v>
      </c>
      <c r="F657" s="38" t="s">
        <v>1841</v>
      </c>
      <c r="G657" s="38" t="s">
        <v>1842</v>
      </c>
      <c r="H657" s="38" t="s">
        <v>1943</v>
      </c>
      <c r="I657" s="38" t="s">
        <v>1944</v>
      </c>
      <c r="J657" s="44">
        <v>93600</v>
      </c>
      <c r="K657" s="44">
        <v>32315</v>
      </c>
      <c r="L657" s="44">
        <v>0</v>
      </c>
      <c r="M657" s="44">
        <v>32315</v>
      </c>
      <c r="N657" s="39">
        <v>3</v>
      </c>
      <c r="O657" s="47">
        <v>18668</v>
      </c>
    </row>
    <row r="658" spans="1:15" ht="30" hidden="1" customHeight="1" outlineLevel="2" x14ac:dyDescent="0.2">
      <c r="A658" s="37">
        <v>630</v>
      </c>
      <c r="B658" s="37">
        <f t="shared" si="35"/>
        <v>35</v>
      </c>
      <c r="C658" s="37" t="s">
        <v>1839</v>
      </c>
      <c r="D658" s="37" t="s">
        <v>1936</v>
      </c>
      <c r="E658" s="37">
        <v>119750</v>
      </c>
      <c r="F658" s="38" t="s">
        <v>1841</v>
      </c>
      <c r="G658" s="38" t="s">
        <v>1842</v>
      </c>
      <c r="H658" s="38" t="s">
        <v>1937</v>
      </c>
      <c r="I658" s="38" t="s">
        <v>1938</v>
      </c>
      <c r="J658" s="44">
        <v>89280</v>
      </c>
      <c r="K658" s="44">
        <v>21420</v>
      </c>
      <c r="L658" s="44">
        <v>0</v>
      </c>
      <c r="M658" s="44">
        <v>21420</v>
      </c>
      <c r="N658" s="39">
        <v>2</v>
      </c>
      <c r="O658" s="47">
        <v>12811</v>
      </c>
    </row>
    <row r="659" spans="1:15" ht="30" hidden="1" customHeight="1" outlineLevel="2" x14ac:dyDescent="0.2">
      <c r="A659" s="37">
        <v>631</v>
      </c>
      <c r="B659" s="37">
        <f t="shared" si="35"/>
        <v>36</v>
      </c>
      <c r="C659" s="37" t="s">
        <v>1839</v>
      </c>
      <c r="D659" s="37" t="s">
        <v>1945</v>
      </c>
      <c r="E659" s="37">
        <v>119974</v>
      </c>
      <c r="F659" s="38" t="s">
        <v>1841</v>
      </c>
      <c r="G659" s="38" t="s">
        <v>1842</v>
      </c>
      <c r="H659" s="38" t="s">
        <v>1946</v>
      </c>
      <c r="I659" s="38" t="s">
        <v>1947</v>
      </c>
      <c r="J659" s="44">
        <v>74970</v>
      </c>
      <c r="K659" s="44">
        <v>55791</v>
      </c>
      <c r="L659" s="44">
        <v>0</v>
      </c>
      <c r="M659" s="44">
        <v>55791</v>
      </c>
      <c r="N659" s="39">
        <v>2</v>
      </c>
      <c r="O659" s="47">
        <v>12811</v>
      </c>
    </row>
    <row r="660" spans="1:15" ht="30" hidden="1" customHeight="1" outlineLevel="2" x14ac:dyDescent="0.2">
      <c r="A660" s="37">
        <v>632</v>
      </c>
      <c r="B660" s="37">
        <f t="shared" si="35"/>
        <v>37</v>
      </c>
      <c r="C660" s="37" t="s">
        <v>1839</v>
      </c>
      <c r="D660" s="37" t="s">
        <v>1948</v>
      </c>
      <c r="E660" s="37">
        <v>120076</v>
      </c>
      <c r="F660" s="38" t="s">
        <v>1841</v>
      </c>
      <c r="G660" s="38" t="s">
        <v>1842</v>
      </c>
      <c r="H660" s="38" t="s">
        <v>1949</v>
      </c>
      <c r="I660" s="38" t="s">
        <v>1950</v>
      </c>
      <c r="J660" s="44">
        <v>142800</v>
      </c>
      <c r="K660" s="44">
        <v>94905</v>
      </c>
      <c r="L660" s="44">
        <v>0</v>
      </c>
      <c r="M660" s="44">
        <v>94505</v>
      </c>
      <c r="N660" s="39">
        <v>4</v>
      </c>
      <c r="O660" s="47">
        <v>24526</v>
      </c>
    </row>
    <row r="661" spans="1:15" ht="30" hidden="1" customHeight="1" outlineLevel="2" x14ac:dyDescent="0.2">
      <c r="A661" s="37">
        <v>633</v>
      </c>
      <c r="B661" s="37">
        <f t="shared" si="35"/>
        <v>38</v>
      </c>
      <c r="C661" s="37" t="s">
        <v>1839</v>
      </c>
      <c r="D661" s="37" t="s">
        <v>1951</v>
      </c>
      <c r="E661" s="37">
        <v>120343</v>
      </c>
      <c r="F661" s="38" t="s">
        <v>1841</v>
      </c>
      <c r="G661" s="38" t="s">
        <v>1842</v>
      </c>
      <c r="H661" s="38" t="s">
        <v>1952</v>
      </c>
      <c r="I661" s="38" t="s">
        <v>1953</v>
      </c>
      <c r="J661" s="44">
        <v>23800</v>
      </c>
      <c r="K661" s="44">
        <v>3000</v>
      </c>
      <c r="L661" s="44">
        <v>1000</v>
      </c>
      <c r="M661" s="44">
        <v>2000</v>
      </c>
      <c r="N661" s="39">
        <v>3</v>
      </c>
      <c r="O661" s="47">
        <v>2000</v>
      </c>
    </row>
    <row r="662" spans="1:15" ht="27.6" hidden="1" customHeight="1" outlineLevel="1" collapsed="1" x14ac:dyDescent="0.2">
      <c r="A662" s="50"/>
      <c r="B662" s="50"/>
      <c r="C662" s="35" t="s">
        <v>2943</v>
      </c>
      <c r="D662" s="35"/>
      <c r="E662" s="35"/>
      <c r="F662" s="43"/>
      <c r="G662" s="43"/>
      <c r="H662" s="43"/>
      <c r="I662" s="43"/>
      <c r="J662" s="45">
        <f t="shared" ref="J662:O662" si="36">SUBTOTAL(9,J624:J661)</f>
        <v>5420401</v>
      </c>
      <c r="K662" s="45">
        <f t="shared" si="36"/>
        <v>2950659</v>
      </c>
      <c r="L662" s="45">
        <f t="shared" si="36"/>
        <v>175121</v>
      </c>
      <c r="M662" s="45">
        <f t="shared" si="36"/>
        <v>2372551</v>
      </c>
      <c r="N662" s="36">
        <f t="shared" si="36"/>
        <v>122</v>
      </c>
      <c r="O662" s="48">
        <f t="shared" si="36"/>
        <v>665889</v>
      </c>
    </row>
    <row r="663" spans="1:15" ht="51" outlineLevel="2" x14ac:dyDescent="0.2">
      <c r="A663" s="40">
        <v>634</v>
      </c>
      <c r="B663" s="40">
        <f t="shared" si="35"/>
        <v>1</v>
      </c>
      <c r="C663" s="40" t="s">
        <v>1954</v>
      </c>
      <c r="D663" s="40" t="s">
        <v>1955</v>
      </c>
      <c r="E663" s="40">
        <v>124938</v>
      </c>
      <c r="F663" s="41" t="s">
        <v>1956</v>
      </c>
      <c r="G663" s="41" t="s">
        <v>1957</v>
      </c>
      <c r="H663" s="41" t="s">
        <v>1958</v>
      </c>
      <c r="I663" s="41" t="s">
        <v>1959</v>
      </c>
      <c r="J663" s="46">
        <v>152320</v>
      </c>
      <c r="K663" s="46">
        <v>79951</v>
      </c>
      <c r="L663" s="46">
        <v>0</v>
      </c>
      <c r="M663" s="46">
        <v>79951</v>
      </c>
      <c r="N663" s="42">
        <v>5</v>
      </c>
      <c r="O663" s="49">
        <v>30383</v>
      </c>
    </row>
    <row r="664" spans="1:15" ht="38.25" outlineLevel="2" x14ac:dyDescent="0.2">
      <c r="A664" s="37">
        <v>635</v>
      </c>
      <c r="B664" s="37">
        <f t="shared" si="35"/>
        <v>2</v>
      </c>
      <c r="C664" s="37" t="s">
        <v>1954</v>
      </c>
      <c r="D664" s="37" t="s">
        <v>1960</v>
      </c>
      <c r="E664" s="37">
        <v>121153</v>
      </c>
      <c r="F664" s="38" t="s">
        <v>1956</v>
      </c>
      <c r="G664" s="38" t="s">
        <v>1957</v>
      </c>
      <c r="H664" s="38" t="s">
        <v>1961</v>
      </c>
      <c r="I664" s="38" t="s">
        <v>1962</v>
      </c>
      <c r="J664" s="44">
        <v>121055.48</v>
      </c>
      <c r="K664" s="44">
        <v>11055.48</v>
      </c>
      <c r="L664" s="44">
        <v>0</v>
      </c>
      <c r="M664" s="44">
        <v>11055.48</v>
      </c>
      <c r="N664" s="39">
        <v>4</v>
      </c>
      <c r="O664" s="47">
        <v>11055</v>
      </c>
    </row>
    <row r="665" spans="1:15" ht="51" outlineLevel="2" x14ac:dyDescent="0.2">
      <c r="A665" s="37">
        <v>636</v>
      </c>
      <c r="B665" s="37">
        <f t="shared" si="35"/>
        <v>3</v>
      </c>
      <c r="C665" s="37" t="s">
        <v>1954</v>
      </c>
      <c r="D665" s="37" t="s">
        <v>1963</v>
      </c>
      <c r="E665" s="37">
        <v>121466</v>
      </c>
      <c r="F665" s="38" t="s">
        <v>1956</v>
      </c>
      <c r="G665" s="38" t="s">
        <v>1957</v>
      </c>
      <c r="H665" s="38" t="s">
        <v>1964</v>
      </c>
      <c r="I665" s="38" t="s">
        <v>1965</v>
      </c>
      <c r="J665" s="44">
        <v>119999.6</v>
      </c>
      <c r="K665" s="44">
        <v>33670.6</v>
      </c>
      <c r="L665" s="44">
        <v>0</v>
      </c>
      <c r="M665" s="44">
        <v>33670.6</v>
      </c>
      <c r="N665" s="39">
        <v>5</v>
      </c>
      <c r="O665" s="47">
        <v>30383</v>
      </c>
    </row>
    <row r="666" spans="1:15" ht="38.25" outlineLevel="2" x14ac:dyDescent="0.2">
      <c r="A666" s="37">
        <v>637</v>
      </c>
      <c r="B666" s="37">
        <f t="shared" si="35"/>
        <v>4</v>
      </c>
      <c r="C666" s="37" t="s">
        <v>1954</v>
      </c>
      <c r="D666" s="37" t="s">
        <v>1966</v>
      </c>
      <c r="E666" s="37">
        <v>122025</v>
      </c>
      <c r="F666" s="38" t="s">
        <v>1956</v>
      </c>
      <c r="G666" s="38" t="s">
        <v>1957</v>
      </c>
      <c r="H666" s="38" t="s">
        <v>1967</v>
      </c>
      <c r="I666" s="38" t="s">
        <v>1968</v>
      </c>
      <c r="J666" s="44">
        <v>152320</v>
      </c>
      <c r="K666" s="44">
        <v>152320</v>
      </c>
      <c r="L666" s="44">
        <v>0</v>
      </c>
      <c r="M666" s="44">
        <v>152320</v>
      </c>
      <c r="N666" s="39">
        <v>5</v>
      </c>
      <c r="O666" s="47">
        <v>30383</v>
      </c>
    </row>
    <row r="667" spans="1:15" ht="25.5" outlineLevel="2" x14ac:dyDescent="0.2">
      <c r="A667" s="37">
        <v>638</v>
      </c>
      <c r="B667" s="37">
        <f t="shared" si="35"/>
        <v>5</v>
      </c>
      <c r="C667" s="37" t="s">
        <v>1954</v>
      </c>
      <c r="D667" s="37" t="s">
        <v>1969</v>
      </c>
      <c r="E667" s="37">
        <v>122187</v>
      </c>
      <c r="F667" s="38" t="s">
        <v>1956</v>
      </c>
      <c r="G667" s="38" t="s">
        <v>1957</v>
      </c>
      <c r="H667" s="38" t="s">
        <v>1970</v>
      </c>
      <c r="I667" s="38" t="s">
        <v>1971</v>
      </c>
      <c r="J667" s="44">
        <v>125000</v>
      </c>
      <c r="K667" s="44">
        <v>95000</v>
      </c>
      <c r="L667" s="44">
        <v>0</v>
      </c>
      <c r="M667" s="44">
        <v>95000</v>
      </c>
      <c r="N667" s="39">
        <v>4</v>
      </c>
      <c r="O667" s="47">
        <v>24526</v>
      </c>
    </row>
    <row r="668" spans="1:15" ht="38.25" outlineLevel="2" x14ac:dyDescent="0.2">
      <c r="A668" s="37">
        <v>639</v>
      </c>
      <c r="B668" s="37">
        <f t="shared" si="35"/>
        <v>6</v>
      </c>
      <c r="C668" s="37" t="s">
        <v>1954</v>
      </c>
      <c r="D668" s="37" t="s">
        <v>1972</v>
      </c>
      <c r="E668" s="37">
        <v>125132</v>
      </c>
      <c r="F668" s="38" t="s">
        <v>1956</v>
      </c>
      <c r="G668" s="38" t="s">
        <v>1957</v>
      </c>
      <c r="H668" s="38" t="s">
        <v>1973</v>
      </c>
      <c r="I668" s="38" t="s">
        <v>1974</v>
      </c>
      <c r="J668" s="44">
        <v>119000</v>
      </c>
      <c r="K668" s="44">
        <v>8493.92</v>
      </c>
      <c r="L668" s="44">
        <v>0</v>
      </c>
      <c r="M668" s="44">
        <v>8493.92</v>
      </c>
      <c r="N668" s="39">
        <v>3</v>
      </c>
      <c r="O668" s="47">
        <v>8493</v>
      </c>
    </row>
    <row r="669" spans="1:15" ht="25.5" outlineLevel="2" x14ac:dyDescent="0.2">
      <c r="A669" s="37">
        <v>640</v>
      </c>
      <c r="B669" s="37">
        <f t="shared" si="35"/>
        <v>7</v>
      </c>
      <c r="C669" s="37" t="s">
        <v>1954</v>
      </c>
      <c r="D669" s="37" t="s">
        <v>1975</v>
      </c>
      <c r="E669" s="37">
        <v>120771</v>
      </c>
      <c r="F669" s="38" t="s">
        <v>1956</v>
      </c>
      <c r="G669" s="38" t="s">
        <v>1957</v>
      </c>
      <c r="H669" s="38" t="s">
        <v>1976</v>
      </c>
      <c r="I669" s="38" t="s">
        <v>1977</v>
      </c>
      <c r="J669" s="44">
        <v>129710</v>
      </c>
      <c r="K669" s="44">
        <v>48867</v>
      </c>
      <c r="L669" s="44">
        <v>0</v>
      </c>
      <c r="M669" s="44">
        <v>48867</v>
      </c>
      <c r="N669" s="39">
        <v>4</v>
      </c>
      <c r="O669" s="47">
        <v>24526</v>
      </c>
    </row>
    <row r="670" spans="1:15" ht="51" outlineLevel="2" x14ac:dyDescent="0.2">
      <c r="A670" s="37">
        <v>641</v>
      </c>
      <c r="B670" s="37">
        <f t="shared" si="35"/>
        <v>8</v>
      </c>
      <c r="C670" s="37" t="s">
        <v>1954</v>
      </c>
      <c r="D670" s="37" t="s">
        <v>1978</v>
      </c>
      <c r="E670" s="37">
        <v>125150</v>
      </c>
      <c r="F670" s="38" t="s">
        <v>1956</v>
      </c>
      <c r="G670" s="38" t="s">
        <v>1957</v>
      </c>
      <c r="H670" s="38" t="s">
        <v>1979</v>
      </c>
      <c r="I670" s="38" t="s">
        <v>1980</v>
      </c>
      <c r="J670" s="44">
        <v>142800</v>
      </c>
      <c r="K670" s="44">
        <v>97000</v>
      </c>
      <c r="L670" s="44">
        <v>0</v>
      </c>
      <c r="M670" s="44">
        <v>97000</v>
      </c>
      <c r="N670" s="39">
        <v>2</v>
      </c>
      <c r="O670" s="47">
        <v>12811</v>
      </c>
    </row>
    <row r="671" spans="1:15" ht="25.5" outlineLevel="2" x14ac:dyDescent="0.2">
      <c r="A671" s="37">
        <v>642</v>
      </c>
      <c r="B671" s="37">
        <f t="shared" si="35"/>
        <v>9</v>
      </c>
      <c r="C671" s="37" t="s">
        <v>1954</v>
      </c>
      <c r="D671" s="37" t="s">
        <v>1981</v>
      </c>
      <c r="E671" s="37">
        <v>122828</v>
      </c>
      <c r="F671" s="38" t="s">
        <v>1956</v>
      </c>
      <c r="G671" s="38" t="s">
        <v>1957</v>
      </c>
      <c r="H671" s="38" t="s">
        <v>1982</v>
      </c>
      <c r="I671" s="38" t="s">
        <v>1983</v>
      </c>
      <c r="J671" s="44">
        <v>148767.42000000001</v>
      </c>
      <c r="K671" s="44">
        <v>56524.36</v>
      </c>
      <c r="L671" s="44">
        <v>0</v>
      </c>
      <c r="M671" s="44">
        <v>56524.36</v>
      </c>
      <c r="N671" s="39">
        <v>5</v>
      </c>
      <c r="O671" s="47">
        <v>30383</v>
      </c>
    </row>
    <row r="672" spans="1:15" ht="38.25" outlineLevel="2" x14ac:dyDescent="0.2">
      <c r="A672" s="37">
        <v>643</v>
      </c>
      <c r="B672" s="37">
        <f t="shared" si="35"/>
        <v>10</v>
      </c>
      <c r="C672" s="37" t="s">
        <v>1954</v>
      </c>
      <c r="D672" s="37" t="s">
        <v>1984</v>
      </c>
      <c r="E672" s="37">
        <v>123228</v>
      </c>
      <c r="F672" s="38" t="s">
        <v>1956</v>
      </c>
      <c r="G672" s="38" t="s">
        <v>1957</v>
      </c>
      <c r="H672" s="38" t="s">
        <v>1985</v>
      </c>
      <c r="I672" s="38" t="s">
        <v>1986</v>
      </c>
      <c r="J672" s="44">
        <v>154700</v>
      </c>
      <c r="K672" s="44">
        <v>98413</v>
      </c>
      <c r="L672" s="44">
        <v>0</v>
      </c>
      <c r="M672" s="44">
        <v>98413</v>
      </c>
      <c r="N672" s="39">
        <v>4</v>
      </c>
      <c r="O672" s="47">
        <v>24526</v>
      </c>
    </row>
    <row r="673" spans="1:15" ht="25.5" outlineLevel="2" x14ac:dyDescent="0.2">
      <c r="A673" s="37">
        <v>644</v>
      </c>
      <c r="B673" s="37">
        <f t="shared" si="35"/>
        <v>11</v>
      </c>
      <c r="C673" s="37" t="s">
        <v>1954</v>
      </c>
      <c r="D673" s="37" t="s">
        <v>1987</v>
      </c>
      <c r="E673" s="37">
        <v>124073</v>
      </c>
      <c r="F673" s="38" t="s">
        <v>1956</v>
      </c>
      <c r="G673" s="38" t="s">
        <v>1957</v>
      </c>
      <c r="H673" s="38" t="s">
        <v>1988</v>
      </c>
      <c r="I673" s="38" t="s">
        <v>1989</v>
      </c>
      <c r="J673" s="44">
        <v>152320</v>
      </c>
      <c r="K673" s="44">
        <v>99912.3</v>
      </c>
      <c r="L673" s="44">
        <v>0</v>
      </c>
      <c r="M673" s="44">
        <v>99912.3</v>
      </c>
      <c r="N673" s="39">
        <v>4</v>
      </c>
      <c r="O673" s="47">
        <v>24526</v>
      </c>
    </row>
    <row r="674" spans="1:15" ht="25.5" outlineLevel="2" x14ac:dyDescent="0.2">
      <c r="A674" s="37">
        <v>645</v>
      </c>
      <c r="B674" s="37">
        <f t="shared" si="35"/>
        <v>12</v>
      </c>
      <c r="C674" s="37" t="s">
        <v>1954</v>
      </c>
      <c r="D674" s="37" t="s">
        <v>1990</v>
      </c>
      <c r="E674" s="37">
        <v>125105</v>
      </c>
      <c r="F674" s="38" t="s">
        <v>1956</v>
      </c>
      <c r="G674" s="38" t="s">
        <v>1957</v>
      </c>
      <c r="H674" s="38" t="s">
        <v>1991</v>
      </c>
      <c r="I674" s="38" t="s">
        <v>1992</v>
      </c>
      <c r="J674" s="44">
        <v>119952</v>
      </c>
      <c r="K674" s="44">
        <v>26781.15</v>
      </c>
      <c r="L674" s="44">
        <v>0</v>
      </c>
      <c r="M674" s="44">
        <v>26781.15</v>
      </c>
      <c r="N674" s="39">
        <v>5</v>
      </c>
      <c r="O674" s="47">
        <v>26781</v>
      </c>
    </row>
    <row r="675" spans="1:15" ht="63.75" outlineLevel="2" x14ac:dyDescent="0.2">
      <c r="A675" s="37">
        <v>646</v>
      </c>
      <c r="B675" s="37">
        <f t="shared" si="35"/>
        <v>13</v>
      </c>
      <c r="C675" s="37" t="s">
        <v>1954</v>
      </c>
      <c r="D675" s="37" t="s">
        <v>1993</v>
      </c>
      <c r="E675" s="37">
        <v>124153</v>
      </c>
      <c r="F675" s="38" t="s">
        <v>1956</v>
      </c>
      <c r="G675" s="38" t="s">
        <v>1957</v>
      </c>
      <c r="H675" s="38" t="s">
        <v>1994</v>
      </c>
      <c r="I675" s="38" t="s">
        <v>1995</v>
      </c>
      <c r="J675" s="44">
        <v>130900</v>
      </c>
      <c r="K675" s="44">
        <v>37631</v>
      </c>
      <c r="L675" s="44">
        <v>0</v>
      </c>
      <c r="M675" s="44">
        <v>37631</v>
      </c>
      <c r="N675" s="39">
        <v>5</v>
      </c>
      <c r="O675" s="47">
        <v>30383</v>
      </c>
    </row>
    <row r="676" spans="1:15" ht="25.5" outlineLevel="2" x14ac:dyDescent="0.2">
      <c r="A676" s="37">
        <v>647</v>
      </c>
      <c r="B676" s="37">
        <f t="shared" si="35"/>
        <v>14</v>
      </c>
      <c r="C676" s="37" t="s">
        <v>1954</v>
      </c>
      <c r="D676" s="37" t="s">
        <v>1996</v>
      </c>
      <c r="E676" s="37">
        <v>124331</v>
      </c>
      <c r="F676" s="38" t="s">
        <v>1956</v>
      </c>
      <c r="G676" s="38" t="s">
        <v>1957</v>
      </c>
      <c r="H676" s="38" t="s">
        <v>1997</v>
      </c>
      <c r="I676" s="38" t="s">
        <v>1998</v>
      </c>
      <c r="J676" s="44">
        <v>147870.97</v>
      </c>
      <c r="K676" s="44">
        <v>4518.71</v>
      </c>
      <c r="L676" s="44">
        <v>0</v>
      </c>
      <c r="M676" s="44">
        <v>4518.71</v>
      </c>
      <c r="N676" s="39">
        <v>4</v>
      </c>
      <c r="O676" s="47">
        <v>4518</v>
      </c>
    </row>
    <row r="677" spans="1:15" ht="38.25" outlineLevel="2" x14ac:dyDescent="0.2">
      <c r="A677" s="37">
        <v>648</v>
      </c>
      <c r="B677" s="37">
        <f t="shared" si="35"/>
        <v>15</v>
      </c>
      <c r="C677" s="37" t="s">
        <v>1954</v>
      </c>
      <c r="D677" s="37" t="s">
        <v>1999</v>
      </c>
      <c r="E677" s="37">
        <v>124563</v>
      </c>
      <c r="F677" s="38" t="s">
        <v>1956</v>
      </c>
      <c r="G677" s="38" t="s">
        <v>1957</v>
      </c>
      <c r="H677" s="38" t="s">
        <v>2000</v>
      </c>
      <c r="I677" s="38" t="s">
        <v>2001</v>
      </c>
      <c r="J677" s="44">
        <v>152320</v>
      </c>
      <c r="K677" s="44">
        <v>138357</v>
      </c>
      <c r="L677" s="44">
        <v>0</v>
      </c>
      <c r="M677" s="44">
        <v>138357</v>
      </c>
      <c r="N677" s="39">
        <v>5</v>
      </c>
      <c r="O677" s="47">
        <v>30383</v>
      </c>
    </row>
    <row r="678" spans="1:15" ht="51" outlineLevel="2" x14ac:dyDescent="0.2">
      <c r="A678" s="37">
        <v>649</v>
      </c>
      <c r="B678" s="37">
        <f t="shared" si="35"/>
        <v>16</v>
      </c>
      <c r="C678" s="37" t="s">
        <v>1954</v>
      </c>
      <c r="D678" s="37" t="s">
        <v>2002</v>
      </c>
      <c r="E678" s="37">
        <v>124661</v>
      </c>
      <c r="F678" s="38" t="s">
        <v>1956</v>
      </c>
      <c r="G678" s="38" t="s">
        <v>1957</v>
      </c>
      <c r="H678" s="38" t="s">
        <v>2003</v>
      </c>
      <c r="I678" s="38" t="s">
        <v>2004</v>
      </c>
      <c r="J678" s="44">
        <v>152320</v>
      </c>
      <c r="K678" s="44">
        <v>117073</v>
      </c>
      <c r="L678" s="44">
        <v>0</v>
      </c>
      <c r="M678" s="44">
        <v>117073</v>
      </c>
      <c r="N678" s="39">
        <v>3</v>
      </c>
      <c r="O678" s="47">
        <v>18668</v>
      </c>
    </row>
    <row r="679" spans="1:15" ht="34.15" customHeight="1" outlineLevel="1" x14ac:dyDescent="0.2">
      <c r="A679" s="50"/>
      <c r="B679" s="50"/>
      <c r="C679" s="35" t="s">
        <v>2944</v>
      </c>
      <c r="D679" s="35"/>
      <c r="E679" s="35"/>
      <c r="F679" s="43"/>
      <c r="G679" s="43"/>
      <c r="H679" s="43"/>
      <c r="I679" s="43"/>
      <c r="J679" s="45">
        <f t="shared" ref="J679:O679" si="37">SUBTOTAL(9,J663:J678)</f>
        <v>2221355.4699999997</v>
      </c>
      <c r="K679" s="45">
        <f t="shared" si="37"/>
        <v>1105568.52</v>
      </c>
      <c r="L679" s="45">
        <f t="shared" si="37"/>
        <v>0</v>
      </c>
      <c r="M679" s="45">
        <f>SUBTOTAL(9,M663:M678)</f>
        <v>1105568.52</v>
      </c>
      <c r="N679" s="36">
        <f t="shared" si="37"/>
        <v>67</v>
      </c>
      <c r="O679" s="48">
        <f t="shared" si="37"/>
        <v>362728</v>
      </c>
    </row>
    <row r="680" spans="1:15" ht="25.5" hidden="1" outlineLevel="2" x14ac:dyDescent="0.2">
      <c r="A680" s="40">
        <v>650</v>
      </c>
      <c r="B680" s="40">
        <f t="shared" si="35"/>
        <v>1</v>
      </c>
      <c r="C680" s="40" t="s">
        <v>2005</v>
      </c>
      <c r="D680" s="40" t="s">
        <v>2010</v>
      </c>
      <c r="E680" s="40">
        <v>125677</v>
      </c>
      <c r="F680" s="41" t="s">
        <v>2007</v>
      </c>
      <c r="G680" s="41" t="s">
        <v>2008</v>
      </c>
      <c r="H680" s="41" t="s">
        <v>2011</v>
      </c>
      <c r="I680" s="41" t="s">
        <v>2012</v>
      </c>
      <c r="J680" s="46">
        <v>90000</v>
      </c>
      <c r="K680" s="46">
        <v>65600</v>
      </c>
      <c r="L680" s="46">
        <v>0</v>
      </c>
      <c r="M680" s="46">
        <v>30000</v>
      </c>
      <c r="N680" s="42">
        <v>3</v>
      </c>
      <c r="O680" s="49">
        <v>18668</v>
      </c>
    </row>
    <row r="681" spans="1:15" ht="25.5" hidden="1" outlineLevel="2" x14ac:dyDescent="0.2">
      <c r="A681" s="37">
        <v>651</v>
      </c>
      <c r="B681" s="37">
        <f t="shared" si="35"/>
        <v>2</v>
      </c>
      <c r="C681" s="37" t="s">
        <v>2005</v>
      </c>
      <c r="D681" s="37" t="s">
        <v>2006</v>
      </c>
      <c r="E681" s="37">
        <v>125659</v>
      </c>
      <c r="F681" s="38" t="s">
        <v>2007</v>
      </c>
      <c r="G681" s="38" t="s">
        <v>2008</v>
      </c>
      <c r="H681" s="38" t="s">
        <v>454</v>
      </c>
      <c r="I681" s="38" t="s">
        <v>2009</v>
      </c>
      <c r="J681" s="44">
        <v>81000</v>
      </c>
      <c r="K681" s="44">
        <v>48555</v>
      </c>
      <c r="L681" s="44">
        <v>0</v>
      </c>
      <c r="M681" s="44">
        <v>30000</v>
      </c>
      <c r="N681" s="39">
        <v>2</v>
      </c>
      <c r="O681" s="47">
        <v>12811</v>
      </c>
    </row>
    <row r="682" spans="1:15" ht="25.5" hidden="1" outlineLevel="2" x14ac:dyDescent="0.2">
      <c r="A682" s="37">
        <v>652</v>
      </c>
      <c r="B682" s="37">
        <f t="shared" si="35"/>
        <v>3</v>
      </c>
      <c r="C682" s="37" t="s">
        <v>2005</v>
      </c>
      <c r="D682" s="37" t="s">
        <v>2013</v>
      </c>
      <c r="E682" s="37">
        <v>125873</v>
      </c>
      <c r="F682" s="38" t="s">
        <v>2007</v>
      </c>
      <c r="G682" s="38" t="s">
        <v>2008</v>
      </c>
      <c r="H682" s="38" t="s">
        <v>2014</v>
      </c>
      <c r="I682" s="38" t="s">
        <v>2015</v>
      </c>
      <c r="J682" s="44">
        <v>130000</v>
      </c>
      <c r="K682" s="44">
        <v>119626</v>
      </c>
      <c r="L682" s="44">
        <v>0</v>
      </c>
      <c r="M682" s="44">
        <v>30000</v>
      </c>
      <c r="N682" s="39">
        <v>2</v>
      </c>
      <c r="O682" s="47">
        <v>12811</v>
      </c>
    </row>
    <row r="683" spans="1:15" ht="25.5" hidden="1" outlineLevel="2" x14ac:dyDescent="0.2">
      <c r="A683" s="37">
        <v>653</v>
      </c>
      <c r="B683" s="37">
        <f t="shared" si="35"/>
        <v>4</v>
      </c>
      <c r="C683" s="37" t="s">
        <v>2005</v>
      </c>
      <c r="D683" s="37" t="s">
        <v>2016</v>
      </c>
      <c r="E683" s="37">
        <v>125999</v>
      </c>
      <c r="F683" s="38" t="s">
        <v>2007</v>
      </c>
      <c r="G683" s="38" t="s">
        <v>2008</v>
      </c>
      <c r="H683" s="38" t="s">
        <v>2017</v>
      </c>
      <c r="I683" s="38" t="s">
        <v>2018</v>
      </c>
      <c r="J683" s="44">
        <v>100000</v>
      </c>
      <c r="K683" s="44">
        <v>40556</v>
      </c>
      <c r="L683" s="44">
        <v>0</v>
      </c>
      <c r="M683" s="44">
        <v>30000</v>
      </c>
      <c r="N683" s="39">
        <v>2</v>
      </c>
      <c r="O683" s="47">
        <v>12811</v>
      </c>
    </row>
    <row r="684" spans="1:15" ht="25.5" hidden="1" outlineLevel="2" x14ac:dyDescent="0.2">
      <c r="A684" s="37">
        <v>654</v>
      </c>
      <c r="B684" s="37">
        <f t="shared" si="35"/>
        <v>5</v>
      </c>
      <c r="C684" s="37" t="s">
        <v>2005</v>
      </c>
      <c r="D684" s="37" t="s">
        <v>2019</v>
      </c>
      <c r="E684" s="37">
        <v>126077</v>
      </c>
      <c r="F684" s="38" t="s">
        <v>2007</v>
      </c>
      <c r="G684" s="38" t="s">
        <v>2008</v>
      </c>
      <c r="H684" s="38" t="s">
        <v>2020</v>
      </c>
      <c r="I684" s="38" t="s">
        <v>2021</v>
      </c>
      <c r="J684" s="44">
        <v>50000</v>
      </c>
      <c r="K684" s="44">
        <v>14357</v>
      </c>
      <c r="L684" s="44">
        <v>0</v>
      </c>
      <c r="M684" s="44">
        <v>10000</v>
      </c>
      <c r="N684" s="39">
        <v>2</v>
      </c>
      <c r="O684" s="47">
        <v>10000</v>
      </c>
    </row>
    <row r="685" spans="1:15" ht="25.5" hidden="1" outlineLevel="2" x14ac:dyDescent="0.2">
      <c r="A685" s="37">
        <v>655</v>
      </c>
      <c r="B685" s="37">
        <f t="shared" si="35"/>
        <v>6</v>
      </c>
      <c r="C685" s="37" t="s">
        <v>2005</v>
      </c>
      <c r="D685" s="37" t="s">
        <v>2022</v>
      </c>
      <c r="E685" s="37">
        <v>130295</v>
      </c>
      <c r="F685" s="38" t="s">
        <v>2007</v>
      </c>
      <c r="G685" s="38" t="s">
        <v>2008</v>
      </c>
      <c r="H685" s="38" t="s">
        <v>459</v>
      </c>
      <c r="I685" s="38" t="s">
        <v>2023</v>
      </c>
      <c r="J685" s="44">
        <v>114000</v>
      </c>
      <c r="K685" s="44">
        <v>87000</v>
      </c>
      <c r="L685" s="44">
        <v>0</v>
      </c>
      <c r="M685" s="44">
        <v>50000</v>
      </c>
      <c r="N685" s="39">
        <v>4</v>
      </c>
      <c r="O685" s="47">
        <v>24526</v>
      </c>
    </row>
    <row r="686" spans="1:15" ht="25.5" hidden="1" outlineLevel="2" x14ac:dyDescent="0.2">
      <c r="A686" s="37">
        <v>656</v>
      </c>
      <c r="B686" s="37">
        <f t="shared" si="35"/>
        <v>7</v>
      </c>
      <c r="C686" s="37" t="s">
        <v>2005</v>
      </c>
      <c r="D686" s="37" t="s">
        <v>2024</v>
      </c>
      <c r="E686" s="37">
        <v>126228</v>
      </c>
      <c r="F686" s="38" t="s">
        <v>2007</v>
      </c>
      <c r="G686" s="38" t="s">
        <v>2008</v>
      </c>
      <c r="H686" s="38" t="s">
        <v>2025</v>
      </c>
      <c r="I686" s="38" t="s">
        <v>2026</v>
      </c>
      <c r="J686" s="44">
        <v>88000</v>
      </c>
      <c r="K686" s="44">
        <v>53599</v>
      </c>
      <c r="L686" s="44">
        <v>0</v>
      </c>
      <c r="M686" s="44">
        <v>20000</v>
      </c>
      <c r="N686" s="39">
        <v>2</v>
      </c>
      <c r="O686" s="47">
        <v>12811</v>
      </c>
    </row>
    <row r="687" spans="1:15" ht="25.5" hidden="1" outlineLevel="2" x14ac:dyDescent="0.2">
      <c r="A687" s="37">
        <v>657</v>
      </c>
      <c r="B687" s="37">
        <f t="shared" si="35"/>
        <v>8</v>
      </c>
      <c r="C687" s="37" t="s">
        <v>2005</v>
      </c>
      <c r="D687" s="37" t="s">
        <v>1063</v>
      </c>
      <c r="E687" s="37">
        <v>126326</v>
      </c>
      <c r="F687" s="38" t="s">
        <v>2007</v>
      </c>
      <c r="G687" s="38" t="s">
        <v>2008</v>
      </c>
      <c r="H687" s="38" t="s">
        <v>2027</v>
      </c>
      <c r="I687" s="38" t="s">
        <v>2028</v>
      </c>
      <c r="J687" s="44">
        <v>79953</v>
      </c>
      <c r="K687" s="44">
        <v>20000</v>
      </c>
      <c r="L687" s="44">
        <v>0</v>
      </c>
      <c r="M687" s="44">
        <v>20000</v>
      </c>
      <c r="N687" s="39">
        <v>2</v>
      </c>
      <c r="O687" s="47">
        <v>12811</v>
      </c>
    </row>
    <row r="688" spans="1:15" ht="25.5" hidden="1" outlineLevel="2" x14ac:dyDescent="0.2">
      <c r="A688" s="37">
        <v>658</v>
      </c>
      <c r="B688" s="37">
        <f t="shared" si="35"/>
        <v>9</v>
      </c>
      <c r="C688" s="37" t="s">
        <v>2005</v>
      </c>
      <c r="D688" s="37" t="s">
        <v>2029</v>
      </c>
      <c r="E688" s="37">
        <v>126503</v>
      </c>
      <c r="F688" s="38" t="s">
        <v>2007</v>
      </c>
      <c r="G688" s="38" t="s">
        <v>2008</v>
      </c>
      <c r="H688" s="38" t="s">
        <v>459</v>
      </c>
      <c r="I688" s="38" t="s">
        <v>2030</v>
      </c>
      <c r="J688" s="44">
        <v>105000</v>
      </c>
      <c r="K688" s="44">
        <v>105000</v>
      </c>
      <c r="L688" s="44">
        <v>0</v>
      </c>
      <c r="M688" s="44">
        <v>50000</v>
      </c>
      <c r="N688" s="39">
        <v>2</v>
      </c>
      <c r="O688" s="47">
        <v>12811</v>
      </c>
    </row>
    <row r="689" spans="1:15" ht="25.5" hidden="1" outlineLevel="2" x14ac:dyDescent="0.2">
      <c r="A689" s="37">
        <v>659</v>
      </c>
      <c r="B689" s="37">
        <f t="shared" si="35"/>
        <v>10</v>
      </c>
      <c r="C689" s="37" t="s">
        <v>2005</v>
      </c>
      <c r="D689" s="37" t="s">
        <v>2031</v>
      </c>
      <c r="E689" s="37">
        <v>126585</v>
      </c>
      <c r="F689" s="38" t="s">
        <v>2007</v>
      </c>
      <c r="G689" s="38" t="s">
        <v>2008</v>
      </c>
      <c r="H689" s="38" t="s">
        <v>2032</v>
      </c>
      <c r="I689" s="38" t="s">
        <v>2033</v>
      </c>
      <c r="J689" s="44">
        <v>102000</v>
      </c>
      <c r="K689" s="44">
        <v>66200</v>
      </c>
      <c r="L689" s="44">
        <v>0</v>
      </c>
      <c r="M689" s="44">
        <v>30000</v>
      </c>
      <c r="N689" s="39">
        <v>2</v>
      </c>
      <c r="O689" s="47">
        <v>12811</v>
      </c>
    </row>
    <row r="690" spans="1:15" ht="25.5" hidden="1" outlineLevel="2" x14ac:dyDescent="0.2">
      <c r="A690" s="37">
        <v>660</v>
      </c>
      <c r="B690" s="37">
        <f t="shared" si="35"/>
        <v>11</v>
      </c>
      <c r="C690" s="37" t="s">
        <v>2005</v>
      </c>
      <c r="D690" s="37" t="s">
        <v>2034</v>
      </c>
      <c r="E690" s="37">
        <v>126825</v>
      </c>
      <c r="F690" s="38" t="s">
        <v>2007</v>
      </c>
      <c r="G690" s="38" t="s">
        <v>2008</v>
      </c>
      <c r="H690" s="38" t="s">
        <v>1202</v>
      </c>
      <c r="I690" s="38" t="s">
        <v>2035</v>
      </c>
      <c r="J690" s="44">
        <v>135000</v>
      </c>
      <c r="K690" s="44">
        <v>30000</v>
      </c>
      <c r="L690" s="44">
        <v>0</v>
      </c>
      <c r="M690" s="44">
        <v>30000</v>
      </c>
      <c r="N690" s="39">
        <v>2</v>
      </c>
      <c r="O690" s="47">
        <v>12811</v>
      </c>
    </row>
    <row r="691" spans="1:15" ht="25.5" hidden="1" outlineLevel="2" x14ac:dyDescent="0.2">
      <c r="A691" s="37">
        <v>661</v>
      </c>
      <c r="B691" s="37">
        <f t="shared" si="35"/>
        <v>12</v>
      </c>
      <c r="C691" s="37" t="s">
        <v>2005</v>
      </c>
      <c r="D691" s="37" t="s">
        <v>2036</v>
      </c>
      <c r="E691" s="37">
        <v>127019</v>
      </c>
      <c r="F691" s="38" t="s">
        <v>2007</v>
      </c>
      <c r="G691" s="38" t="s">
        <v>2008</v>
      </c>
      <c r="H691" s="38" t="s">
        <v>2037</v>
      </c>
      <c r="I691" s="38" t="s">
        <v>2038</v>
      </c>
      <c r="J691" s="44">
        <v>75000</v>
      </c>
      <c r="K691" s="44">
        <v>40000</v>
      </c>
      <c r="L691" s="44">
        <v>0</v>
      </c>
      <c r="M691" s="44">
        <v>30000</v>
      </c>
      <c r="N691" s="39">
        <v>2</v>
      </c>
      <c r="O691" s="47">
        <v>12811</v>
      </c>
    </row>
    <row r="692" spans="1:15" ht="25.5" hidden="1" outlineLevel="2" x14ac:dyDescent="0.2">
      <c r="A692" s="37">
        <v>662</v>
      </c>
      <c r="B692" s="37">
        <f t="shared" si="35"/>
        <v>13</v>
      </c>
      <c r="C692" s="37" t="s">
        <v>2005</v>
      </c>
      <c r="D692" s="37" t="s">
        <v>2039</v>
      </c>
      <c r="E692" s="37">
        <v>130302</v>
      </c>
      <c r="F692" s="38" t="s">
        <v>2007</v>
      </c>
      <c r="G692" s="38" t="s">
        <v>2008</v>
      </c>
      <c r="H692" s="38" t="s">
        <v>2040</v>
      </c>
      <c r="I692" s="38" t="s">
        <v>2041</v>
      </c>
      <c r="J692" s="44">
        <v>104975</v>
      </c>
      <c r="K692" s="44">
        <v>104975</v>
      </c>
      <c r="L692" s="44">
        <v>0</v>
      </c>
      <c r="M692" s="44">
        <v>50000</v>
      </c>
      <c r="N692" s="39">
        <v>3</v>
      </c>
      <c r="O692" s="47">
        <v>18668</v>
      </c>
    </row>
    <row r="693" spans="1:15" ht="25.5" hidden="1" outlineLevel="2" x14ac:dyDescent="0.2">
      <c r="A693" s="37">
        <v>663</v>
      </c>
      <c r="B693" s="37">
        <f t="shared" si="35"/>
        <v>14</v>
      </c>
      <c r="C693" s="37" t="s">
        <v>2005</v>
      </c>
      <c r="D693" s="37" t="s">
        <v>2042</v>
      </c>
      <c r="E693" s="37">
        <v>130311</v>
      </c>
      <c r="F693" s="38" t="s">
        <v>2007</v>
      </c>
      <c r="G693" s="38" t="s">
        <v>2008</v>
      </c>
      <c r="H693" s="38" t="s">
        <v>2043</v>
      </c>
      <c r="I693" s="38" t="s">
        <v>2044</v>
      </c>
      <c r="J693" s="44">
        <v>70500</v>
      </c>
      <c r="K693" s="44">
        <v>53179</v>
      </c>
      <c r="L693" s="44">
        <v>0</v>
      </c>
      <c r="M693" s="44">
        <v>30000</v>
      </c>
      <c r="N693" s="39">
        <v>2</v>
      </c>
      <c r="O693" s="47">
        <v>12811</v>
      </c>
    </row>
    <row r="694" spans="1:15" ht="25.5" hidden="1" outlineLevel="2" x14ac:dyDescent="0.2">
      <c r="A694" s="37">
        <v>664</v>
      </c>
      <c r="B694" s="37">
        <f t="shared" si="35"/>
        <v>15</v>
      </c>
      <c r="C694" s="37" t="s">
        <v>2005</v>
      </c>
      <c r="D694" s="37" t="s">
        <v>1314</v>
      </c>
      <c r="E694" s="37">
        <v>127171</v>
      </c>
      <c r="F694" s="38" t="s">
        <v>2007</v>
      </c>
      <c r="G694" s="38" t="s">
        <v>2008</v>
      </c>
      <c r="H694" s="38" t="s">
        <v>2045</v>
      </c>
      <c r="I694" s="38" t="s">
        <v>2046</v>
      </c>
      <c r="J694" s="44">
        <v>102000</v>
      </c>
      <c r="K694" s="44">
        <v>74079</v>
      </c>
      <c r="L694" s="44">
        <v>0</v>
      </c>
      <c r="M694" s="44">
        <v>40000</v>
      </c>
      <c r="N694" s="39">
        <v>2</v>
      </c>
      <c r="O694" s="47">
        <v>12811</v>
      </c>
    </row>
    <row r="695" spans="1:15" ht="25.5" hidden="1" outlineLevel="2" x14ac:dyDescent="0.2">
      <c r="A695" s="37">
        <v>665</v>
      </c>
      <c r="B695" s="37">
        <f t="shared" si="35"/>
        <v>16</v>
      </c>
      <c r="C695" s="37" t="s">
        <v>2005</v>
      </c>
      <c r="D695" s="37" t="s">
        <v>2047</v>
      </c>
      <c r="E695" s="37">
        <v>130320</v>
      </c>
      <c r="F695" s="38" t="s">
        <v>2007</v>
      </c>
      <c r="G695" s="38" t="s">
        <v>2008</v>
      </c>
      <c r="H695" s="38" t="s">
        <v>459</v>
      </c>
      <c r="I695" s="38" t="s">
        <v>2048</v>
      </c>
      <c r="J695" s="44">
        <v>102000</v>
      </c>
      <c r="K695" s="44">
        <v>71000</v>
      </c>
      <c r="L695" s="44">
        <v>0</v>
      </c>
      <c r="M695" s="44">
        <v>30000</v>
      </c>
      <c r="N695" s="39">
        <v>3</v>
      </c>
      <c r="O695" s="47">
        <v>18668</v>
      </c>
    </row>
    <row r="696" spans="1:15" ht="25.5" hidden="1" outlineLevel="2" x14ac:dyDescent="0.2">
      <c r="A696" s="37">
        <v>666</v>
      </c>
      <c r="B696" s="37">
        <f t="shared" si="35"/>
        <v>17</v>
      </c>
      <c r="C696" s="37" t="s">
        <v>2005</v>
      </c>
      <c r="D696" s="37" t="s">
        <v>2049</v>
      </c>
      <c r="E696" s="37">
        <v>127224</v>
      </c>
      <c r="F696" s="38" t="s">
        <v>2007</v>
      </c>
      <c r="G696" s="38" t="s">
        <v>2008</v>
      </c>
      <c r="H696" s="38" t="s">
        <v>2050</v>
      </c>
      <c r="I696" s="38" t="s">
        <v>2051</v>
      </c>
      <c r="J696" s="44">
        <v>101250</v>
      </c>
      <c r="K696" s="44">
        <v>35250</v>
      </c>
      <c r="L696" s="44">
        <v>0</v>
      </c>
      <c r="M696" s="44">
        <v>35000</v>
      </c>
      <c r="N696" s="39">
        <v>2</v>
      </c>
      <c r="O696" s="47">
        <v>12811</v>
      </c>
    </row>
    <row r="697" spans="1:15" ht="25.5" hidden="1" outlineLevel="2" x14ac:dyDescent="0.2">
      <c r="A697" s="37">
        <v>667</v>
      </c>
      <c r="B697" s="37">
        <f t="shared" si="35"/>
        <v>18</v>
      </c>
      <c r="C697" s="37" t="s">
        <v>2005</v>
      </c>
      <c r="D697" s="37" t="s">
        <v>2052</v>
      </c>
      <c r="E697" s="37">
        <v>130339</v>
      </c>
      <c r="F697" s="38" t="s">
        <v>2007</v>
      </c>
      <c r="G697" s="38" t="s">
        <v>2008</v>
      </c>
      <c r="H697" s="38" t="s">
        <v>459</v>
      </c>
      <c r="I697" s="38" t="s">
        <v>2053</v>
      </c>
      <c r="J697" s="44">
        <v>98500</v>
      </c>
      <c r="K697" s="44">
        <v>82500</v>
      </c>
      <c r="L697" s="44">
        <v>0</v>
      </c>
      <c r="M697" s="44">
        <v>40000</v>
      </c>
      <c r="N697" s="39">
        <v>3</v>
      </c>
      <c r="O697" s="47">
        <v>18668</v>
      </c>
    </row>
    <row r="698" spans="1:15" ht="25.5" hidden="1" outlineLevel="2" x14ac:dyDescent="0.2">
      <c r="A698" s="37">
        <v>668</v>
      </c>
      <c r="B698" s="37">
        <f t="shared" si="35"/>
        <v>19</v>
      </c>
      <c r="C698" s="37" t="s">
        <v>2005</v>
      </c>
      <c r="D698" s="37" t="s">
        <v>2054</v>
      </c>
      <c r="E698" s="37">
        <v>127368</v>
      </c>
      <c r="F698" s="38" t="s">
        <v>2007</v>
      </c>
      <c r="G698" s="38" t="s">
        <v>2008</v>
      </c>
      <c r="H698" s="38" t="s">
        <v>2055</v>
      </c>
      <c r="I698" s="38" t="s">
        <v>2056</v>
      </c>
      <c r="J698" s="44">
        <v>88000</v>
      </c>
      <c r="K698" s="44">
        <v>50555</v>
      </c>
      <c r="L698" s="44">
        <v>0</v>
      </c>
      <c r="M698" s="44">
        <v>30000</v>
      </c>
      <c r="N698" s="39">
        <v>2</v>
      </c>
      <c r="O698" s="47">
        <v>12811</v>
      </c>
    </row>
    <row r="699" spans="1:15" ht="25.5" hidden="1" outlineLevel="2" x14ac:dyDescent="0.2">
      <c r="A699" s="37">
        <v>669</v>
      </c>
      <c r="B699" s="37">
        <f t="shared" si="35"/>
        <v>20</v>
      </c>
      <c r="C699" s="37" t="s">
        <v>2005</v>
      </c>
      <c r="D699" s="37" t="s">
        <v>2057</v>
      </c>
      <c r="E699" s="37">
        <v>127386</v>
      </c>
      <c r="F699" s="38" t="s">
        <v>2007</v>
      </c>
      <c r="G699" s="38" t="s">
        <v>2008</v>
      </c>
      <c r="H699" s="38" t="s">
        <v>2058</v>
      </c>
      <c r="I699" s="38" t="s">
        <v>2059</v>
      </c>
      <c r="J699" s="44">
        <v>110572</v>
      </c>
      <c r="K699" s="44">
        <v>15509</v>
      </c>
      <c r="L699" s="44">
        <v>0</v>
      </c>
      <c r="M699" s="44">
        <v>15000</v>
      </c>
      <c r="N699" s="39">
        <v>2</v>
      </c>
      <c r="O699" s="47">
        <v>12811</v>
      </c>
    </row>
    <row r="700" spans="1:15" ht="25.5" hidden="1" outlineLevel="2" x14ac:dyDescent="0.2">
      <c r="A700" s="37">
        <v>670</v>
      </c>
      <c r="B700" s="37">
        <f t="shared" si="35"/>
        <v>21</v>
      </c>
      <c r="C700" s="37" t="s">
        <v>2005</v>
      </c>
      <c r="D700" s="37" t="s">
        <v>2060</v>
      </c>
      <c r="E700" s="37">
        <v>127750</v>
      </c>
      <c r="F700" s="38" t="s">
        <v>2007</v>
      </c>
      <c r="G700" s="38" t="s">
        <v>2008</v>
      </c>
      <c r="H700" s="38" t="s">
        <v>2061</v>
      </c>
      <c r="I700" s="38" t="s">
        <v>2062</v>
      </c>
      <c r="J700" s="44">
        <v>102000</v>
      </c>
      <c r="K700" s="44">
        <v>91357</v>
      </c>
      <c r="L700" s="44">
        <v>0</v>
      </c>
      <c r="M700" s="44">
        <v>50000</v>
      </c>
      <c r="N700" s="39">
        <v>2</v>
      </c>
      <c r="O700" s="47">
        <v>12811</v>
      </c>
    </row>
    <row r="701" spans="1:15" ht="25.5" hidden="1" outlineLevel="2" x14ac:dyDescent="0.2">
      <c r="A701" s="37">
        <v>671</v>
      </c>
      <c r="B701" s="37">
        <f t="shared" si="35"/>
        <v>22</v>
      </c>
      <c r="C701" s="37" t="s">
        <v>2005</v>
      </c>
      <c r="D701" s="37" t="s">
        <v>2063</v>
      </c>
      <c r="E701" s="37">
        <v>127812</v>
      </c>
      <c r="F701" s="38" t="s">
        <v>2007</v>
      </c>
      <c r="G701" s="38" t="s">
        <v>2008</v>
      </c>
      <c r="H701" s="38" t="s">
        <v>2061</v>
      </c>
      <c r="I701" s="38" t="s">
        <v>2064</v>
      </c>
      <c r="J701" s="44">
        <v>280000</v>
      </c>
      <c r="K701" s="44">
        <v>104035</v>
      </c>
      <c r="L701" s="44">
        <v>0</v>
      </c>
      <c r="M701" s="44">
        <v>50000</v>
      </c>
      <c r="N701" s="39">
        <v>3</v>
      </c>
      <c r="O701" s="47">
        <v>18668</v>
      </c>
    </row>
    <row r="702" spans="1:15" ht="25.5" hidden="1" outlineLevel="2" x14ac:dyDescent="0.2">
      <c r="A702" s="37">
        <v>672</v>
      </c>
      <c r="B702" s="37">
        <f t="shared" si="35"/>
        <v>23</v>
      </c>
      <c r="C702" s="37" t="s">
        <v>2005</v>
      </c>
      <c r="D702" s="37" t="s">
        <v>2065</v>
      </c>
      <c r="E702" s="37">
        <v>127983</v>
      </c>
      <c r="F702" s="38" t="s">
        <v>2007</v>
      </c>
      <c r="G702" s="38" t="s">
        <v>2008</v>
      </c>
      <c r="H702" s="38" t="s">
        <v>2066</v>
      </c>
      <c r="I702" s="38" t="s">
        <v>2067</v>
      </c>
      <c r="J702" s="44">
        <v>207674</v>
      </c>
      <c r="K702" s="44">
        <v>137408</v>
      </c>
      <c r="L702" s="44">
        <v>0</v>
      </c>
      <c r="M702" s="44">
        <v>50000</v>
      </c>
      <c r="N702" s="39">
        <v>2</v>
      </c>
      <c r="O702" s="47">
        <v>12811</v>
      </c>
    </row>
    <row r="703" spans="1:15" ht="25.5" hidden="1" outlineLevel="2" x14ac:dyDescent="0.2">
      <c r="A703" s="37">
        <v>673</v>
      </c>
      <c r="B703" s="37">
        <f t="shared" si="35"/>
        <v>24</v>
      </c>
      <c r="C703" s="37" t="s">
        <v>2005</v>
      </c>
      <c r="D703" s="37" t="s">
        <v>1617</v>
      </c>
      <c r="E703" s="37">
        <v>128052</v>
      </c>
      <c r="F703" s="38" t="s">
        <v>2007</v>
      </c>
      <c r="G703" s="38" t="s">
        <v>2008</v>
      </c>
      <c r="H703" s="38" t="s">
        <v>513</v>
      </c>
      <c r="I703" s="38" t="s">
        <v>2068</v>
      </c>
      <c r="J703" s="44">
        <v>91000</v>
      </c>
      <c r="K703" s="44">
        <v>80357</v>
      </c>
      <c r="L703" s="44">
        <v>0</v>
      </c>
      <c r="M703" s="44">
        <v>40000</v>
      </c>
      <c r="N703" s="39">
        <v>3</v>
      </c>
      <c r="O703" s="47">
        <v>18668</v>
      </c>
    </row>
    <row r="704" spans="1:15" ht="25.5" hidden="1" outlineLevel="2" x14ac:dyDescent="0.2">
      <c r="A704" s="37">
        <v>674</v>
      </c>
      <c r="B704" s="37">
        <f t="shared" si="35"/>
        <v>25</v>
      </c>
      <c r="C704" s="37" t="s">
        <v>2005</v>
      </c>
      <c r="D704" s="37" t="s">
        <v>2069</v>
      </c>
      <c r="E704" s="37">
        <v>128436</v>
      </c>
      <c r="F704" s="38" t="s">
        <v>2007</v>
      </c>
      <c r="G704" s="38" t="s">
        <v>2008</v>
      </c>
      <c r="H704" s="38" t="s">
        <v>2070</v>
      </c>
      <c r="I704" s="38" t="s">
        <v>2071</v>
      </c>
      <c r="J704" s="44">
        <v>97500</v>
      </c>
      <c r="K704" s="44">
        <v>61852</v>
      </c>
      <c r="L704" s="44">
        <v>0</v>
      </c>
      <c r="M704" s="44">
        <v>30000</v>
      </c>
      <c r="N704" s="39">
        <v>2</v>
      </c>
      <c r="O704" s="47">
        <v>12811</v>
      </c>
    </row>
    <row r="705" spans="1:15" ht="25.5" hidden="1" outlineLevel="2" x14ac:dyDescent="0.2">
      <c r="A705" s="37">
        <v>675</v>
      </c>
      <c r="B705" s="37">
        <f t="shared" si="35"/>
        <v>26</v>
      </c>
      <c r="C705" s="37" t="s">
        <v>2005</v>
      </c>
      <c r="D705" s="37" t="s">
        <v>2072</v>
      </c>
      <c r="E705" s="37">
        <v>128524</v>
      </c>
      <c r="F705" s="38" t="s">
        <v>2007</v>
      </c>
      <c r="G705" s="38" t="s">
        <v>2008</v>
      </c>
      <c r="H705" s="38" t="s">
        <v>2073</v>
      </c>
      <c r="I705" s="38" t="s">
        <v>2074</v>
      </c>
      <c r="J705" s="44">
        <v>97500</v>
      </c>
      <c r="K705" s="44">
        <v>50500</v>
      </c>
      <c r="L705" s="44">
        <v>0</v>
      </c>
      <c r="M705" s="44">
        <v>20000</v>
      </c>
      <c r="N705" s="39">
        <v>2</v>
      </c>
      <c r="O705" s="47">
        <v>12811</v>
      </c>
    </row>
    <row r="706" spans="1:15" ht="25.5" hidden="1" outlineLevel="2" x14ac:dyDescent="0.2">
      <c r="A706" s="37">
        <v>676</v>
      </c>
      <c r="B706" s="37">
        <f t="shared" si="35"/>
        <v>27</v>
      </c>
      <c r="C706" s="37" t="s">
        <v>2005</v>
      </c>
      <c r="D706" s="37" t="s">
        <v>2075</v>
      </c>
      <c r="E706" s="37">
        <v>128588</v>
      </c>
      <c r="F706" s="38" t="s">
        <v>2007</v>
      </c>
      <c r="G706" s="38" t="s">
        <v>2008</v>
      </c>
      <c r="H706" s="38" t="s">
        <v>2027</v>
      </c>
      <c r="I706" s="38" t="s">
        <v>2076</v>
      </c>
      <c r="J706" s="44">
        <v>45000</v>
      </c>
      <c r="K706" s="44">
        <v>12000</v>
      </c>
      <c r="L706" s="44">
        <v>0</v>
      </c>
      <c r="M706" s="44">
        <v>12000</v>
      </c>
      <c r="N706" s="39">
        <v>2</v>
      </c>
      <c r="O706" s="47">
        <v>11726</v>
      </c>
    </row>
    <row r="707" spans="1:15" ht="25.5" hidden="1" outlineLevel="2" x14ac:dyDescent="0.2">
      <c r="A707" s="37">
        <v>677</v>
      </c>
      <c r="B707" s="37">
        <f t="shared" si="35"/>
        <v>28</v>
      </c>
      <c r="C707" s="37" t="s">
        <v>2005</v>
      </c>
      <c r="D707" s="37" t="s">
        <v>2077</v>
      </c>
      <c r="E707" s="37">
        <v>128882</v>
      </c>
      <c r="F707" s="38" t="s">
        <v>2007</v>
      </c>
      <c r="G707" s="38" t="s">
        <v>2008</v>
      </c>
      <c r="H707" s="38" t="s">
        <v>2043</v>
      </c>
      <c r="I707" s="38" t="s">
        <v>2078</v>
      </c>
      <c r="J707" s="44">
        <v>125000</v>
      </c>
      <c r="K707" s="44">
        <v>50000</v>
      </c>
      <c r="L707" s="44">
        <v>0</v>
      </c>
      <c r="M707" s="44">
        <v>30000</v>
      </c>
      <c r="N707" s="39">
        <v>2</v>
      </c>
      <c r="O707" s="47">
        <v>12811</v>
      </c>
    </row>
    <row r="708" spans="1:15" ht="25.5" hidden="1" outlineLevel="2" x14ac:dyDescent="0.2">
      <c r="A708" s="37">
        <v>678</v>
      </c>
      <c r="B708" s="37">
        <f t="shared" si="35"/>
        <v>29</v>
      </c>
      <c r="C708" s="37" t="s">
        <v>2005</v>
      </c>
      <c r="D708" s="37" t="s">
        <v>86</v>
      </c>
      <c r="E708" s="37">
        <v>128613</v>
      </c>
      <c r="F708" s="38" t="s">
        <v>2007</v>
      </c>
      <c r="G708" s="38" t="s">
        <v>2008</v>
      </c>
      <c r="H708" s="38" t="s">
        <v>2027</v>
      </c>
      <c r="I708" s="38" t="s">
        <v>2079</v>
      </c>
      <c r="J708" s="44">
        <v>100806</v>
      </c>
      <c r="K708" s="44">
        <v>32852</v>
      </c>
      <c r="L708" s="44">
        <v>0</v>
      </c>
      <c r="M708" s="44">
        <v>30000</v>
      </c>
      <c r="N708" s="39">
        <v>2</v>
      </c>
      <c r="O708" s="47">
        <v>12811</v>
      </c>
    </row>
    <row r="709" spans="1:15" ht="25.5" hidden="1" outlineLevel="2" x14ac:dyDescent="0.2">
      <c r="A709" s="37">
        <v>679</v>
      </c>
      <c r="B709" s="37">
        <f t="shared" si="35"/>
        <v>30</v>
      </c>
      <c r="C709" s="37" t="s">
        <v>2005</v>
      </c>
      <c r="D709" s="37" t="s">
        <v>2080</v>
      </c>
      <c r="E709" s="37">
        <v>128659</v>
      </c>
      <c r="F709" s="38" t="s">
        <v>2007</v>
      </c>
      <c r="G709" s="38" t="s">
        <v>2008</v>
      </c>
      <c r="H709" s="38" t="s">
        <v>2043</v>
      </c>
      <c r="I709" s="38" t="s">
        <v>2081</v>
      </c>
      <c r="J709" s="44">
        <v>68781</v>
      </c>
      <c r="K709" s="44">
        <v>7420</v>
      </c>
      <c r="L709" s="44">
        <v>0</v>
      </c>
      <c r="M709" s="44">
        <v>7000</v>
      </c>
      <c r="N709" s="39">
        <v>2</v>
      </c>
      <c r="O709" s="47">
        <v>7000</v>
      </c>
    </row>
    <row r="710" spans="1:15" ht="25.5" hidden="1" outlineLevel="2" x14ac:dyDescent="0.2">
      <c r="A710" s="37">
        <v>680</v>
      </c>
      <c r="B710" s="37">
        <f t="shared" ref="B710:B773" si="38">B709+1</f>
        <v>31</v>
      </c>
      <c r="C710" s="37" t="s">
        <v>2005</v>
      </c>
      <c r="D710" s="37" t="s">
        <v>2082</v>
      </c>
      <c r="E710" s="37">
        <v>125374</v>
      </c>
      <c r="F710" s="38" t="s">
        <v>2007</v>
      </c>
      <c r="G710" s="38" t="s">
        <v>2008</v>
      </c>
      <c r="H710" s="38" t="s">
        <v>2083</v>
      </c>
      <c r="I710" s="38" t="s">
        <v>2084</v>
      </c>
      <c r="J710" s="44">
        <v>270000</v>
      </c>
      <c r="K710" s="44">
        <v>193000</v>
      </c>
      <c r="L710" s="44">
        <v>0</v>
      </c>
      <c r="M710" s="44">
        <v>50000</v>
      </c>
      <c r="N710" s="39">
        <v>2</v>
      </c>
      <c r="O710" s="47">
        <v>12811</v>
      </c>
    </row>
    <row r="711" spans="1:15" ht="25.5" hidden="1" outlineLevel="2" x14ac:dyDescent="0.2">
      <c r="A711" s="37">
        <v>681</v>
      </c>
      <c r="B711" s="37">
        <f t="shared" si="38"/>
        <v>32</v>
      </c>
      <c r="C711" s="37" t="s">
        <v>2005</v>
      </c>
      <c r="D711" s="37" t="s">
        <v>2085</v>
      </c>
      <c r="E711" s="37">
        <v>128962</v>
      </c>
      <c r="F711" s="38" t="s">
        <v>2007</v>
      </c>
      <c r="G711" s="38" t="s">
        <v>2008</v>
      </c>
      <c r="H711" s="38" t="s">
        <v>2086</v>
      </c>
      <c r="I711" s="38" t="s">
        <v>2087</v>
      </c>
      <c r="J711" s="44">
        <v>102000</v>
      </c>
      <c r="K711" s="44">
        <v>74078</v>
      </c>
      <c r="L711" s="44">
        <v>0</v>
      </c>
      <c r="M711" s="44">
        <v>30000</v>
      </c>
      <c r="N711" s="39">
        <v>2</v>
      </c>
      <c r="O711" s="47">
        <v>12811</v>
      </c>
    </row>
    <row r="712" spans="1:15" ht="25.5" hidden="1" outlineLevel="2" x14ac:dyDescent="0.2">
      <c r="A712" s="37">
        <v>682</v>
      </c>
      <c r="B712" s="37">
        <f t="shared" si="38"/>
        <v>33</v>
      </c>
      <c r="C712" s="37" t="s">
        <v>2005</v>
      </c>
      <c r="D712" s="37" t="s">
        <v>2088</v>
      </c>
      <c r="E712" s="37">
        <v>129139</v>
      </c>
      <c r="F712" s="38" t="s">
        <v>2007</v>
      </c>
      <c r="G712" s="38" t="s">
        <v>2008</v>
      </c>
      <c r="H712" s="38" t="s">
        <v>2089</v>
      </c>
      <c r="I712" s="38" t="s">
        <v>2090</v>
      </c>
      <c r="J712" s="44">
        <v>125000</v>
      </c>
      <c r="K712" s="44">
        <v>50000</v>
      </c>
      <c r="L712" s="44">
        <v>0</v>
      </c>
      <c r="M712" s="44">
        <v>50000</v>
      </c>
      <c r="N712" s="39">
        <v>2</v>
      </c>
      <c r="O712" s="47">
        <v>12811</v>
      </c>
    </row>
    <row r="713" spans="1:15" ht="25.5" hidden="1" outlineLevel="2" x14ac:dyDescent="0.2">
      <c r="A713" s="37">
        <v>683</v>
      </c>
      <c r="B713" s="37">
        <f t="shared" si="38"/>
        <v>34</v>
      </c>
      <c r="C713" s="37" t="s">
        <v>2005</v>
      </c>
      <c r="D713" s="37" t="s">
        <v>2091</v>
      </c>
      <c r="E713" s="37">
        <v>129503</v>
      </c>
      <c r="F713" s="38" t="s">
        <v>2007</v>
      </c>
      <c r="G713" s="38" t="s">
        <v>2008</v>
      </c>
      <c r="H713" s="38" t="s">
        <v>2092</v>
      </c>
      <c r="I713" s="38" t="s">
        <v>2093</v>
      </c>
      <c r="J713" s="44">
        <v>129500</v>
      </c>
      <c r="K713" s="44">
        <v>115000</v>
      </c>
      <c r="L713" s="44">
        <v>0</v>
      </c>
      <c r="M713" s="44">
        <v>50000</v>
      </c>
      <c r="N713" s="39">
        <v>2</v>
      </c>
      <c r="O713" s="47">
        <v>12811</v>
      </c>
    </row>
    <row r="714" spans="1:15" ht="25.5" hidden="1" outlineLevel="2" x14ac:dyDescent="0.2">
      <c r="A714" s="37">
        <v>684</v>
      </c>
      <c r="B714" s="37">
        <f t="shared" si="38"/>
        <v>35</v>
      </c>
      <c r="C714" s="37" t="s">
        <v>2005</v>
      </c>
      <c r="D714" s="37" t="s">
        <v>432</v>
      </c>
      <c r="E714" s="37">
        <v>129567</v>
      </c>
      <c r="F714" s="38" t="s">
        <v>2007</v>
      </c>
      <c r="G714" s="38" t="s">
        <v>2008</v>
      </c>
      <c r="H714" s="38" t="s">
        <v>2094</v>
      </c>
      <c r="I714" s="38" t="s">
        <v>2095</v>
      </c>
      <c r="J714" s="44">
        <v>41667</v>
      </c>
      <c r="K714" s="44">
        <v>32138</v>
      </c>
      <c r="L714" s="44">
        <v>0</v>
      </c>
      <c r="M714" s="44">
        <v>32000</v>
      </c>
      <c r="N714" s="39">
        <v>2</v>
      </c>
      <c r="O714" s="47">
        <v>12811</v>
      </c>
    </row>
    <row r="715" spans="1:15" ht="25.5" hidden="1" outlineLevel="2" x14ac:dyDescent="0.2">
      <c r="A715" s="37">
        <v>685</v>
      </c>
      <c r="B715" s="37">
        <f t="shared" si="38"/>
        <v>36</v>
      </c>
      <c r="C715" s="37" t="s">
        <v>2005</v>
      </c>
      <c r="D715" s="37" t="s">
        <v>2096</v>
      </c>
      <c r="E715" s="37">
        <v>129629</v>
      </c>
      <c r="F715" s="38" t="s">
        <v>2007</v>
      </c>
      <c r="G715" s="38" t="s">
        <v>2008</v>
      </c>
      <c r="H715" s="38" t="s">
        <v>2027</v>
      </c>
      <c r="I715" s="38" t="s">
        <v>2097</v>
      </c>
      <c r="J715" s="44">
        <v>120000</v>
      </c>
      <c r="K715" s="44">
        <v>109357</v>
      </c>
      <c r="L715" s="44">
        <v>0</v>
      </c>
      <c r="M715" s="44">
        <v>50000</v>
      </c>
      <c r="N715" s="39">
        <v>2</v>
      </c>
      <c r="O715" s="47">
        <v>12811</v>
      </c>
    </row>
    <row r="716" spans="1:15" ht="25.5" hidden="1" outlineLevel="2" x14ac:dyDescent="0.2">
      <c r="A716" s="37">
        <v>686</v>
      </c>
      <c r="B716" s="37">
        <f t="shared" si="38"/>
        <v>37</v>
      </c>
      <c r="C716" s="37" t="s">
        <v>2005</v>
      </c>
      <c r="D716" s="37" t="s">
        <v>1146</v>
      </c>
      <c r="E716" s="37">
        <v>129656</v>
      </c>
      <c r="F716" s="38" t="s">
        <v>2007</v>
      </c>
      <c r="G716" s="38" t="s">
        <v>2008</v>
      </c>
      <c r="H716" s="38" t="s">
        <v>2104</v>
      </c>
      <c r="I716" s="38" t="s">
        <v>2105</v>
      </c>
      <c r="J716" s="44">
        <v>70800</v>
      </c>
      <c r="K716" s="44">
        <v>6152</v>
      </c>
      <c r="L716" s="44">
        <v>0</v>
      </c>
      <c r="M716" s="44">
        <v>6000</v>
      </c>
      <c r="N716" s="39">
        <v>2</v>
      </c>
      <c r="O716" s="47">
        <v>6000</v>
      </c>
    </row>
    <row r="717" spans="1:15" ht="25.5" hidden="1" outlineLevel="2" x14ac:dyDescent="0.2">
      <c r="A717" s="37">
        <v>687</v>
      </c>
      <c r="B717" s="37">
        <f t="shared" si="38"/>
        <v>38</v>
      </c>
      <c r="C717" s="37" t="s">
        <v>2005</v>
      </c>
      <c r="D717" s="37" t="s">
        <v>2098</v>
      </c>
      <c r="E717" s="37">
        <v>129718</v>
      </c>
      <c r="F717" s="38" t="s">
        <v>2007</v>
      </c>
      <c r="G717" s="38" t="s">
        <v>2008</v>
      </c>
      <c r="H717" s="38" t="s">
        <v>1175</v>
      </c>
      <c r="I717" s="38" t="s">
        <v>2099</v>
      </c>
      <c r="J717" s="44">
        <v>95000</v>
      </c>
      <c r="K717" s="44">
        <v>52000</v>
      </c>
      <c r="L717" s="44">
        <v>0</v>
      </c>
      <c r="M717" s="44">
        <v>30000</v>
      </c>
      <c r="N717" s="39">
        <v>2</v>
      </c>
      <c r="O717" s="47">
        <v>12811</v>
      </c>
    </row>
    <row r="718" spans="1:15" ht="25.5" hidden="1" outlineLevel="2" x14ac:dyDescent="0.2">
      <c r="A718" s="37">
        <v>688</v>
      </c>
      <c r="B718" s="37">
        <f t="shared" si="38"/>
        <v>39</v>
      </c>
      <c r="C718" s="37" t="s">
        <v>2005</v>
      </c>
      <c r="D718" s="37" t="s">
        <v>2100</v>
      </c>
      <c r="E718" s="37">
        <v>129745</v>
      </c>
      <c r="F718" s="38" t="s">
        <v>2007</v>
      </c>
      <c r="G718" s="38" t="s">
        <v>2008</v>
      </c>
      <c r="H718" s="38" t="s">
        <v>1175</v>
      </c>
      <c r="I718" s="38" t="s">
        <v>2101</v>
      </c>
      <c r="J718" s="44">
        <v>52000</v>
      </c>
      <c r="K718" s="44">
        <v>20748</v>
      </c>
      <c r="L718" s="44">
        <v>0</v>
      </c>
      <c r="M718" s="44">
        <v>20000</v>
      </c>
      <c r="N718" s="39">
        <v>3</v>
      </c>
      <c r="O718" s="47">
        <v>18668</v>
      </c>
    </row>
    <row r="719" spans="1:15" ht="25.5" hidden="1" outlineLevel="2" x14ac:dyDescent="0.2">
      <c r="A719" s="37">
        <v>689</v>
      </c>
      <c r="B719" s="37">
        <f t="shared" si="38"/>
        <v>40</v>
      </c>
      <c r="C719" s="37" t="s">
        <v>2005</v>
      </c>
      <c r="D719" s="37" t="s">
        <v>1140</v>
      </c>
      <c r="E719" s="37">
        <v>129987</v>
      </c>
      <c r="F719" s="38" t="s">
        <v>2007</v>
      </c>
      <c r="G719" s="38" t="s">
        <v>2008</v>
      </c>
      <c r="H719" s="38" t="s">
        <v>2102</v>
      </c>
      <c r="I719" s="38" t="s">
        <v>2103</v>
      </c>
      <c r="J719" s="44">
        <v>125000</v>
      </c>
      <c r="K719" s="44">
        <v>97707</v>
      </c>
      <c r="L719" s="44">
        <v>0</v>
      </c>
      <c r="M719" s="44">
        <v>50000</v>
      </c>
      <c r="N719" s="39">
        <v>2</v>
      </c>
      <c r="O719" s="47">
        <v>12811</v>
      </c>
    </row>
    <row r="720" spans="1:15" ht="25.5" hidden="1" outlineLevel="2" x14ac:dyDescent="0.2">
      <c r="A720" s="37">
        <v>690</v>
      </c>
      <c r="B720" s="37">
        <f t="shared" si="38"/>
        <v>41</v>
      </c>
      <c r="C720" s="37" t="s">
        <v>2005</v>
      </c>
      <c r="D720" s="37" t="s">
        <v>2106</v>
      </c>
      <c r="E720" s="37">
        <v>129914</v>
      </c>
      <c r="F720" s="38" t="s">
        <v>2007</v>
      </c>
      <c r="G720" s="38" t="s">
        <v>2008</v>
      </c>
      <c r="H720" s="38" t="s">
        <v>2107</v>
      </c>
      <c r="I720" s="38" t="s">
        <v>2108</v>
      </c>
      <c r="J720" s="44">
        <v>98898</v>
      </c>
      <c r="K720" s="44">
        <v>53264</v>
      </c>
      <c r="L720" s="44">
        <v>0</v>
      </c>
      <c r="M720" s="44">
        <v>30000</v>
      </c>
      <c r="N720" s="39">
        <v>2</v>
      </c>
      <c r="O720" s="47">
        <v>12811</v>
      </c>
    </row>
    <row r="721" spans="1:15" ht="25.5" hidden="1" outlineLevel="2" x14ac:dyDescent="0.2">
      <c r="A721" s="37">
        <v>691</v>
      </c>
      <c r="B721" s="37">
        <f t="shared" si="38"/>
        <v>42</v>
      </c>
      <c r="C721" s="37" t="s">
        <v>2005</v>
      </c>
      <c r="D721" s="37" t="s">
        <v>2109</v>
      </c>
      <c r="E721" s="37">
        <v>130026</v>
      </c>
      <c r="F721" s="38" t="s">
        <v>2007</v>
      </c>
      <c r="G721" s="38" t="s">
        <v>2008</v>
      </c>
      <c r="H721" s="38" t="s">
        <v>459</v>
      </c>
      <c r="I721" s="38" t="s">
        <v>2110</v>
      </c>
      <c r="J721" s="44">
        <v>90535</v>
      </c>
      <c r="K721" s="44">
        <v>80326</v>
      </c>
      <c r="L721" s="44">
        <v>0</v>
      </c>
      <c r="M721" s="44">
        <v>30000</v>
      </c>
      <c r="N721" s="39">
        <v>2</v>
      </c>
      <c r="O721" s="47">
        <v>12811</v>
      </c>
    </row>
    <row r="722" spans="1:15" ht="25.5" hidden="1" outlineLevel="2" x14ac:dyDescent="0.2">
      <c r="A722" s="37">
        <v>692</v>
      </c>
      <c r="B722" s="37">
        <f t="shared" si="38"/>
        <v>43</v>
      </c>
      <c r="C722" s="37" t="s">
        <v>2005</v>
      </c>
      <c r="D722" s="37" t="s">
        <v>2111</v>
      </c>
      <c r="E722" s="37">
        <v>130062</v>
      </c>
      <c r="F722" s="38" t="s">
        <v>2007</v>
      </c>
      <c r="G722" s="38" t="s">
        <v>2008</v>
      </c>
      <c r="H722" s="38" t="s">
        <v>516</v>
      </c>
      <c r="I722" s="38" t="s">
        <v>2112</v>
      </c>
      <c r="J722" s="44">
        <v>100000</v>
      </c>
      <c r="K722" s="44">
        <v>50000</v>
      </c>
      <c r="L722" s="44">
        <v>0</v>
      </c>
      <c r="M722" s="44">
        <v>30000</v>
      </c>
      <c r="N722" s="39">
        <v>2</v>
      </c>
      <c r="O722" s="47">
        <v>12811</v>
      </c>
    </row>
    <row r="723" spans="1:15" ht="25.5" hidden="1" outlineLevel="2" x14ac:dyDescent="0.2">
      <c r="A723" s="37">
        <v>693</v>
      </c>
      <c r="B723" s="37">
        <f t="shared" si="38"/>
        <v>44</v>
      </c>
      <c r="C723" s="37" t="s">
        <v>2005</v>
      </c>
      <c r="D723" s="37" t="s">
        <v>2113</v>
      </c>
      <c r="E723" s="37">
        <v>130124</v>
      </c>
      <c r="F723" s="38" t="s">
        <v>2007</v>
      </c>
      <c r="G723" s="38" t="s">
        <v>2008</v>
      </c>
      <c r="H723" s="38" t="s">
        <v>1175</v>
      </c>
      <c r="I723" s="38" t="s">
        <v>2114</v>
      </c>
      <c r="J723" s="44">
        <v>97500</v>
      </c>
      <c r="K723" s="44">
        <v>49402</v>
      </c>
      <c r="L723" s="44">
        <v>0</v>
      </c>
      <c r="M723" s="44">
        <v>20000</v>
      </c>
      <c r="N723" s="39">
        <v>2</v>
      </c>
      <c r="O723" s="47">
        <v>12811</v>
      </c>
    </row>
    <row r="724" spans="1:15" ht="28.9" hidden="1" customHeight="1" outlineLevel="1" collapsed="1" x14ac:dyDescent="0.2">
      <c r="A724" s="50"/>
      <c r="B724" s="50"/>
      <c r="C724" s="35" t="s">
        <v>2945</v>
      </c>
      <c r="D724" s="35"/>
      <c r="E724" s="35"/>
      <c r="F724" s="43"/>
      <c r="G724" s="43"/>
      <c r="H724" s="43"/>
      <c r="I724" s="43"/>
      <c r="J724" s="45">
        <f t="shared" ref="J724:O724" si="39">SUBTOTAL(9,J680:J723)</f>
        <v>4660911</v>
      </c>
      <c r="K724" s="45">
        <f t="shared" si="39"/>
        <v>2788493</v>
      </c>
      <c r="L724" s="45">
        <f t="shared" si="39"/>
        <v>0</v>
      </c>
      <c r="M724" s="45">
        <f t="shared" si="39"/>
        <v>1427000</v>
      </c>
      <c r="N724" s="36">
        <f t="shared" si="39"/>
        <v>97</v>
      </c>
      <c r="O724" s="48">
        <f t="shared" si="39"/>
        <v>599880</v>
      </c>
    </row>
    <row r="725" spans="1:15" ht="25.5" hidden="1" outlineLevel="2" x14ac:dyDescent="0.2">
      <c r="A725" s="40">
        <v>694</v>
      </c>
      <c r="B725" s="40">
        <f t="shared" si="38"/>
        <v>1</v>
      </c>
      <c r="C725" s="40" t="s">
        <v>2115</v>
      </c>
      <c r="D725" s="40" t="s">
        <v>2116</v>
      </c>
      <c r="E725" s="40">
        <v>131899</v>
      </c>
      <c r="F725" s="41" t="s">
        <v>2117</v>
      </c>
      <c r="G725" s="41" t="s">
        <v>2118</v>
      </c>
      <c r="H725" s="41" t="s">
        <v>2119</v>
      </c>
      <c r="I725" s="41" t="s">
        <v>2120</v>
      </c>
      <c r="J725" s="46">
        <v>153510</v>
      </c>
      <c r="K725" s="46">
        <v>71390</v>
      </c>
      <c r="L725" s="46">
        <v>27360</v>
      </c>
      <c r="M725" s="46">
        <v>44030</v>
      </c>
      <c r="N725" s="42">
        <v>2</v>
      </c>
      <c r="O725" s="49">
        <v>12811</v>
      </c>
    </row>
    <row r="726" spans="1:15" ht="25.5" hidden="1" outlineLevel="2" x14ac:dyDescent="0.2">
      <c r="A726" s="37">
        <v>695</v>
      </c>
      <c r="B726" s="37">
        <f t="shared" si="38"/>
        <v>2</v>
      </c>
      <c r="C726" s="37" t="s">
        <v>2115</v>
      </c>
      <c r="D726" s="37" t="s">
        <v>2121</v>
      </c>
      <c r="E726" s="37">
        <v>132137</v>
      </c>
      <c r="F726" s="38" t="s">
        <v>2117</v>
      </c>
      <c r="G726" s="38" t="s">
        <v>2118</v>
      </c>
      <c r="H726" s="38" t="s">
        <v>2122</v>
      </c>
      <c r="I726" s="38" t="s">
        <v>2123</v>
      </c>
      <c r="J726" s="44">
        <v>185334</v>
      </c>
      <c r="K726" s="44">
        <v>11500</v>
      </c>
      <c r="L726" s="44">
        <v>0</v>
      </c>
      <c r="M726" s="44">
        <v>11500</v>
      </c>
      <c r="N726" s="39">
        <v>3</v>
      </c>
      <c r="O726" s="47">
        <v>11500</v>
      </c>
    </row>
    <row r="727" spans="1:15" ht="51" hidden="1" outlineLevel="2" x14ac:dyDescent="0.2">
      <c r="A727" s="37">
        <v>696</v>
      </c>
      <c r="B727" s="37">
        <f t="shared" si="38"/>
        <v>3</v>
      </c>
      <c r="C727" s="37" t="s">
        <v>2115</v>
      </c>
      <c r="D727" s="37" t="s">
        <v>2124</v>
      </c>
      <c r="E727" s="37">
        <v>130954</v>
      </c>
      <c r="F727" s="38" t="s">
        <v>2117</v>
      </c>
      <c r="G727" s="38" t="s">
        <v>2118</v>
      </c>
      <c r="H727" s="38" t="s">
        <v>2125</v>
      </c>
      <c r="I727" s="38" t="s">
        <v>2126</v>
      </c>
      <c r="J727" s="44">
        <v>489864</v>
      </c>
      <c r="K727" s="44">
        <v>105200</v>
      </c>
      <c r="L727" s="44">
        <v>15200</v>
      </c>
      <c r="M727" s="44">
        <v>90000</v>
      </c>
      <c r="N727" s="39">
        <v>4</v>
      </c>
      <c r="O727" s="47">
        <v>24526</v>
      </c>
    </row>
    <row r="728" spans="1:15" ht="25.5" hidden="1" outlineLevel="2" x14ac:dyDescent="0.2">
      <c r="A728" s="37">
        <v>697</v>
      </c>
      <c r="B728" s="37">
        <f t="shared" si="38"/>
        <v>4</v>
      </c>
      <c r="C728" s="37" t="s">
        <v>2115</v>
      </c>
      <c r="D728" s="37" t="s">
        <v>1640</v>
      </c>
      <c r="E728" s="37">
        <v>130614</v>
      </c>
      <c r="F728" s="38" t="s">
        <v>2117</v>
      </c>
      <c r="G728" s="38" t="s">
        <v>2118</v>
      </c>
      <c r="H728" s="38" t="s">
        <v>2127</v>
      </c>
      <c r="I728" s="38" t="s">
        <v>2128</v>
      </c>
      <c r="J728" s="44">
        <v>160650</v>
      </c>
      <c r="K728" s="44">
        <v>67830</v>
      </c>
      <c r="L728" s="44">
        <v>30000</v>
      </c>
      <c r="M728" s="44">
        <v>27830</v>
      </c>
      <c r="N728" s="39">
        <v>4</v>
      </c>
      <c r="O728" s="47">
        <v>24526</v>
      </c>
    </row>
    <row r="729" spans="1:15" ht="25.5" hidden="1" outlineLevel="2" x14ac:dyDescent="0.2">
      <c r="A729" s="37">
        <v>698</v>
      </c>
      <c r="B729" s="37">
        <f t="shared" si="38"/>
        <v>5</v>
      </c>
      <c r="C729" s="37" t="s">
        <v>2115</v>
      </c>
      <c r="D729" s="37" t="s">
        <v>2129</v>
      </c>
      <c r="E729" s="37">
        <v>132342</v>
      </c>
      <c r="F729" s="38" t="s">
        <v>2117</v>
      </c>
      <c r="G729" s="38" t="s">
        <v>2118</v>
      </c>
      <c r="H729" s="38" t="s">
        <v>2130</v>
      </c>
      <c r="I729" s="38" t="s">
        <v>2131</v>
      </c>
      <c r="J729" s="44">
        <v>202700</v>
      </c>
      <c r="K729" s="44">
        <v>25113</v>
      </c>
      <c r="L729" s="44">
        <v>5000</v>
      </c>
      <c r="M729" s="44">
        <v>20113</v>
      </c>
      <c r="N729" s="39">
        <v>5</v>
      </c>
      <c r="O729" s="47">
        <v>20113</v>
      </c>
    </row>
    <row r="730" spans="1:15" hidden="1" outlineLevel="2" x14ac:dyDescent="0.2">
      <c r="A730" s="37">
        <v>699</v>
      </c>
      <c r="B730" s="37">
        <f t="shared" si="38"/>
        <v>6</v>
      </c>
      <c r="C730" s="37" t="s">
        <v>2115</v>
      </c>
      <c r="D730" s="37" t="s">
        <v>2132</v>
      </c>
      <c r="E730" s="37">
        <v>132681</v>
      </c>
      <c r="F730" s="38" t="s">
        <v>2117</v>
      </c>
      <c r="G730" s="38" t="s">
        <v>2118</v>
      </c>
      <c r="H730" s="38" t="s">
        <v>2133</v>
      </c>
      <c r="I730" s="38" t="s">
        <v>2134</v>
      </c>
      <c r="J730" s="44">
        <v>153510</v>
      </c>
      <c r="K730" s="44">
        <v>38675</v>
      </c>
      <c r="L730" s="44">
        <v>0</v>
      </c>
      <c r="M730" s="44">
        <v>38675</v>
      </c>
      <c r="N730" s="39">
        <v>4</v>
      </c>
      <c r="O730" s="47">
        <v>24526</v>
      </c>
    </row>
    <row r="731" spans="1:15" ht="25.5" hidden="1" outlineLevel="2" x14ac:dyDescent="0.2">
      <c r="A731" s="37">
        <v>700</v>
      </c>
      <c r="B731" s="37">
        <f t="shared" si="38"/>
        <v>7</v>
      </c>
      <c r="C731" s="37" t="s">
        <v>2115</v>
      </c>
      <c r="D731" s="37" t="s">
        <v>2135</v>
      </c>
      <c r="E731" s="37">
        <v>136241</v>
      </c>
      <c r="F731" s="38" t="s">
        <v>2117</v>
      </c>
      <c r="G731" s="38" t="s">
        <v>2118</v>
      </c>
      <c r="H731" s="38" t="s">
        <v>2136</v>
      </c>
      <c r="I731" s="38" t="s">
        <v>2137</v>
      </c>
      <c r="J731" s="44">
        <v>154700</v>
      </c>
      <c r="K731" s="44">
        <v>124950</v>
      </c>
      <c r="L731" s="44">
        <v>10000</v>
      </c>
      <c r="M731" s="44">
        <v>114950</v>
      </c>
      <c r="N731" s="39">
        <v>3</v>
      </c>
      <c r="O731" s="47">
        <v>18668</v>
      </c>
    </row>
    <row r="732" spans="1:15" ht="25.5" hidden="1" outlineLevel="2" x14ac:dyDescent="0.2">
      <c r="A732" s="37">
        <v>701</v>
      </c>
      <c r="B732" s="37">
        <f t="shared" si="38"/>
        <v>8</v>
      </c>
      <c r="C732" s="37" t="s">
        <v>2115</v>
      </c>
      <c r="D732" s="37" t="s">
        <v>2138</v>
      </c>
      <c r="E732" s="37">
        <v>132752</v>
      </c>
      <c r="F732" s="38" t="s">
        <v>2117</v>
      </c>
      <c r="G732" s="38" t="s">
        <v>2118</v>
      </c>
      <c r="H732" s="38" t="s">
        <v>2139</v>
      </c>
      <c r="I732" s="38" t="s">
        <v>2140</v>
      </c>
      <c r="J732" s="44">
        <v>422605.75</v>
      </c>
      <c r="K732" s="44">
        <v>40600</v>
      </c>
      <c r="L732" s="44">
        <v>0</v>
      </c>
      <c r="M732" s="44">
        <v>40600</v>
      </c>
      <c r="N732" s="39">
        <v>3</v>
      </c>
      <c r="O732" s="47">
        <v>18668</v>
      </c>
    </row>
    <row r="733" spans="1:15" ht="38.25" hidden="1" outlineLevel="2" x14ac:dyDescent="0.2">
      <c r="A733" s="37">
        <v>702</v>
      </c>
      <c r="B733" s="37">
        <f t="shared" si="38"/>
        <v>9</v>
      </c>
      <c r="C733" s="37" t="s">
        <v>2115</v>
      </c>
      <c r="D733" s="37" t="s">
        <v>2141</v>
      </c>
      <c r="E733" s="37">
        <v>132841</v>
      </c>
      <c r="F733" s="38" t="s">
        <v>2117</v>
      </c>
      <c r="G733" s="38" t="s">
        <v>2118</v>
      </c>
      <c r="H733" s="38" t="s">
        <v>2142</v>
      </c>
      <c r="I733" s="38" t="s">
        <v>2143</v>
      </c>
      <c r="J733" s="44">
        <v>154700</v>
      </c>
      <c r="K733" s="44">
        <v>41846</v>
      </c>
      <c r="L733" s="44">
        <v>0</v>
      </c>
      <c r="M733" s="44">
        <v>41846</v>
      </c>
      <c r="N733" s="39">
        <v>2</v>
      </c>
      <c r="O733" s="47">
        <v>12811</v>
      </c>
    </row>
    <row r="734" spans="1:15" ht="25.5" hidden="1" outlineLevel="2" x14ac:dyDescent="0.2">
      <c r="A734" s="37">
        <v>703</v>
      </c>
      <c r="B734" s="37">
        <f t="shared" si="38"/>
        <v>10</v>
      </c>
      <c r="C734" s="37" t="s">
        <v>2115</v>
      </c>
      <c r="D734" s="37" t="s">
        <v>2144</v>
      </c>
      <c r="E734" s="37">
        <v>132896</v>
      </c>
      <c r="F734" s="38" t="s">
        <v>2117</v>
      </c>
      <c r="G734" s="38" t="s">
        <v>2118</v>
      </c>
      <c r="H734" s="38" t="s">
        <v>2145</v>
      </c>
      <c r="I734" s="38" t="s">
        <v>2146</v>
      </c>
      <c r="J734" s="44">
        <v>89650</v>
      </c>
      <c r="K734" s="44">
        <v>5950</v>
      </c>
      <c r="L734" s="44">
        <v>0</v>
      </c>
      <c r="M734" s="44">
        <v>5950</v>
      </c>
      <c r="N734" s="39">
        <v>4</v>
      </c>
      <c r="O734" s="47">
        <v>5950</v>
      </c>
    </row>
    <row r="735" spans="1:15" ht="38.25" hidden="1" outlineLevel="2" x14ac:dyDescent="0.2">
      <c r="A735" s="37">
        <v>704</v>
      </c>
      <c r="B735" s="37">
        <f t="shared" si="38"/>
        <v>11</v>
      </c>
      <c r="C735" s="37" t="s">
        <v>2115</v>
      </c>
      <c r="D735" s="37" t="s">
        <v>2147</v>
      </c>
      <c r="E735" s="37">
        <v>133278</v>
      </c>
      <c r="F735" s="38" t="s">
        <v>2117</v>
      </c>
      <c r="G735" s="38" t="s">
        <v>2118</v>
      </c>
      <c r="H735" s="38" t="s">
        <v>2148</v>
      </c>
      <c r="I735" s="38" t="s">
        <v>2149</v>
      </c>
      <c r="J735" s="44">
        <v>182263</v>
      </c>
      <c r="K735" s="44">
        <v>38080</v>
      </c>
      <c r="L735" s="44">
        <v>0</v>
      </c>
      <c r="M735" s="44">
        <v>10000</v>
      </c>
      <c r="N735" s="39">
        <v>2</v>
      </c>
      <c r="O735" s="47">
        <v>10000</v>
      </c>
    </row>
    <row r="736" spans="1:15" ht="25.5" hidden="1" outlineLevel="2" x14ac:dyDescent="0.2">
      <c r="A736" s="37">
        <v>705</v>
      </c>
      <c r="B736" s="37">
        <f t="shared" si="38"/>
        <v>12</v>
      </c>
      <c r="C736" s="37" t="s">
        <v>2115</v>
      </c>
      <c r="D736" s="37" t="s">
        <v>2150</v>
      </c>
      <c r="E736" s="37">
        <v>134014</v>
      </c>
      <c r="F736" s="38" t="s">
        <v>2117</v>
      </c>
      <c r="G736" s="38" t="s">
        <v>2118</v>
      </c>
      <c r="H736" s="38" t="s">
        <v>2151</v>
      </c>
      <c r="I736" s="38" t="s">
        <v>2152</v>
      </c>
      <c r="J736" s="44">
        <v>207060</v>
      </c>
      <c r="K736" s="44">
        <v>100830</v>
      </c>
      <c r="L736" s="44">
        <v>33000</v>
      </c>
      <c r="M736" s="44">
        <v>67830</v>
      </c>
      <c r="N736" s="39">
        <v>3</v>
      </c>
      <c r="O736" s="47">
        <v>18668</v>
      </c>
    </row>
    <row r="737" spans="1:15" hidden="1" outlineLevel="2" x14ac:dyDescent="0.2">
      <c r="A737" s="37">
        <v>706</v>
      </c>
      <c r="B737" s="37">
        <f t="shared" si="38"/>
        <v>13</v>
      </c>
      <c r="C737" s="37" t="s">
        <v>2115</v>
      </c>
      <c r="D737" s="37" t="s">
        <v>2153</v>
      </c>
      <c r="E737" s="37">
        <v>131443</v>
      </c>
      <c r="F737" s="38" t="s">
        <v>2117</v>
      </c>
      <c r="G737" s="38" t="s">
        <v>2118</v>
      </c>
      <c r="H737" s="38" t="s">
        <v>2154</v>
      </c>
      <c r="I737" s="38" t="s">
        <v>2155</v>
      </c>
      <c r="J737" s="44">
        <v>95200</v>
      </c>
      <c r="K737" s="44">
        <v>54740</v>
      </c>
      <c r="L737" s="44">
        <v>14740</v>
      </c>
      <c r="M737" s="44">
        <v>40000</v>
      </c>
      <c r="N737" s="39">
        <v>2</v>
      </c>
      <c r="O737" s="47">
        <v>12811</v>
      </c>
    </row>
    <row r="738" spans="1:15" ht="25.5" hidden="1" outlineLevel="2" x14ac:dyDescent="0.2">
      <c r="A738" s="37">
        <v>707</v>
      </c>
      <c r="B738" s="37">
        <f t="shared" si="38"/>
        <v>14</v>
      </c>
      <c r="C738" s="37" t="s">
        <v>2115</v>
      </c>
      <c r="D738" s="37" t="s">
        <v>2156</v>
      </c>
      <c r="E738" s="37">
        <v>134755</v>
      </c>
      <c r="F738" s="38" t="s">
        <v>2117</v>
      </c>
      <c r="G738" s="38" t="s">
        <v>2118</v>
      </c>
      <c r="H738" s="38" t="s">
        <v>2157</v>
      </c>
      <c r="I738" s="38" t="s">
        <v>2158</v>
      </c>
      <c r="J738" s="44">
        <v>176916</v>
      </c>
      <c r="K738" s="44">
        <v>39145</v>
      </c>
      <c r="L738" s="44">
        <v>9145</v>
      </c>
      <c r="M738" s="44">
        <v>30000</v>
      </c>
      <c r="N738" s="39">
        <v>4</v>
      </c>
      <c r="O738" s="47">
        <v>24526</v>
      </c>
    </row>
    <row r="739" spans="1:15" ht="25.5" hidden="1" outlineLevel="2" x14ac:dyDescent="0.2">
      <c r="A739" s="37">
        <v>708</v>
      </c>
      <c r="B739" s="37">
        <f t="shared" si="38"/>
        <v>15</v>
      </c>
      <c r="C739" s="37" t="s">
        <v>2115</v>
      </c>
      <c r="D739" s="37" t="s">
        <v>2159</v>
      </c>
      <c r="E739" s="37">
        <v>135164</v>
      </c>
      <c r="F739" s="38" t="s">
        <v>2117</v>
      </c>
      <c r="G739" s="38" t="s">
        <v>2118</v>
      </c>
      <c r="H739" s="38" t="s">
        <v>2160</v>
      </c>
      <c r="I739" s="38" t="s">
        <v>2161</v>
      </c>
      <c r="J739" s="44">
        <v>148056</v>
      </c>
      <c r="K739" s="44">
        <v>68392.639999999999</v>
      </c>
      <c r="L739" s="44">
        <v>1000</v>
      </c>
      <c r="M739" s="44">
        <v>67392.639999999999</v>
      </c>
      <c r="N739" s="39">
        <v>3</v>
      </c>
      <c r="O739" s="47">
        <v>18668</v>
      </c>
    </row>
    <row r="740" spans="1:15" ht="25.5" hidden="1" outlineLevel="2" x14ac:dyDescent="0.2">
      <c r="A740" s="37">
        <v>709</v>
      </c>
      <c r="B740" s="37">
        <f t="shared" si="38"/>
        <v>16</v>
      </c>
      <c r="C740" s="37" t="s">
        <v>2115</v>
      </c>
      <c r="D740" s="37" t="s">
        <v>2162</v>
      </c>
      <c r="E740" s="37">
        <v>131540</v>
      </c>
      <c r="F740" s="38" t="s">
        <v>2117</v>
      </c>
      <c r="G740" s="38" t="s">
        <v>2118</v>
      </c>
      <c r="H740" s="38" t="s">
        <v>2163</v>
      </c>
      <c r="I740" s="38" t="s">
        <v>2164</v>
      </c>
      <c r="J740" s="44">
        <v>215000</v>
      </c>
      <c r="K740" s="44">
        <v>69000</v>
      </c>
      <c r="L740" s="44">
        <v>34500</v>
      </c>
      <c r="M740" s="44">
        <v>34500</v>
      </c>
      <c r="N740" s="39">
        <v>5</v>
      </c>
      <c r="O740" s="47">
        <v>30383</v>
      </c>
    </row>
    <row r="741" spans="1:15" ht="25.5" hidden="1" outlineLevel="2" x14ac:dyDescent="0.2">
      <c r="A741" s="37">
        <v>710</v>
      </c>
      <c r="B741" s="37">
        <f t="shared" si="38"/>
        <v>17</v>
      </c>
      <c r="C741" s="37" t="s">
        <v>2115</v>
      </c>
      <c r="D741" s="37" t="s">
        <v>2168</v>
      </c>
      <c r="E741" s="37">
        <v>135315</v>
      </c>
      <c r="F741" s="38" t="s">
        <v>2117</v>
      </c>
      <c r="G741" s="38" t="s">
        <v>2118</v>
      </c>
      <c r="H741" s="38" t="s">
        <v>2169</v>
      </c>
      <c r="I741" s="38" t="s">
        <v>2170</v>
      </c>
      <c r="J741" s="44">
        <v>195565</v>
      </c>
      <c r="K741" s="44">
        <v>177715</v>
      </c>
      <c r="L741" s="44">
        <v>16150</v>
      </c>
      <c r="M741" s="44">
        <v>161565</v>
      </c>
      <c r="N741" s="39">
        <v>2</v>
      </c>
      <c r="O741" s="47">
        <v>12811</v>
      </c>
    </row>
    <row r="742" spans="1:15" ht="25.5" hidden="1" outlineLevel="2" x14ac:dyDescent="0.2">
      <c r="A742" s="37">
        <v>711</v>
      </c>
      <c r="B742" s="37">
        <f t="shared" si="38"/>
        <v>18</v>
      </c>
      <c r="C742" s="37" t="s">
        <v>2115</v>
      </c>
      <c r="D742" s="37" t="s">
        <v>2165</v>
      </c>
      <c r="E742" s="37">
        <v>135547</v>
      </c>
      <c r="F742" s="38" t="s">
        <v>2117</v>
      </c>
      <c r="G742" s="38" t="s">
        <v>2118</v>
      </c>
      <c r="H742" s="38" t="s">
        <v>2166</v>
      </c>
      <c r="I742" s="38" t="s">
        <v>2167</v>
      </c>
      <c r="J742" s="44">
        <v>141448</v>
      </c>
      <c r="K742" s="44">
        <v>49890</v>
      </c>
      <c r="L742" s="44">
        <v>0</v>
      </c>
      <c r="M742" s="44">
        <v>42750</v>
      </c>
      <c r="N742" s="39">
        <v>3</v>
      </c>
      <c r="O742" s="47">
        <v>18668</v>
      </c>
    </row>
    <row r="743" spans="1:15" ht="25.5" hidden="1" outlineLevel="2" x14ac:dyDescent="0.2">
      <c r="A743" s="37">
        <v>712</v>
      </c>
      <c r="B743" s="37">
        <f t="shared" si="38"/>
        <v>19</v>
      </c>
      <c r="C743" s="37" t="s">
        <v>2115</v>
      </c>
      <c r="D743" s="37" t="s">
        <v>2171</v>
      </c>
      <c r="E743" s="37">
        <v>135654</v>
      </c>
      <c r="F743" s="38" t="s">
        <v>2117</v>
      </c>
      <c r="G743" s="38" t="s">
        <v>2118</v>
      </c>
      <c r="H743" s="38" t="s">
        <v>2172</v>
      </c>
      <c r="I743" s="38" t="s">
        <v>2173</v>
      </c>
      <c r="J743" s="44">
        <v>150360</v>
      </c>
      <c r="K743" s="44">
        <v>10000</v>
      </c>
      <c r="L743" s="44">
        <v>0</v>
      </c>
      <c r="M743" s="44">
        <v>10000</v>
      </c>
      <c r="N743" s="39">
        <v>4</v>
      </c>
      <c r="O743" s="47">
        <v>10000</v>
      </c>
    </row>
    <row r="744" spans="1:15" ht="25.5" hidden="1" outlineLevel="2" x14ac:dyDescent="0.2">
      <c r="A744" s="37">
        <v>713</v>
      </c>
      <c r="B744" s="37">
        <f t="shared" si="38"/>
        <v>20</v>
      </c>
      <c r="C744" s="37" t="s">
        <v>2115</v>
      </c>
      <c r="D744" s="37" t="s">
        <v>2174</v>
      </c>
      <c r="E744" s="37">
        <v>135681</v>
      </c>
      <c r="F744" s="38" t="s">
        <v>2117</v>
      </c>
      <c r="G744" s="38" t="s">
        <v>2118</v>
      </c>
      <c r="H744" s="38" t="s">
        <v>2175</v>
      </c>
      <c r="I744" s="38" t="s">
        <v>2176</v>
      </c>
      <c r="J744" s="44">
        <v>184336</v>
      </c>
      <c r="K744" s="44">
        <v>27437</v>
      </c>
      <c r="L744" s="44">
        <v>0</v>
      </c>
      <c r="M744" s="44">
        <v>15000</v>
      </c>
      <c r="N744" s="39">
        <v>3</v>
      </c>
      <c r="O744" s="47">
        <v>15000</v>
      </c>
    </row>
    <row r="745" spans="1:15" ht="51" hidden="1" outlineLevel="2" x14ac:dyDescent="0.2">
      <c r="A745" s="37">
        <v>714</v>
      </c>
      <c r="B745" s="37">
        <f t="shared" si="38"/>
        <v>21</v>
      </c>
      <c r="C745" s="37" t="s">
        <v>2115</v>
      </c>
      <c r="D745" s="37" t="s">
        <v>2177</v>
      </c>
      <c r="E745" s="37">
        <v>136269</v>
      </c>
      <c r="F745" s="38" t="s">
        <v>2117</v>
      </c>
      <c r="G745" s="38" t="s">
        <v>2118</v>
      </c>
      <c r="H745" s="38" t="s">
        <v>198</v>
      </c>
      <c r="I745" s="38" t="s">
        <v>2178</v>
      </c>
      <c r="J745" s="44">
        <v>249240</v>
      </c>
      <c r="K745" s="44">
        <v>36342</v>
      </c>
      <c r="L745" s="44">
        <v>0</v>
      </c>
      <c r="M745" s="44">
        <v>36342</v>
      </c>
      <c r="N745" s="39">
        <v>2</v>
      </c>
      <c r="O745" s="47">
        <v>12811</v>
      </c>
    </row>
    <row r="746" spans="1:15" hidden="1" outlineLevel="2" x14ac:dyDescent="0.2">
      <c r="A746" s="37">
        <v>715</v>
      </c>
      <c r="B746" s="37">
        <f t="shared" si="38"/>
        <v>22</v>
      </c>
      <c r="C746" s="37" t="s">
        <v>2115</v>
      </c>
      <c r="D746" s="37" t="s">
        <v>2179</v>
      </c>
      <c r="E746" s="37">
        <v>136107</v>
      </c>
      <c r="F746" s="38" t="s">
        <v>2117</v>
      </c>
      <c r="G746" s="38" t="s">
        <v>2118</v>
      </c>
      <c r="H746" s="38" t="s">
        <v>2180</v>
      </c>
      <c r="I746" s="38" t="s">
        <v>2181</v>
      </c>
      <c r="J746" s="44">
        <v>54740</v>
      </c>
      <c r="K746" s="44">
        <v>54740</v>
      </c>
      <c r="L746" s="44">
        <v>20000</v>
      </c>
      <c r="M746" s="44">
        <v>34740</v>
      </c>
      <c r="N746" s="39">
        <v>5</v>
      </c>
      <c r="O746" s="47">
        <v>30383</v>
      </c>
    </row>
    <row r="747" spans="1:15" ht="63.75" hidden="1" outlineLevel="2" x14ac:dyDescent="0.2">
      <c r="A747" s="37">
        <v>716</v>
      </c>
      <c r="B747" s="37">
        <f t="shared" si="38"/>
        <v>23</v>
      </c>
      <c r="C747" s="37" t="s">
        <v>2115</v>
      </c>
      <c r="D747" s="37" t="s">
        <v>2182</v>
      </c>
      <c r="E747" s="37">
        <v>131817</v>
      </c>
      <c r="F747" s="38" t="s">
        <v>2117</v>
      </c>
      <c r="G747" s="38" t="s">
        <v>2118</v>
      </c>
      <c r="H747" s="38" t="s">
        <v>2139</v>
      </c>
      <c r="I747" s="38" t="s">
        <v>2183</v>
      </c>
      <c r="J747" s="44">
        <v>373760</v>
      </c>
      <c r="K747" s="44">
        <v>50140</v>
      </c>
      <c r="L747" s="44">
        <v>0</v>
      </c>
      <c r="M747" s="44">
        <v>50140</v>
      </c>
      <c r="N747" s="39">
        <v>3</v>
      </c>
      <c r="O747" s="47">
        <v>18668</v>
      </c>
    </row>
    <row r="748" spans="1:15" hidden="1" outlineLevel="1" collapsed="1" x14ac:dyDescent="0.2">
      <c r="A748" s="50"/>
      <c r="B748" s="50"/>
      <c r="C748" s="35" t="s">
        <v>2946</v>
      </c>
      <c r="D748" s="35"/>
      <c r="E748" s="35"/>
      <c r="F748" s="43"/>
      <c r="G748" s="43"/>
      <c r="H748" s="43"/>
      <c r="I748" s="43"/>
      <c r="J748" s="45">
        <f t="shared" ref="J748:O748" si="40">SUBTOTAL(9,J725:J747)</f>
        <v>4541167.75</v>
      </c>
      <c r="K748" s="45">
        <f t="shared" si="40"/>
        <v>1309505.6400000001</v>
      </c>
      <c r="L748" s="45">
        <f t="shared" si="40"/>
        <v>216095</v>
      </c>
      <c r="M748" s="45">
        <f t="shared" si="40"/>
        <v>1035753.64</v>
      </c>
      <c r="N748" s="36">
        <f t="shared" si="40"/>
        <v>75</v>
      </c>
      <c r="O748" s="48">
        <f t="shared" si="40"/>
        <v>407496</v>
      </c>
    </row>
    <row r="749" spans="1:15" ht="38.25" hidden="1" outlineLevel="2" x14ac:dyDescent="0.2">
      <c r="A749" s="40">
        <v>717</v>
      </c>
      <c r="B749" s="40">
        <f t="shared" si="38"/>
        <v>1</v>
      </c>
      <c r="C749" s="40" t="s">
        <v>1403</v>
      </c>
      <c r="D749" s="40" t="s">
        <v>2214</v>
      </c>
      <c r="E749" s="40">
        <v>136713</v>
      </c>
      <c r="F749" s="41" t="s">
        <v>2215</v>
      </c>
      <c r="G749" s="41" t="s">
        <v>2216</v>
      </c>
      <c r="H749" s="41" t="s">
        <v>2217</v>
      </c>
      <c r="I749" s="41" t="s">
        <v>2218</v>
      </c>
      <c r="J749" s="46">
        <v>123380</v>
      </c>
      <c r="K749" s="46">
        <v>12116</v>
      </c>
      <c r="L749" s="46">
        <v>0</v>
      </c>
      <c r="M749" s="46">
        <v>100000</v>
      </c>
      <c r="N749" s="42">
        <v>4</v>
      </c>
      <c r="O749" s="49">
        <v>24526</v>
      </c>
    </row>
    <row r="750" spans="1:15" ht="38.25" hidden="1" outlineLevel="2" x14ac:dyDescent="0.2">
      <c r="A750" s="37">
        <v>718</v>
      </c>
      <c r="B750" s="37">
        <f t="shared" si="38"/>
        <v>2</v>
      </c>
      <c r="C750" s="37" t="s">
        <v>1403</v>
      </c>
      <c r="D750" s="37" t="s">
        <v>2219</v>
      </c>
      <c r="E750" s="37">
        <v>179873</v>
      </c>
      <c r="F750" s="38" t="s">
        <v>2215</v>
      </c>
      <c r="G750" s="38" t="s">
        <v>2216</v>
      </c>
      <c r="H750" s="38" t="s">
        <v>2220</v>
      </c>
      <c r="I750" s="38" t="s">
        <v>2221</v>
      </c>
      <c r="J750" s="44">
        <v>20000</v>
      </c>
      <c r="K750" s="44">
        <v>20000</v>
      </c>
      <c r="L750" s="44">
        <v>0</v>
      </c>
      <c r="M750" s="44">
        <v>20000</v>
      </c>
      <c r="N750" s="39">
        <v>5</v>
      </c>
      <c r="O750" s="47">
        <v>20000</v>
      </c>
    </row>
    <row r="751" spans="1:15" ht="25.5" hidden="1" outlineLevel="2" x14ac:dyDescent="0.2">
      <c r="A751" s="37">
        <v>719</v>
      </c>
      <c r="B751" s="37">
        <f t="shared" si="38"/>
        <v>3</v>
      </c>
      <c r="C751" s="37" t="s">
        <v>1403</v>
      </c>
      <c r="D751" s="37" t="s">
        <v>2222</v>
      </c>
      <c r="E751" s="37">
        <v>136964</v>
      </c>
      <c r="F751" s="38" t="s">
        <v>2215</v>
      </c>
      <c r="G751" s="38" t="s">
        <v>2216</v>
      </c>
      <c r="H751" s="38" t="s">
        <v>2223</v>
      </c>
      <c r="I751" s="38" t="s">
        <v>2224</v>
      </c>
      <c r="J751" s="44">
        <v>154700</v>
      </c>
      <c r="K751" s="44">
        <v>121101</v>
      </c>
      <c r="L751" s="44">
        <v>0</v>
      </c>
      <c r="M751" s="44">
        <v>121101</v>
      </c>
      <c r="N751" s="39">
        <v>4</v>
      </c>
      <c r="O751" s="47">
        <v>24526</v>
      </c>
    </row>
    <row r="752" spans="1:15" ht="38.25" hidden="1" outlineLevel="2" x14ac:dyDescent="0.2">
      <c r="A752" s="37">
        <v>720</v>
      </c>
      <c r="B752" s="37">
        <f t="shared" si="38"/>
        <v>4</v>
      </c>
      <c r="C752" s="37" t="s">
        <v>1403</v>
      </c>
      <c r="D752" s="37" t="s">
        <v>2225</v>
      </c>
      <c r="E752" s="37">
        <v>137069</v>
      </c>
      <c r="F752" s="38" t="s">
        <v>2215</v>
      </c>
      <c r="G752" s="38" t="s">
        <v>2216</v>
      </c>
      <c r="H752" s="38" t="s">
        <v>2226</v>
      </c>
      <c r="I752" s="38" t="s">
        <v>2227</v>
      </c>
      <c r="J752" s="44">
        <v>156813.04999999999</v>
      </c>
      <c r="K752" s="44">
        <v>30000</v>
      </c>
      <c r="L752" s="44">
        <v>5000</v>
      </c>
      <c r="M752" s="44">
        <v>25000</v>
      </c>
      <c r="N752" s="39">
        <v>2</v>
      </c>
      <c r="O752" s="47">
        <v>12811</v>
      </c>
    </row>
    <row r="753" spans="1:15" ht="25.5" hidden="1" outlineLevel="2" x14ac:dyDescent="0.2">
      <c r="A753" s="37">
        <v>721</v>
      </c>
      <c r="B753" s="37">
        <f t="shared" si="38"/>
        <v>5</v>
      </c>
      <c r="C753" s="37" t="s">
        <v>1403</v>
      </c>
      <c r="D753" s="37" t="s">
        <v>2228</v>
      </c>
      <c r="E753" s="37">
        <v>137130</v>
      </c>
      <c r="F753" s="38" t="s">
        <v>2215</v>
      </c>
      <c r="G753" s="38" t="s">
        <v>2216</v>
      </c>
      <c r="H753" s="38" t="s">
        <v>2229</v>
      </c>
      <c r="I753" s="38" t="s">
        <v>2230</v>
      </c>
      <c r="J753" s="44">
        <v>52360</v>
      </c>
      <c r="K753" s="44">
        <v>18761</v>
      </c>
      <c r="L753" s="44">
        <v>0</v>
      </c>
      <c r="M753" s="44">
        <v>18761</v>
      </c>
      <c r="N753" s="39">
        <v>3</v>
      </c>
      <c r="O753" s="47">
        <v>18668</v>
      </c>
    </row>
    <row r="754" spans="1:15" ht="76.5" hidden="1" outlineLevel="2" x14ac:dyDescent="0.2">
      <c r="A754" s="37">
        <v>722</v>
      </c>
      <c r="B754" s="37">
        <f t="shared" si="38"/>
        <v>6</v>
      </c>
      <c r="C754" s="37" t="s">
        <v>1403</v>
      </c>
      <c r="D754" s="37" t="s">
        <v>2240</v>
      </c>
      <c r="E754" s="37">
        <v>136526</v>
      </c>
      <c r="F754" s="38" t="s">
        <v>2215</v>
      </c>
      <c r="G754" s="38" t="s">
        <v>2216</v>
      </c>
      <c r="H754" s="38" t="s">
        <v>2241</v>
      </c>
      <c r="I754" s="38" t="s">
        <v>2242</v>
      </c>
      <c r="J754" s="44">
        <v>120000</v>
      </c>
      <c r="K754" s="44">
        <v>120000</v>
      </c>
      <c r="L754" s="44">
        <v>0</v>
      </c>
      <c r="M754" s="44">
        <v>120000</v>
      </c>
      <c r="N754" s="39">
        <v>3</v>
      </c>
      <c r="O754" s="47">
        <v>18668</v>
      </c>
    </row>
    <row r="755" spans="1:15" ht="38.25" hidden="1" outlineLevel="2" x14ac:dyDescent="0.2">
      <c r="A755" s="37">
        <v>723</v>
      </c>
      <c r="B755" s="37">
        <f t="shared" si="38"/>
        <v>7</v>
      </c>
      <c r="C755" s="37" t="s">
        <v>1403</v>
      </c>
      <c r="D755" s="37" t="s">
        <v>2231</v>
      </c>
      <c r="E755" s="37">
        <v>137274</v>
      </c>
      <c r="F755" s="38" t="s">
        <v>2215</v>
      </c>
      <c r="G755" s="38" t="s">
        <v>2216</v>
      </c>
      <c r="H755" s="38" t="s">
        <v>2232</v>
      </c>
      <c r="I755" s="38" t="s">
        <v>2233</v>
      </c>
      <c r="J755" s="44">
        <v>179950</v>
      </c>
      <c r="K755" s="44">
        <v>139037</v>
      </c>
      <c r="L755" s="44">
        <v>39037</v>
      </c>
      <c r="M755" s="44">
        <v>100000</v>
      </c>
      <c r="N755" s="39">
        <v>3</v>
      </c>
      <c r="O755" s="47">
        <v>18668</v>
      </c>
    </row>
    <row r="756" spans="1:15" ht="63.75" hidden="1" outlineLevel="2" x14ac:dyDescent="0.2">
      <c r="A756" s="37">
        <v>724</v>
      </c>
      <c r="B756" s="37">
        <f t="shared" si="38"/>
        <v>8</v>
      </c>
      <c r="C756" s="37" t="s">
        <v>1403</v>
      </c>
      <c r="D756" s="37" t="s">
        <v>2234</v>
      </c>
      <c r="E756" s="37">
        <v>179677</v>
      </c>
      <c r="F756" s="38" t="s">
        <v>2215</v>
      </c>
      <c r="G756" s="38" t="s">
        <v>2216</v>
      </c>
      <c r="H756" s="38" t="s">
        <v>2235</v>
      </c>
      <c r="I756" s="38" t="s">
        <v>2236</v>
      </c>
      <c r="J756" s="44">
        <v>157080</v>
      </c>
      <c r="K756" s="44">
        <v>144932</v>
      </c>
      <c r="L756" s="44">
        <v>36000</v>
      </c>
      <c r="M756" s="44">
        <v>108932</v>
      </c>
      <c r="N756" s="39">
        <v>0</v>
      </c>
      <c r="O756" s="47">
        <v>1096</v>
      </c>
    </row>
    <row r="757" spans="1:15" ht="25.5" hidden="1" outlineLevel="2" x14ac:dyDescent="0.2">
      <c r="A757" s="37">
        <v>725</v>
      </c>
      <c r="B757" s="37">
        <f t="shared" si="38"/>
        <v>9</v>
      </c>
      <c r="C757" s="37" t="s">
        <v>1403</v>
      </c>
      <c r="D757" s="37" t="s">
        <v>2237</v>
      </c>
      <c r="E757" s="37">
        <v>136553</v>
      </c>
      <c r="F757" s="38" t="s">
        <v>2215</v>
      </c>
      <c r="G757" s="38" t="s">
        <v>2216</v>
      </c>
      <c r="H757" s="38" t="s">
        <v>2238</v>
      </c>
      <c r="I757" s="38" t="s">
        <v>2239</v>
      </c>
      <c r="J757" s="44">
        <v>157080</v>
      </c>
      <c r="K757" s="44">
        <v>118159</v>
      </c>
      <c r="L757" s="44">
        <v>0</v>
      </c>
      <c r="M757" s="44">
        <v>118159</v>
      </c>
      <c r="N757" s="39">
        <v>3</v>
      </c>
      <c r="O757" s="47">
        <v>18668</v>
      </c>
    </row>
    <row r="758" spans="1:15" ht="102" hidden="1" outlineLevel="2" x14ac:dyDescent="0.2">
      <c r="A758" s="37">
        <v>726</v>
      </c>
      <c r="B758" s="37">
        <f t="shared" si="38"/>
        <v>10</v>
      </c>
      <c r="C758" s="37" t="s">
        <v>1403</v>
      </c>
      <c r="D758" s="37" t="s">
        <v>2243</v>
      </c>
      <c r="E758" s="37">
        <v>137292</v>
      </c>
      <c r="F758" s="38" t="s">
        <v>2215</v>
      </c>
      <c r="G758" s="38" t="s">
        <v>2216</v>
      </c>
      <c r="H758" s="38" t="s">
        <v>2244</v>
      </c>
      <c r="I758" s="38" t="s">
        <v>2245</v>
      </c>
      <c r="J758" s="44">
        <v>74732</v>
      </c>
      <c r="K758" s="44">
        <v>44111</v>
      </c>
      <c r="L758" s="44">
        <v>0</v>
      </c>
      <c r="M758" s="44">
        <v>44111</v>
      </c>
      <c r="N758" s="39">
        <v>3</v>
      </c>
      <c r="O758" s="47">
        <v>18668</v>
      </c>
    </row>
    <row r="759" spans="1:15" ht="63.75" hidden="1" outlineLevel="2" x14ac:dyDescent="0.2">
      <c r="A759" s="37">
        <v>727</v>
      </c>
      <c r="B759" s="37">
        <f t="shared" si="38"/>
        <v>11</v>
      </c>
      <c r="C759" s="37" t="s">
        <v>1403</v>
      </c>
      <c r="D759" s="37" t="s">
        <v>2246</v>
      </c>
      <c r="E759" s="37">
        <v>137407</v>
      </c>
      <c r="F759" s="38" t="s">
        <v>2215</v>
      </c>
      <c r="G759" s="38" t="s">
        <v>2216</v>
      </c>
      <c r="H759" s="38" t="s">
        <v>2247</v>
      </c>
      <c r="I759" s="38" t="s">
        <v>2248</v>
      </c>
      <c r="J759" s="44">
        <v>152320</v>
      </c>
      <c r="K759" s="44">
        <v>136355</v>
      </c>
      <c r="L759" s="44">
        <v>0</v>
      </c>
      <c r="M759" s="44">
        <v>136355</v>
      </c>
      <c r="N759" s="39">
        <v>3</v>
      </c>
      <c r="O759" s="47">
        <v>18668</v>
      </c>
    </row>
    <row r="760" spans="1:15" ht="51" hidden="1" outlineLevel="2" x14ac:dyDescent="0.2">
      <c r="A760" s="37">
        <v>728</v>
      </c>
      <c r="B760" s="37">
        <f t="shared" si="38"/>
        <v>12</v>
      </c>
      <c r="C760" s="37" t="s">
        <v>1403</v>
      </c>
      <c r="D760" s="37" t="s">
        <v>2249</v>
      </c>
      <c r="E760" s="37">
        <v>137728</v>
      </c>
      <c r="F760" s="38" t="s">
        <v>2215</v>
      </c>
      <c r="G760" s="38" t="s">
        <v>2216</v>
      </c>
      <c r="H760" s="38" t="s">
        <v>2250</v>
      </c>
      <c r="I760" s="38" t="s">
        <v>2251</v>
      </c>
      <c r="J760" s="44">
        <v>47675</v>
      </c>
      <c r="K760" s="44">
        <v>26221</v>
      </c>
      <c r="L760" s="44">
        <v>0</v>
      </c>
      <c r="M760" s="44">
        <v>26221</v>
      </c>
      <c r="N760" s="39">
        <v>3</v>
      </c>
      <c r="O760" s="47">
        <v>18668</v>
      </c>
    </row>
    <row r="761" spans="1:15" ht="25.5" hidden="1" outlineLevel="2" x14ac:dyDescent="0.2">
      <c r="A761" s="37">
        <v>729</v>
      </c>
      <c r="B761" s="37">
        <f t="shared" si="38"/>
        <v>13</v>
      </c>
      <c r="C761" s="37" t="s">
        <v>1403</v>
      </c>
      <c r="D761" s="37" t="s">
        <v>2252</v>
      </c>
      <c r="E761" s="37">
        <v>137746</v>
      </c>
      <c r="F761" s="38" t="s">
        <v>2215</v>
      </c>
      <c r="G761" s="38" t="s">
        <v>2216</v>
      </c>
      <c r="H761" s="38" t="s">
        <v>2253</v>
      </c>
      <c r="I761" s="38" t="s">
        <v>2254</v>
      </c>
      <c r="J761" s="44">
        <v>136850</v>
      </c>
      <c r="K761" s="44">
        <v>38583</v>
      </c>
      <c r="L761" s="44">
        <v>5000</v>
      </c>
      <c r="M761" s="44">
        <v>33583</v>
      </c>
      <c r="N761" s="39">
        <v>2</v>
      </c>
      <c r="O761" s="47">
        <v>12811</v>
      </c>
    </row>
    <row r="762" spans="1:15" ht="38.25" hidden="1" outlineLevel="2" x14ac:dyDescent="0.2">
      <c r="A762" s="37">
        <v>730</v>
      </c>
      <c r="B762" s="37">
        <f t="shared" si="38"/>
        <v>14</v>
      </c>
      <c r="C762" s="37" t="s">
        <v>1403</v>
      </c>
      <c r="D762" s="37" t="s">
        <v>2255</v>
      </c>
      <c r="E762" s="37">
        <v>137844</v>
      </c>
      <c r="F762" s="38" t="s">
        <v>2215</v>
      </c>
      <c r="G762" s="38" t="s">
        <v>2216</v>
      </c>
      <c r="H762" s="38" t="s">
        <v>2256</v>
      </c>
      <c r="I762" s="38" t="s">
        <v>2257</v>
      </c>
      <c r="J762" s="44">
        <v>154700</v>
      </c>
      <c r="K762" s="44">
        <v>121101</v>
      </c>
      <c r="L762" s="44">
        <v>0</v>
      </c>
      <c r="M762" s="44">
        <v>91101</v>
      </c>
      <c r="N762" s="39">
        <v>3</v>
      </c>
      <c r="O762" s="47">
        <v>18668</v>
      </c>
    </row>
    <row r="763" spans="1:15" ht="25.5" hidden="1" outlineLevel="2" x14ac:dyDescent="0.2">
      <c r="A763" s="37">
        <v>731</v>
      </c>
      <c r="B763" s="37">
        <f t="shared" si="38"/>
        <v>15</v>
      </c>
      <c r="C763" s="37" t="s">
        <v>1403</v>
      </c>
      <c r="D763" s="37" t="s">
        <v>2258</v>
      </c>
      <c r="E763" s="37">
        <v>137899</v>
      </c>
      <c r="F763" s="38" t="s">
        <v>2215</v>
      </c>
      <c r="G763" s="38" t="s">
        <v>2216</v>
      </c>
      <c r="H763" s="38"/>
      <c r="I763" s="38" t="s">
        <v>2259</v>
      </c>
      <c r="J763" s="44">
        <v>72000</v>
      </c>
      <c r="K763" s="44">
        <v>41035</v>
      </c>
      <c r="L763" s="44">
        <v>0</v>
      </c>
      <c r="M763" s="44">
        <v>41035</v>
      </c>
      <c r="N763" s="39">
        <v>3</v>
      </c>
      <c r="O763" s="47">
        <v>18668</v>
      </c>
    </row>
    <row r="764" spans="1:15" ht="25.5" hidden="1" outlineLevel="2" x14ac:dyDescent="0.2">
      <c r="A764" s="37">
        <v>732</v>
      </c>
      <c r="B764" s="37">
        <f t="shared" si="38"/>
        <v>16</v>
      </c>
      <c r="C764" s="37" t="s">
        <v>1403</v>
      </c>
      <c r="D764" s="37" t="s">
        <v>2260</v>
      </c>
      <c r="E764" s="37">
        <v>137960</v>
      </c>
      <c r="F764" s="38" t="s">
        <v>2215</v>
      </c>
      <c r="G764" s="38" t="s">
        <v>2216</v>
      </c>
      <c r="H764" s="38" t="s">
        <v>2261</v>
      </c>
      <c r="I764" s="38" t="s">
        <v>2262</v>
      </c>
      <c r="J764" s="44">
        <v>60000</v>
      </c>
      <c r="K764" s="44">
        <v>49357</v>
      </c>
      <c r="L764" s="44">
        <v>0</v>
      </c>
      <c r="M764" s="44">
        <v>49357</v>
      </c>
      <c r="N764" s="39">
        <v>3</v>
      </c>
      <c r="O764" s="47">
        <v>18668</v>
      </c>
    </row>
    <row r="765" spans="1:15" ht="25.5" hidden="1" outlineLevel="2" x14ac:dyDescent="0.2">
      <c r="A765" s="37">
        <v>733</v>
      </c>
      <c r="B765" s="37">
        <f t="shared" si="38"/>
        <v>17</v>
      </c>
      <c r="C765" s="37" t="s">
        <v>1403</v>
      </c>
      <c r="D765" s="37" t="s">
        <v>2263</v>
      </c>
      <c r="E765" s="37">
        <v>138084</v>
      </c>
      <c r="F765" s="38" t="s">
        <v>2215</v>
      </c>
      <c r="G765" s="38" t="s">
        <v>2216</v>
      </c>
      <c r="H765" s="38" t="s">
        <v>2264</v>
      </c>
      <c r="I765" s="38" t="s">
        <v>2265</v>
      </c>
      <c r="J765" s="44">
        <v>157080</v>
      </c>
      <c r="K765" s="44">
        <v>157080</v>
      </c>
      <c r="L765" s="44">
        <v>15000</v>
      </c>
      <c r="M765" s="44">
        <v>142080</v>
      </c>
      <c r="N765" s="39">
        <v>4</v>
      </c>
      <c r="O765" s="47">
        <v>24526</v>
      </c>
    </row>
    <row r="766" spans="1:15" ht="25.5" hidden="1" outlineLevel="2" x14ac:dyDescent="0.2">
      <c r="A766" s="37">
        <v>734</v>
      </c>
      <c r="B766" s="37">
        <f t="shared" si="38"/>
        <v>18</v>
      </c>
      <c r="C766" s="37" t="s">
        <v>1403</v>
      </c>
      <c r="D766" s="37" t="s">
        <v>2266</v>
      </c>
      <c r="E766" s="37">
        <v>138164</v>
      </c>
      <c r="F766" s="38" t="s">
        <v>2215</v>
      </c>
      <c r="G766" s="38" t="s">
        <v>2216</v>
      </c>
      <c r="H766" s="38" t="s">
        <v>2267</v>
      </c>
      <c r="I766" s="38" t="s">
        <v>2268</v>
      </c>
      <c r="J766" s="44">
        <v>47802</v>
      </c>
      <c r="K766" s="44">
        <v>21802</v>
      </c>
      <c r="L766" s="44">
        <v>5000</v>
      </c>
      <c r="M766" s="44">
        <v>16802</v>
      </c>
      <c r="N766" s="39">
        <v>3</v>
      </c>
      <c r="O766" s="47">
        <v>16802</v>
      </c>
    </row>
    <row r="767" spans="1:15" ht="25.5" hidden="1" outlineLevel="2" x14ac:dyDescent="0.2">
      <c r="A767" s="37">
        <v>735</v>
      </c>
      <c r="B767" s="37">
        <f t="shared" si="38"/>
        <v>19</v>
      </c>
      <c r="C767" s="37" t="s">
        <v>1403</v>
      </c>
      <c r="D767" s="37" t="s">
        <v>2269</v>
      </c>
      <c r="E767" s="37">
        <v>138208</v>
      </c>
      <c r="F767" s="38" t="s">
        <v>2215</v>
      </c>
      <c r="G767" s="38" t="s">
        <v>2216</v>
      </c>
      <c r="H767" s="38" t="s">
        <v>2270</v>
      </c>
      <c r="I767" s="38" t="s">
        <v>2271</v>
      </c>
      <c r="J767" s="44">
        <v>76177.850000000006</v>
      </c>
      <c r="K767" s="44">
        <v>54890.85</v>
      </c>
      <c r="L767" s="44">
        <v>0</v>
      </c>
      <c r="M767" s="44">
        <v>54890.85</v>
      </c>
      <c r="N767" s="39">
        <v>3</v>
      </c>
      <c r="O767" s="47">
        <v>18668</v>
      </c>
    </row>
    <row r="768" spans="1:15" ht="25.5" hidden="1" outlineLevel="2" x14ac:dyDescent="0.2">
      <c r="A768" s="37">
        <v>736</v>
      </c>
      <c r="B768" s="37">
        <f t="shared" si="38"/>
        <v>20</v>
      </c>
      <c r="C768" s="37" t="s">
        <v>1403</v>
      </c>
      <c r="D768" s="37" t="s">
        <v>2272</v>
      </c>
      <c r="E768" s="37">
        <v>138351</v>
      </c>
      <c r="F768" s="38" t="s">
        <v>2215</v>
      </c>
      <c r="G768" s="38" t="s">
        <v>2216</v>
      </c>
      <c r="H768" s="38" t="s">
        <v>459</v>
      </c>
      <c r="I768" s="38" t="s">
        <v>2273</v>
      </c>
      <c r="J768" s="44">
        <v>120001</v>
      </c>
      <c r="K768" s="44">
        <v>54802</v>
      </c>
      <c r="L768" s="44">
        <v>0</v>
      </c>
      <c r="M768" s="44">
        <v>54802</v>
      </c>
      <c r="N768" s="39">
        <v>3</v>
      </c>
      <c r="O768" s="47">
        <v>18668</v>
      </c>
    </row>
    <row r="769" spans="1:15" ht="25.5" hidden="1" outlineLevel="2" x14ac:dyDescent="0.2">
      <c r="A769" s="37">
        <v>737</v>
      </c>
      <c r="B769" s="37">
        <f t="shared" si="38"/>
        <v>21</v>
      </c>
      <c r="C769" s="37" t="s">
        <v>1403</v>
      </c>
      <c r="D769" s="37" t="s">
        <v>2274</v>
      </c>
      <c r="E769" s="37">
        <v>138431</v>
      </c>
      <c r="F769" s="38" t="s">
        <v>2215</v>
      </c>
      <c r="G769" s="38" t="s">
        <v>2216</v>
      </c>
      <c r="H769" s="38" t="s">
        <v>2275</v>
      </c>
      <c r="I769" s="38" t="s">
        <v>2276</v>
      </c>
      <c r="J769" s="44">
        <v>190566.66</v>
      </c>
      <c r="K769" s="44">
        <v>73860</v>
      </c>
      <c r="L769" s="44">
        <v>0</v>
      </c>
      <c r="M769" s="44">
        <v>73860</v>
      </c>
      <c r="N769" s="39">
        <v>3</v>
      </c>
      <c r="O769" s="47">
        <v>18668</v>
      </c>
    </row>
    <row r="770" spans="1:15" ht="25.5" hidden="1" outlineLevel="2" x14ac:dyDescent="0.2">
      <c r="A770" s="37">
        <v>738</v>
      </c>
      <c r="B770" s="37">
        <f t="shared" si="38"/>
        <v>22</v>
      </c>
      <c r="C770" s="37" t="s">
        <v>1403</v>
      </c>
      <c r="D770" s="37" t="s">
        <v>2277</v>
      </c>
      <c r="E770" s="37">
        <v>138501</v>
      </c>
      <c r="F770" s="38" t="s">
        <v>2215</v>
      </c>
      <c r="G770" s="38" t="s">
        <v>2216</v>
      </c>
      <c r="H770" s="38" t="s">
        <v>2278</v>
      </c>
      <c r="I770" s="38" t="s">
        <v>2279</v>
      </c>
      <c r="J770" s="44">
        <v>119000</v>
      </c>
      <c r="K770" s="44">
        <v>119000</v>
      </c>
      <c r="L770" s="44">
        <v>0</v>
      </c>
      <c r="M770" s="44">
        <v>20000</v>
      </c>
      <c r="N770" s="39">
        <v>3</v>
      </c>
      <c r="O770" s="47">
        <v>18668</v>
      </c>
    </row>
    <row r="771" spans="1:15" ht="25.5" hidden="1" outlineLevel="2" x14ac:dyDescent="0.2">
      <c r="A771" s="37">
        <v>739</v>
      </c>
      <c r="B771" s="37">
        <f t="shared" si="38"/>
        <v>23</v>
      </c>
      <c r="C771" s="37" t="s">
        <v>1403</v>
      </c>
      <c r="D771" s="37" t="s">
        <v>2280</v>
      </c>
      <c r="E771" s="37">
        <v>138574</v>
      </c>
      <c r="F771" s="38" t="s">
        <v>2215</v>
      </c>
      <c r="G771" s="38" t="s">
        <v>2216</v>
      </c>
      <c r="H771" s="38"/>
      <c r="I771" s="38" t="s">
        <v>2281</v>
      </c>
      <c r="J771" s="44">
        <v>58800</v>
      </c>
      <c r="K771" s="44">
        <v>2969</v>
      </c>
      <c r="L771" s="44">
        <v>0</v>
      </c>
      <c r="M771" s="44">
        <v>2969</v>
      </c>
      <c r="N771" s="39">
        <v>3</v>
      </c>
      <c r="O771" s="47">
        <v>2969</v>
      </c>
    </row>
    <row r="772" spans="1:15" ht="51" hidden="1" outlineLevel="2" x14ac:dyDescent="0.2">
      <c r="A772" s="37">
        <v>740</v>
      </c>
      <c r="B772" s="37">
        <f t="shared" si="38"/>
        <v>24</v>
      </c>
      <c r="C772" s="37" t="s">
        <v>1403</v>
      </c>
      <c r="D772" s="37" t="s">
        <v>2282</v>
      </c>
      <c r="E772" s="37">
        <v>180028</v>
      </c>
      <c r="F772" s="38" t="s">
        <v>2215</v>
      </c>
      <c r="G772" s="38" t="s">
        <v>2216</v>
      </c>
      <c r="H772" s="38" t="s">
        <v>2283</v>
      </c>
      <c r="I772" s="38" t="s">
        <v>2284</v>
      </c>
      <c r="J772" s="44">
        <v>119000</v>
      </c>
      <c r="K772" s="44">
        <v>96209</v>
      </c>
      <c r="L772" s="44">
        <v>0</v>
      </c>
      <c r="M772" s="44">
        <v>80000</v>
      </c>
      <c r="N772" s="39">
        <v>3</v>
      </c>
      <c r="O772" s="47">
        <v>18668</v>
      </c>
    </row>
    <row r="773" spans="1:15" ht="25.5" hidden="1" outlineLevel="2" x14ac:dyDescent="0.2">
      <c r="A773" s="37">
        <v>741</v>
      </c>
      <c r="B773" s="37">
        <f t="shared" si="38"/>
        <v>25</v>
      </c>
      <c r="C773" s="37" t="s">
        <v>1403</v>
      </c>
      <c r="D773" s="37" t="s">
        <v>2285</v>
      </c>
      <c r="E773" s="37">
        <v>180091</v>
      </c>
      <c r="F773" s="38" t="s">
        <v>2215</v>
      </c>
      <c r="G773" s="38" t="s">
        <v>2216</v>
      </c>
      <c r="H773" s="38" t="s">
        <v>2286</v>
      </c>
      <c r="I773" s="38" t="s">
        <v>2287</v>
      </c>
      <c r="J773" s="44">
        <v>157080</v>
      </c>
      <c r="K773" s="44">
        <v>157080</v>
      </c>
      <c r="L773" s="44">
        <v>30000</v>
      </c>
      <c r="M773" s="44">
        <v>127080</v>
      </c>
      <c r="N773" s="39">
        <v>3</v>
      </c>
      <c r="O773" s="47">
        <v>18668</v>
      </c>
    </row>
    <row r="774" spans="1:15" ht="63.75" hidden="1" outlineLevel="2" x14ac:dyDescent="0.2">
      <c r="A774" s="37">
        <v>742</v>
      </c>
      <c r="B774" s="37">
        <f t="shared" ref="B774:B837" si="41">B773+1</f>
        <v>26</v>
      </c>
      <c r="C774" s="37" t="s">
        <v>1403</v>
      </c>
      <c r="D774" s="37" t="s">
        <v>2291</v>
      </c>
      <c r="E774" s="37">
        <v>138734</v>
      </c>
      <c r="F774" s="38" t="s">
        <v>2215</v>
      </c>
      <c r="G774" s="38" t="s">
        <v>2216</v>
      </c>
      <c r="H774" s="38" t="s">
        <v>2292</v>
      </c>
      <c r="I774" s="38" t="s">
        <v>2293</v>
      </c>
      <c r="J774" s="44">
        <v>157080</v>
      </c>
      <c r="K774" s="44">
        <v>157080</v>
      </c>
      <c r="L774" s="44">
        <v>10000</v>
      </c>
      <c r="M774" s="44">
        <v>147080</v>
      </c>
      <c r="N774" s="39">
        <v>3</v>
      </c>
      <c r="O774" s="47">
        <v>18668</v>
      </c>
    </row>
    <row r="775" spans="1:15" ht="25.5" hidden="1" outlineLevel="2" x14ac:dyDescent="0.2">
      <c r="A775" s="37">
        <v>743</v>
      </c>
      <c r="B775" s="37">
        <f t="shared" si="41"/>
        <v>27</v>
      </c>
      <c r="C775" s="37" t="s">
        <v>1403</v>
      </c>
      <c r="D775" s="37" t="s">
        <v>1403</v>
      </c>
      <c r="E775" s="37">
        <v>136483</v>
      </c>
      <c r="F775" s="38" t="s">
        <v>2215</v>
      </c>
      <c r="G775" s="38" t="s">
        <v>2216</v>
      </c>
      <c r="H775" s="38"/>
      <c r="I775" s="38" t="s">
        <v>2294</v>
      </c>
      <c r="J775" s="44">
        <v>1132356.1200000001</v>
      </c>
      <c r="K775" s="44">
        <v>248887.84</v>
      </c>
      <c r="L775" s="44">
        <v>117887.84</v>
      </c>
      <c r="M775" s="44">
        <v>131000</v>
      </c>
      <c r="N775" s="39">
        <v>4</v>
      </c>
      <c r="O775" s="47">
        <v>24526</v>
      </c>
    </row>
    <row r="776" spans="1:15" ht="114.75" hidden="1" outlineLevel="2" x14ac:dyDescent="0.2">
      <c r="A776" s="37">
        <v>744</v>
      </c>
      <c r="B776" s="37">
        <f t="shared" si="41"/>
        <v>28</v>
      </c>
      <c r="C776" s="37" t="s">
        <v>1403</v>
      </c>
      <c r="D776" s="37" t="s">
        <v>2288</v>
      </c>
      <c r="E776" s="37">
        <v>138770</v>
      </c>
      <c r="F776" s="38" t="s">
        <v>2215</v>
      </c>
      <c r="G776" s="38" t="s">
        <v>2216</v>
      </c>
      <c r="H776" s="38" t="s">
        <v>2289</v>
      </c>
      <c r="I776" s="38" t="s">
        <v>2290</v>
      </c>
      <c r="J776" s="44">
        <v>148825</v>
      </c>
      <c r="K776" s="44">
        <v>138182</v>
      </c>
      <c r="L776" s="44">
        <v>0</v>
      </c>
      <c r="M776" s="44">
        <v>138182</v>
      </c>
      <c r="N776" s="39">
        <v>3</v>
      </c>
      <c r="O776" s="47">
        <v>18668</v>
      </c>
    </row>
    <row r="777" spans="1:15" ht="25.5" hidden="1" outlineLevel="2" x14ac:dyDescent="0.2">
      <c r="A777" s="37">
        <v>745</v>
      </c>
      <c r="B777" s="37">
        <f t="shared" si="41"/>
        <v>29</v>
      </c>
      <c r="C777" s="37" t="s">
        <v>1403</v>
      </c>
      <c r="D777" s="37" t="s">
        <v>2295</v>
      </c>
      <c r="E777" s="37">
        <v>138805</v>
      </c>
      <c r="F777" s="38" t="s">
        <v>2215</v>
      </c>
      <c r="G777" s="38" t="s">
        <v>2216</v>
      </c>
      <c r="H777" s="38" t="s">
        <v>2296</v>
      </c>
      <c r="I777" s="38" t="s">
        <v>2297</v>
      </c>
      <c r="J777" s="44">
        <v>56000</v>
      </c>
      <c r="K777" s="44">
        <v>7000</v>
      </c>
      <c r="L777" s="44">
        <v>2000</v>
      </c>
      <c r="M777" s="44">
        <v>5000</v>
      </c>
      <c r="N777" s="39">
        <v>3</v>
      </c>
      <c r="O777" s="47">
        <v>5000</v>
      </c>
    </row>
    <row r="778" spans="1:15" ht="25.5" hidden="1" outlineLevel="2" x14ac:dyDescent="0.2">
      <c r="A778" s="37">
        <v>746</v>
      </c>
      <c r="B778" s="37">
        <f t="shared" si="41"/>
        <v>30</v>
      </c>
      <c r="C778" s="37" t="s">
        <v>1403</v>
      </c>
      <c r="D778" s="37" t="s">
        <v>2298</v>
      </c>
      <c r="E778" s="37">
        <v>138869</v>
      </c>
      <c r="F778" s="38" t="s">
        <v>2215</v>
      </c>
      <c r="G778" s="38" t="s">
        <v>2216</v>
      </c>
      <c r="H778" s="38" t="s">
        <v>2299</v>
      </c>
      <c r="I778" s="38" t="s">
        <v>2300</v>
      </c>
      <c r="J778" s="44">
        <v>157080</v>
      </c>
      <c r="K778" s="44">
        <v>101537</v>
      </c>
      <c r="L778" s="44">
        <v>0</v>
      </c>
      <c r="M778" s="44">
        <v>101537</v>
      </c>
      <c r="N778" s="39">
        <v>2</v>
      </c>
      <c r="O778" s="47">
        <v>12811</v>
      </c>
    </row>
    <row r="779" spans="1:15" ht="25.5" hidden="1" outlineLevel="2" x14ac:dyDescent="0.2">
      <c r="A779" s="37">
        <v>747</v>
      </c>
      <c r="B779" s="37">
        <f t="shared" si="41"/>
        <v>31</v>
      </c>
      <c r="C779" s="37" t="s">
        <v>1403</v>
      </c>
      <c r="D779" s="37" t="s">
        <v>2301</v>
      </c>
      <c r="E779" s="37">
        <v>139009</v>
      </c>
      <c r="F779" s="38" t="s">
        <v>2215</v>
      </c>
      <c r="G779" s="38" t="s">
        <v>2216</v>
      </c>
      <c r="H779" s="38" t="s">
        <v>2302</v>
      </c>
      <c r="I779" s="38" t="s">
        <v>2303</v>
      </c>
      <c r="J779" s="44">
        <v>157080</v>
      </c>
      <c r="K779" s="44">
        <v>157080</v>
      </c>
      <c r="L779" s="44">
        <v>20000</v>
      </c>
      <c r="M779" s="44">
        <v>137080</v>
      </c>
      <c r="N779" s="39">
        <v>2</v>
      </c>
      <c r="O779" s="47">
        <v>12811</v>
      </c>
    </row>
    <row r="780" spans="1:15" ht="25.5" hidden="1" outlineLevel="2" x14ac:dyDescent="0.2">
      <c r="A780" s="37">
        <v>748</v>
      </c>
      <c r="B780" s="37">
        <f t="shared" si="41"/>
        <v>32</v>
      </c>
      <c r="C780" s="37" t="s">
        <v>1403</v>
      </c>
      <c r="D780" s="37" t="s">
        <v>2304</v>
      </c>
      <c r="E780" s="37">
        <v>139143</v>
      </c>
      <c r="F780" s="38" t="s">
        <v>2215</v>
      </c>
      <c r="G780" s="38" t="s">
        <v>2216</v>
      </c>
      <c r="H780" s="38" t="s">
        <v>459</v>
      </c>
      <c r="I780" s="38" t="s">
        <v>2305</v>
      </c>
      <c r="J780" s="44">
        <v>117810</v>
      </c>
      <c r="K780" s="44">
        <v>15470</v>
      </c>
      <c r="L780" s="44">
        <v>0</v>
      </c>
      <c r="M780" s="44">
        <v>15470</v>
      </c>
      <c r="N780" s="39">
        <v>4</v>
      </c>
      <c r="O780" s="47">
        <v>15470</v>
      </c>
    </row>
    <row r="781" spans="1:15" ht="25.5" hidden="1" outlineLevel="2" x14ac:dyDescent="0.2">
      <c r="A781" s="37">
        <v>749</v>
      </c>
      <c r="B781" s="37">
        <f t="shared" si="41"/>
        <v>33</v>
      </c>
      <c r="C781" s="37" t="s">
        <v>1403</v>
      </c>
      <c r="D781" s="37" t="s">
        <v>2306</v>
      </c>
      <c r="E781" s="37">
        <v>139170</v>
      </c>
      <c r="F781" s="38" t="s">
        <v>2215</v>
      </c>
      <c r="G781" s="38" t="s">
        <v>2216</v>
      </c>
      <c r="H781" s="38" t="s">
        <v>2307</v>
      </c>
      <c r="I781" s="38" t="s">
        <v>2308</v>
      </c>
      <c r="J781" s="44">
        <v>77826</v>
      </c>
      <c r="K781" s="44">
        <v>36771</v>
      </c>
      <c r="L781" s="44">
        <v>0</v>
      </c>
      <c r="M781" s="44">
        <v>36771</v>
      </c>
      <c r="N781" s="39">
        <v>4</v>
      </c>
      <c r="O781" s="47">
        <v>24526</v>
      </c>
    </row>
    <row r="782" spans="1:15" ht="76.5" hidden="1" outlineLevel="2" x14ac:dyDescent="0.2">
      <c r="A782" s="37">
        <v>750</v>
      </c>
      <c r="B782" s="37">
        <f t="shared" si="41"/>
        <v>34</v>
      </c>
      <c r="C782" s="37" t="s">
        <v>1403</v>
      </c>
      <c r="D782" s="37" t="s">
        <v>2309</v>
      </c>
      <c r="E782" s="37">
        <v>139214</v>
      </c>
      <c r="F782" s="38" t="s">
        <v>2215</v>
      </c>
      <c r="G782" s="38" t="s">
        <v>2216</v>
      </c>
      <c r="H782" s="38" t="s">
        <v>2310</v>
      </c>
      <c r="I782" s="38" t="s">
        <v>2311</v>
      </c>
      <c r="J782" s="44">
        <v>132000</v>
      </c>
      <c r="K782" s="44">
        <v>111000</v>
      </c>
      <c r="L782" s="44">
        <v>0</v>
      </c>
      <c r="M782" s="44">
        <v>111000</v>
      </c>
      <c r="N782" s="39">
        <v>3</v>
      </c>
      <c r="O782" s="47">
        <v>18668</v>
      </c>
    </row>
    <row r="783" spans="1:15" ht="25.5" hidden="1" outlineLevel="2" x14ac:dyDescent="0.2">
      <c r="A783" s="37">
        <v>751</v>
      </c>
      <c r="B783" s="37">
        <f t="shared" si="41"/>
        <v>35</v>
      </c>
      <c r="C783" s="37" t="s">
        <v>1403</v>
      </c>
      <c r="D783" s="37" t="s">
        <v>1633</v>
      </c>
      <c r="E783" s="37">
        <v>139250</v>
      </c>
      <c r="F783" s="38" t="s">
        <v>2215</v>
      </c>
      <c r="G783" s="38" t="s">
        <v>2216</v>
      </c>
      <c r="H783" s="38" t="s">
        <v>2312</v>
      </c>
      <c r="I783" s="38" t="s">
        <v>2313</v>
      </c>
      <c r="J783" s="44">
        <v>46800</v>
      </c>
      <c r="K783" s="44">
        <v>9500</v>
      </c>
      <c r="L783" s="44">
        <v>0</v>
      </c>
      <c r="M783" s="44">
        <v>9500</v>
      </c>
      <c r="N783" s="39">
        <v>3</v>
      </c>
      <c r="O783" s="47">
        <v>9500</v>
      </c>
    </row>
    <row r="784" spans="1:15" ht="25.5" hidden="1" outlineLevel="2" x14ac:dyDescent="0.2">
      <c r="A784" s="37">
        <v>752</v>
      </c>
      <c r="B784" s="37">
        <f t="shared" si="41"/>
        <v>36</v>
      </c>
      <c r="C784" s="37" t="s">
        <v>1403</v>
      </c>
      <c r="D784" s="37" t="s">
        <v>2314</v>
      </c>
      <c r="E784" s="37">
        <v>139330</v>
      </c>
      <c r="F784" s="38" t="s">
        <v>2215</v>
      </c>
      <c r="G784" s="38" t="s">
        <v>2216</v>
      </c>
      <c r="H784" s="38" t="s">
        <v>2315</v>
      </c>
      <c r="I784" s="38" t="s">
        <v>2316</v>
      </c>
      <c r="J784" s="44">
        <v>38343</v>
      </c>
      <c r="K784" s="44">
        <v>35000</v>
      </c>
      <c r="L784" s="44">
        <v>15000</v>
      </c>
      <c r="M784" s="44">
        <v>20000</v>
      </c>
      <c r="N784" s="39">
        <v>2</v>
      </c>
      <c r="O784" s="47">
        <v>12811</v>
      </c>
    </row>
    <row r="785" spans="1:15" ht="25.5" hidden="1" outlineLevel="1" collapsed="1" x14ac:dyDescent="0.2">
      <c r="A785" s="50"/>
      <c r="B785" s="50"/>
      <c r="C785" s="35" t="s">
        <v>2947</v>
      </c>
      <c r="D785" s="35"/>
      <c r="E785" s="35"/>
      <c r="F785" s="43"/>
      <c r="G785" s="43"/>
      <c r="H785" s="43"/>
      <c r="I785" s="43"/>
      <c r="J785" s="45">
        <f t="shared" ref="J785:O785" si="42">SUBTOTAL(9,J749:J784)</f>
        <v>5086347.68</v>
      </c>
      <c r="K785" s="45">
        <f t="shared" si="42"/>
        <v>2936069.69</v>
      </c>
      <c r="L785" s="45">
        <f t="shared" si="42"/>
        <v>299924.83999999997</v>
      </c>
      <c r="M785" s="45">
        <f t="shared" si="42"/>
        <v>2578819.85</v>
      </c>
      <c r="N785" s="36">
        <f t="shared" si="42"/>
        <v>108</v>
      </c>
      <c r="O785" s="48">
        <f t="shared" si="42"/>
        <v>612214</v>
      </c>
    </row>
    <row r="786" spans="1:15" ht="51" hidden="1" outlineLevel="2" x14ac:dyDescent="0.2">
      <c r="A786" s="40">
        <v>753</v>
      </c>
      <c r="B786" s="40">
        <f t="shared" si="41"/>
        <v>1</v>
      </c>
      <c r="C786" s="40" t="s">
        <v>2184</v>
      </c>
      <c r="D786" s="40" t="s">
        <v>2185</v>
      </c>
      <c r="E786" s="40">
        <v>140244</v>
      </c>
      <c r="F786" s="41" t="s">
        <v>2186</v>
      </c>
      <c r="G786" s="41" t="s">
        <v>2187</v>
      </c>
      <c r="H786" s="41" t="s">
        <v>2188</v>
      </c>
      <c r="I786" s="41" t="s">
        <v>2189</v>
      </c>
      <c r="J786" s="46">
        <v>117096</v>
      </c>
      <c r="K786" s="46">
        <v>93515</v>
      </c>
      <c r="L786" s="46">
        <v>0</v>
      </c>
      <c r="M786" s="46">
        <v>93515</v>
      </c>
      <c r="N786" s="42">
        <v>3</v>
      </c>
      <c r="O786" s="49">
        <v>18668</v>
      </c>
    </row>
    <row r="787" spans="1:15" ht="51" hidden="1" outlineLevel="2" x14ac:dyDescent="0.2">
      <c r="A787" s="37">
        <v>754</v>
      </c>
      <c r="B787" s="37">
        <f t="shared" si="41"/>
        <v>2</v>
      </c>
      <c r="C787" s="37" t="s">
        <v>2184</v>
      </c>
      <c r="D787" s="37" t="s">
        <v>2190</v>
      </c>
      <c r="E787" s="37">
        <v>140280</v>
      </c>
      <c r="F787" s="38" t="s">
        <v>2186</v>
      </c>
      <c r="G787" s="38" t="s">
        <v>2187</v>
      </c>
      <c r="H787" s="38" t="s">
        <v>2191</v>
      </c>
      <c r="I787" s="38" t="s">
        <v>2192</v>
      </c>
      <c r="J787" s="44">
        <v>131219</v>
      </c>
      <c r="K787" s="44">
        <v>79858.52</v>
      </c>
      <c r="L787" s="44">
        <v>0</v>
      </c>
      <c r="M787" s="44">
        <v>30000</v>
      </c>
      <c r="N787" s="39">
        <v>4</v>
      </c>
      <c r="O787" s="47">
        <v>24526</v>
      </c>
    </row>
    <row r="788" spans="1:15" ht="51" hidden="1" outlineLevel="2" x14ac:dyDescent="0.2">
      <c r="A788" s="37">
        <v>755</v>
      </c>
      <c r="B788" s="37">
        <f t="shared" si="41"/>
        <v>3</v>
      </c>
      <c r="C788" s="37" t="s">
        <v>2184</v>
      </c>
      <c r="D788" s="37" t="s">
        <v>2193</v>
      </c>
      <c r="E788" s="37">
        <v>141081</v>
      </c>
      <c r="F788" s="38" t="s">
        <v>2186</v>
      </c>
      <c r="G788" s="38" t="s">
        <v>2187</v>
      </c>
      <c r="H788" s="38" t="s">
        <v>2194</v>
      </c>
      <c r="I788" s="38" t="s">
        <v>2195</v>
      </c>
      <c r="J788" s="44">
        <v>119566.05</v>
      </c>
      <c r="K788" s="44">
        <v>29365.63</v>
      </c>
      <c r="L788" s="44">
        <v>0</v>
      </c>
      <c r="M788" s="44">
        <v>29365.63</v>
      </c>
      <c r="N788" s="39">
        <v>4</v>
      </c>
      <c r="O788" s="47">
        <v>24526</v>
      </c>
    </row>
    <row r="789" spans="1:15" ht="51" hidden="1" outlineLevel="2" x14ac:dyDescent="0.2">
      <c r="A789" s="37">
        <v>756</v>
      </c>
      <c r="B789" s="37">
        <f t="shared" si="41"/>
        <v>4</v>
      </c>
      <c r="C789" s="37" t="s">
        <v>2184</v>
      </c>
      <c r="D789" s="37" t="s">
        <v>2196</v>
      </c>
      <c r="E789" s="37">
        <v>141535</v>
      </c>
      <c r="F789" s="38" t="s">
        <v>2186</v>
      </c>
      <c r="G789" s="38" t="s">
        <v>2187</v>
      </c>
      <c r="H789" s="38" t="s">
        <v>2197</v>
      </c>
      <c r="I789" s="38" t="s">
        <v>2198</v>
      </c>
      <c r="J789" s="44">
        <v>119900</v>
      </c>
      <c r="K789" s="44">
        <v>12250</v>
      </c>
      <c r="L789" s="44">
        <v>0</v>
      </c>
      <c r="M789" s="44">
        <v>12250</v>
      </c>
      <c r="N789" s="39">
        <v>4</v>
      </c>
      <c r="O789" s="47">
        <v>12250</v>
      </c>
    </row>
    <row r="790" spans="1:15" ht="76.5" hidden="1" outlineLevel="2" x14ac:dyDescent="0.2">
      <c r="A790" s="37">
        <v>757</v>
      </c>
      <c r="B790" s="37">
        <f t="shared" si="41"/>
        <v>5</v>
      </c>
      <c r="C790" s="37" t="s">
        <v>2184</v>
      </c>
      <c r="D790" s="37" t="s">
        <v>2199</v>
      </c>
      <c r="E790" s="37">
        <v>142239</v>
      </c>
      <c r="F790" s="38" t="s">
        <v>2186</v>
      </c>
      <c r="G790" s="38" t="s">
        <v>2187</v>
      </c>
      <c r="H790" s="38" t="s">
        <v>2200</v>
      </c>
      <c r="I790" s="38" t="s">
        <v>2201</v>
      </c>
      <c r="J790" s="44">
        <v>124355</v>
      </c>
      <c r="K790" s="44">
        <v>88461.45</v>
      </c>
      <c r="L790" s="44">
        <v>0</v>
      </c>
      <c r="M790" s="44">
        <v>88461.45</v>
      </c>
      <c r="N790" s="39">
        <v>4</v>
      </c>
      <c r="O790" s="47">
        <v>24526</v>
      </c>
    </row>
    <row r="791" spans="1:15" ht="51" hidden="1" outlineLevel="2" x14ac:dyDescent="0.2">
      <c r="A791" s="37">
        <v>758</v>
      </c>
      <c r="B791" s="37">
        <f t="shared" si="41"/>
        <v>6</v>
      </c>
      <c r="C791" s="37" t="s">
        <v>2184</v>
      </c>
      <c r="D791" s="37" t="s">
        <v>2205</v>
      </c>
      <c r="E791" s="37">
        <v>142774</v>
      </c>
      <c r="F791" s="38" t="s">
        <v>2186</v>
      </c>
      <c r="G791" s="38" t="s">
        <v>2187</v>
      </c>
      <c r="H791" s="38" t="s">
        <v>2206</v>
      </c>
      <c r="I791" s="38" t="s">
        <v>2207</v>
      </c>
      <c r="J791" s="44">
        <v>167140</v>
      </c>
      <c r="K791" s="44">
        <v>100284</v>
      </c>
      <c r="L791" s="44">
        <v>0</v>
      </c>
      <c r="M791" s="44">
        <v>100284</v>
      </c>
      <c r="N791" s="39">
        <v>3</v>
      </c>
      <c r="O791" s="47">
        <v>18668</v>
      </c>
    </row>
    <row r="792" spans="1:15" ht="38.25" hidden="1" outlineLevel="2" x14ac:dyDescent="0.2">
      <c r="A792" s="37">
        <v>759</v>
      </c>
      <c r="B792" s="37">
        <f t="shared" si="41"/>
        <v>7</v>
      </c>
      <c r="C792" s="37" t="s">
        <v>2184</v>
      </c>
      <c r="D792" s="37" t="s">
        <v>2202</v>
      </c>
      <c r="E792" s="37">
        <v>142881</v>
      </c>
      <c r="F792" s="38" t="s">
        <v>2186</v>
      </c>
      <c r="G792" s="38" t="s">
        <v>2187</v>
      </c>
      <c r="H792" s="38" t="s">
        <v>2203</v>
      </c>
      <c r="I792" s="38" t="s">
        <v>2204</v>
      </c>
      <c r="J792" s="44">
        <v>157080</v>
      </c>
      <c r="K792" s="44">
        <v>146437</v>
      </c>
      <c r="L792" s="44">
        <v>84810</v>
      </c>
      <c r="M792" s="44">
        <v>61627</v>
      </c>
      <c r="N792" s="39">
        <v>3</v>
      </c>
      <c r="O792" s="47">
        <v>18668</v>
      </c>
    </row>
    <row r="793" spans="1:15" ht="38.25" hidden="1" outlineLevel="2" x14ac:dyDescent="0.2">
      <c r="A793" s="37">
        <v>760</v>
      </c>
      <c r="B793" s="37">
        <f t="shared" si="41"/>
        <v>8</v>
      </c>
      <c r="C793" s="37" t="s">
        <v>2184</v>
      </c>
      <c r="D793" s="37" t="s">
        <v>2208</v>
      </c>
      <c r="E793" s="37">
        <v>139704</v>
      </c>
      <c r="F793" s="38" t="s">
        <v>2186</v>
      </c>
      <c r="G793" s="38" t="s">
        <v>2187</v>
      </c>
      <c r="H793" s="38" t="s">
        <v>2209</v>
      </c>
      <c r="I793" s="38" t="s">
        <v>2210</v>
      </c>
      <c r="J793" s="44">
        <v>431375</v>
      </c>
      <c r="K793" s="44">
        <v>65450</v>
      </c>
      <c r="L793" s="44">
        <v>0</v>
      </c>
      <c r="M793" s="44">
        <v>65450</v>
      </c>
      <c r="N793" s="39">
        <v>3</v>
      </c>
      <c r="O793" s="47">
        <v>18668</v>
      </c>
    </row>
    <row r="794" spans="1:15" ht="51" hidden="1" outlineLevel="2" x14ac:dyDescent="0.2">
      <c r="A794" s="37">
        <v>761</v>
      </c>
      <c r="B794" s="37">
        <f t="shared" si="41"/>
        <v>9</v>
      </c>
      <c r="C794" s="37" t="s">
        <v>2184</v>
      </c>
      <c r="D794" s="37" t="s">
        <v>2211</v>
      </c>
      <c r="E794" s="37">
        <v>143067</v>
      </c>
      <c r="F794" s="38" t="s">
        <v>2186</v>
      </c>
      <c r="G794" s="38" t="s">
        <v>2187</v>
      </c>
      <c r="H794" s="38" t="s">
        <v>2212</v>
      </c>
      <c r="I794" s="38" t="s">
        <v>2213</v>
      </c>
      <c r="J794" s="44">
        <v>138040</v>
      </c>
      <c r="K794" s="44">
        <v>6587.47</v>
      </c>
      <c r="L794" s="44">
        <v>0</v>
      </c>
      <c r="M794" s="44">
        <v>6587.47</v>
      </c>
      <c r="N794" s="39">
        <v>3</v>
      </c>
      <c r="O794" s="47">
        <v>6587</v>
      </c>
    </row>
    <row r="795" spans="1:15" ht="22.15" hidden="1" customHeight="1" outlineLevel="1" collapsed="1" x14ac:dyDescent="0.2">
      <c r="A795" s="50"/>
      <c r="B795" s="50"/>
      <c r="C795" s="35" t="s">
        <v>2948</v>
      </c>
      <c r="D795" s="35"/>
      <c r="E795" s="35"/>
      <c r="F795" s="43"/>
      <c r="G795" s="43"/>
      <c r="H795" s="43"/>
      <c r="I795" s="43"/>
      <c r="J795" s="45">
        <f t="shared" ref="J795:O795" si="43">SUBTOTAL(9,J786:J794)</f>
        <v>1505771.05</v>
      </c>
      <c r="K795" s="45">
        <f t="shared" si="43"/>
        <v>622209.07000000007</v>
      </c>
      <c r="L795" s="45">
        <f t="shared" si="43"/>
        <v>84810</v>
      </c>
      <c r="M795" s="45">
        <f t="shared" si="43"/>
        <v>487540.55</v>
      </c>
      <c r="N795" s="36">
        <f t="shared" si="43"/>
        <v>31</v>
      </c>
      <c r="O795" s="48">
        <f t="shared" si="43"/>
        <v>167087</v>
      </c>
    </row>
    <row r="796" spans="1:15" ht="25.5" hidden="1" outlineLevel="2" x14ac:dyDescent="0.2">
      <c r="A796" s="40">
        <v>762</v>
      </c>
      <c r="B796" s="40">
        <f t="shared" si="41"/>
        <v>1</v>
      </c>
      <c r="C796" s="40" t="s">
        <v>2317</v>
      </c>
      <c r="D796" s="40" t="s">
        <v>2318</v>
      </c>
      <c r="E796" s="40">
        <v>143959</v>
      </c>
      <c r="F796" s="41" t="s">
        <v>2319</v>
      </c>
      <c r="G796" s="41" t="s">
        <v>2320</v>
      </c>
      <c r="H796" s="41" t="s">
        <v>2321</v>
      </c>
      <c r="I796" s="41" t="s">
        <v>2322</v>
      </c>
      <c r="J796" s="46">
        <v>168000</v>
      </c>
      <c r="K796" s="46">
        <v>142309</v>
      </c>
      <c r="L796" s="46">
        <v>1000</v>
      </c>
      <c r="M796" s="46">
        <v>132309</v>
      </c>
      <c r="N796" s="42">
        <v>3</v>
      </c>
      <c r="O796" s="49">
        <v>18668</v>
      </c>
    </row>
    <row r="797" spans="1:15" ht="38.25" hidden="1" outlineLevel="2" x14ac:dyDescent="0.2">
      <c r="A797" s="37">
        <v>763</v>
      </c>
      <c r="B797" s="37">
        <f t="shared" si="41"/>
        <v>2</v>
      </c>
      <c r="C797" s="37" t="s">
        <v>2317</v>
      </c>
      <c r="D797" s="37" t="s">
        <v>2323</v>
      </c>
      <c r="E797" s="37">
        <v>143995</v>
      </c>
      <c r="F797" s="38" t="s">
        <v>2319</v>
      </c>
      <c r="G797" s="38" t="s">
        <v>2320</v>
      </c>
      <c r="H797" s="38" t="s">
        <v>2324</v>
      </c>
      <c r="I797" s="38" t="s">
        <v>2325</v>
      </c>
      <c r="J797" s="44">
        <v>167609.20000000001</v>
      </c>
      <c r="K797" s="44">
        <v>112013.46</v>
      </c>
      <c r="L797" s="44">
        <v>0</v>
      </c>
      <c r="M797" s="44">
        <v>55595.74</v>
      </c>
      <c r="N797" s="39">
        <v>4</v>
      </c>
      <c r="O797" s="47">
        <v>24526</v>
      </c>
    </row>
    <row r="798" spans="1:15" ht="89.25" hidden="1" outlineLevel="2" x14ac:dyDescent="0.2">
      <c r="A798" s="37">
        <v>764</v>
      </c>
      <c r="B798" s="37">
        <f t="shared" si="41"/>
        <v>3</v>
      </c>
      <c r="C798" s="37" t="s">
        <v>2317</v>
      </c>
      <c r="D798" s="37" t="s">
        <v>2326</v>
      </c>
      <c r="E798" s="37">
        <v>144116</v>
      </c>
      <c r="F798" s="38" t="s">
        <v>2319</v>
      </c>
      <c r="G798" s="38" t="s">
        <v>2320</v>
      </c>
      <c r="H798" s="38" t="s">
        <v>2327</v>
      </c>
      <c r="I798" s="38" t="s">
        <v>2328</v>
      </c>
      <c r="J798" s="44">
        <v>152850</v>
      </c>
      <c r="K798" s="44">
        <v>99000</v>
      </c>
      <c r="L798" s="44">
        <v>0</v>
      </c>
      <c r="M798" s="44">
        <v>99000</v>
      </c>
      <c r="N798" s="39">
        <v>3</v>
      </c>
      <c r="O798" s="47">
        <v>18668</v>
      </c>
    </row>
    <row r="799" spans="1:15" ht="25.5" hidden="1" outlineLevel="2" x14ac:dyDescent="0.2">
      <c r="A799" s="37">
        <v>765</v>
      </c>
      <c r="B799" s="37">
        <f t="shared" si="41"/>
        <v>4</v>
      </c>
      <c r="C799" s="37" t="s">
        <v>2317</v>
      </c>
      <c r="D799" s="37" t="s">
        <v>2329</v>
      </c>
      <c r="E799" s="37">
        <v>144303</v>
      </c>
      <c r="F799" s="38" t="s">
        <v>2319</v>
      </c>
      <c r="G799" s="38" t="s">
        <v>2320</v>
      </c>
      <c r="H799" s="38" t="s">
        <v>2330</v>
      </c>
      <c r="I799" s="38" t="s">
        <v>2331</v>
      </c>
      <c r="J799" s="44">
        <v>145659</v>
      </c>
      <c r="K799" s="44">
        <v>15000</v>
      </c>
      <c r="L799" s="44">
        <v>0</v>
      </c>
      <c r="M799" s="44">
        <v>15000</v>
      </c>
      <c r="N799" s="39">
        <v>2</v>
      </c>
      <c r="O799" s="47">
        <v>12811</v>
      </c>
    </row>
    <row r="800" spans="1:15" ht="25.5" hidden="1" outlineLevel="2" x14ac:dyDescent="0.2">
      <c r="A800" s="37">
        <v>766</v>
      </c>
      <c r="B800" s="37">
        <f t="shared" si="41"/>
        <v>5</v>
      </c>
      <c r="C800" s="37" t="s">
        <v>2317</v>
      </c>
      <c r="D800" s="37" t="s">
        <v>2332</v>
      </c>
      <c r="E800" s="37">
        <v>144349</v>
      </c>
      <c r="F800" s="38" t="s">
        <v>2319</v>
      </c>
      <c r="G800" s="38" t="s">
        <v>2320</v>
      </c>
      <c r="H800" s="38" t="s">
        <v>2333</v>
      </c>
      <c r="I800" s="38" t="s">
        <v>2334</v>
      </c>
      <c r="J800" s="44">
        <v>130000</v>
      </c>
      <c r="K800" s="44">
        <v>93000</v>
      </c>
      <c r="L800" s="44">
        <v>63000</v>
      </c>
      <c r="M800" s="44">
        <v>30000</v>
      </c>
      <c r="N800" s="39">
        <v>3</v>
      </c>
      <c r="O800" s="47">
        <v>18668</v>
      </c>
    </row>
    <row r="801" spans="1:15" ht="25.5" hidden="1" outlineLevel="2" x14ac:dyDescent="0.2">
      <c r="A801" s="37">
        <v>767</v>
      </c>
      <c r="B801" s="37">
        <f t="shared" si="41"/>
        <v>6</v>
      </c>
      <c r="C801" s="37" t="s">
        <v>2317</v>
      </c>
      <c r="D801" s="37" t="s">
        <v>2335</v>
      </c>
      <c r="E801" s="37">
        <v>144535</v>
      </c>
      <c r="F801" s="38" t="s">
        <v>2319</v>
      </c>
      <c r="G801" s="38" t="s">
        <v>2320</v>
      </c>
      <c r="H801" s="38" t="s">
        <v>2336</v>
      </c>
      <c r="I801" s="38" t="s">
        <v>2337</v>
      </c>
      <c r="J801" s="44">
        <v>42000</v>
      </c>
      <c r="K801" s="44">
        <v>42000</v>
      </c>
      <c r="L801" s="44">
        <v>0</v>
      </c>
      <c r="M801" s="44">
        <v>42000</v>
      </c>
      <c r="N801" s="39">
        <v>3</v>
      </c>
      <c r="O801" s="47">
        <v>18668</v>
      </c>
    </row>
    <row r="802" spans="1:15" ht="25.5" hidden="1" outlineLevel="2" x14ac:dyDescent="0.2">
      <c r="A802" s="37">
        <v>768</v>
      </c>
      <c r="B802" s="37">
        <f t="shared" si="41"/>
        <v>7</v>
      </c>
      <c r="C802" s="37" t="s">
        <v>2317</v>
      </c>
      <c r="D802" s="37" t="s">
        <v>2338</v>
      </c>
      <c r="E802" s="37">
        <v>144456</v>
      </c>
      <c r="F802" s="38" t="s">
        <v>2319</v>
      </c>
      <c r="G802" s="38" t="s">
        <v>2320</v>
      </c>
      <c r="H802" s="38" t="s">
        <v>2339</v>
      </c>
      <c r="I802" s="38" t="s">
        <v>2340</v>
      </c>
      <c r="J802" s="44">
        <v>44000</v>
      </c>
      <c r="K802" s="44">
        <v>6852</v>
      </c>
      <c r="L802" s="44">
        <v>0</v>
      </c>
      <c r="M802" s="44">
        <v>6852</v>
      </c>
      <c r="N802" s="39">
        <v>2</v>
      </c>
      <c r="O802" s="47">
        <v>6852</v>
      </c>
    </row>
    <row r="803" spans="1:15" ht="25.5" hidden="1" outlineLevel="2" x14ac:dyDescent="0.2">
      <c r="A803" s="37">
        <v>769</v>
      </c>
      <c r="B803" s="37">
        <f t="shared" si="41"/>
        <v>8</v>
      </c>
      <c r="C803" s="37" t="s">
        <v>2317</v>
      </c>
      <c r="D803" s="37" t="s">
        <v>2341</v>
      </c>
      <c r="E803" s="37">
        <v>143771</v>
      </c>
      <c r="F803" s="38" t="s">
        <v>2319</v>
      </c>
      <c r="G803" s="38" t="s">
        <v>2320</v>
      </c>
      <c r="H803" s="38" t="s">
        <v>2342</v>
      </c>
      <c r="I803" s="38" t="s">
        <v>2343</v>
      </c>
      <c r="J803" s="44">
        <v>130000</v>
      </c>
      <c r="K803" s="44">
        <v>75000</v>
      </c>
      <c r="L803" s="44">
        <v>10000</v>
      </c>
      <c r="M803" s="44">
        <v>65000</v>
      </c>
      <c r="N803" s="39">
        <v>3</v>
      </c>
      <c r="O803" s="47">
        <v>18668</v>
      </c>
    </row>
    <row r="804" spans="1:15" ht="25.5" hidden="1" outlineLevel="2" x14ac:dyDescent="0.2">
      <c r="A804" s="37">
        <v>770</v>
      </c>
      <c r="B804" s="37">
        <f t="shared" si="41"/>
        <v>9</v>
      </c>
      <c r="C804" s="37" t="s">
        <v>2317</v>
      </c>
      <c r="D804" s="37" t="s">
        <v>2344</v>
      </c>
      <c r="E804" s="37">
        <v>144713</v>
      </c>
      <c r="F804" s="38" t="s">
        <v>2319</v>
      </c>
      <c r="G804" s="38" t="s">
        <v>2320</v>
      </c>
      <c r="H804" s="38" t="s">
        <v>2345</v>
      </c>
      <c r="I804" s="38" t="s">
        <v>2346</v>
      </c>
      <c r="J804" s="44">
        <v>91600</v>
      </c>
      <c r="K804" s="44">
        <v>50000</v>
      </c>
      <c r="L804" s="44">
        <v>0</v>
      </c>
      <c r="M804" s="44">
        <v>50000</v>
      </c>
      <c r="N804" s="39">
        <v>3</v>
      </c>
      <c r="O804" s="47">
        <v>18668</v>
      </c>
    </row>
    <row r="805" spans="1:15" ht="25.5" hidden="1" outlineLevel="2" x14ac:dyDescent="0.2">
      <c r="A805" s="37">
        <v>771</v>
      </c>
      <c r="B805" s="37">
        <f t="shared" si="41"/>
        <v>10</v>
      </c>
      <c r="C805" s="37" t="s">
        <v>2317</v>
      </c>
      <c r="D805" s="37" t="s">
        <v>2347</v>
      </c>
      <c r="E805" s="37">
        <v>144991</v>
      </c>
      <c r="F805" s="38" t="s">
        <v>2319</v>
      </c>
      <c r="G805" s="38" t="s">
        <v>2320</v>
      </c>
      <c r="H805" s="38" t="s">
        <v>2348</v>
      </c>
      <c r="I805" s="38" t="s">
        <v>2349</v>
      </c>
      <c r="J805" s="44">
        <v>130000</v>
      </c>
      <c r="K805" s="44">
        <v>20000</v>
      </c>
      <c r="L805" s="44">
        <v>0</v>
      </c>
      <c r="M805" s="44">
        <v>20000</v>
      </c>
      <c r="N805" s="39">
        <v>2</v>
      </c>
      <c r="O805" s="47">
        <v>12811</v>
      </c>
    </row>
    <row r="806" spans="1:15" ht="25.5" hidden="1" outlineLevel="2" x14ac:dyDescent="0.2">
      <c r="A806" s="37">
        <v>772</v>
      </c>
      <c r="B806" s="37">
        <f t="shared" si="41"/>
        <v>11</v>
      </c>
      <c r="C806" s="37" t="s">
        <v>2317</v>
      </c>
      <c r="D806" s="37" t="s">
        <v>2350</v>
      </c>
      <c r="E806" s="37">
        <v>144928</v>
      </c>
      <c r="F806" s="38" t="s">
        <v>2319</v>
      </c>
      <c r="G806" s="38" t="s">
        <v>2320</v>
      </c>
      <c r="H806" s="38" t="s">
        <v>2351</v>
      </c>
      <c r="I806" s="38" t="s">
        <v>2352</v>
      </c>
      <c r="J806" s="44">
        <v>137711</v>
      </c>
      <c r="K806" s="44">
        <v>43871</v>
      </c>
      <c r="L806" s="44">
        <v>0</v>
      </c>
      <c r="M806" s="44">
        <v>43871</v>
      </c>
      <c r="N806" s="39">
        <v>4</v>
      </c>
      <c r="O806" s="47">
        <v>24526</v>
      </c>
    </row>
    <row r="807" spans="1:15" ht="25.5" hidden="1" outlineLevel="2" x14ac:dyDescent="0.2">
      <c r="A807" s="37">
        <v>773</v>
      </c>
      <c r="B807" s="37">
        <f t="shared" si="41"/>
        <v>12</v>
      </c>
      <c r="C807" s="37" t="s">
        <v>2317</v>
      </c>
      <c r="D807" s="37" t="s">
        <v>2353</v>
      </c>
      <c r="E807" s="37">
        <v>145104</v>
      </c>
      <c r="F807" s="38" t="s">
        <v>2319</v>
      </c>
      <c r="G807" s="38" t="s">
        <v>2320</v>
      </c>
      <c r="H807" s="38" t="s">
        <v>2354</v>
      </c>
      <c r="I807" s="38" t="s">
        <v>459</v>
      </c>
      <c r="J807" s="44">
        <v>10000</v>
      </c>
      <c r="K807" s="44">
        <v>15000</v>
      </c>
      <c r="L807" s="44">
        <v>0</v>
      </c>
      <c r="M807" s="44">
        <v>15000</v>
      </c>
      <c r="N807" s="39">
        <v>3</v>
      </c>
      <c r="O807" s="47">
        <v>15000</v>
      </c>
    </row>
    <row r="808" spans="1:15" ht="25.5" hidden="1" outlineLevel="2" x14ac:dyDescent="0.2">
      <c r="A808" s="37">
        <v>774</v>
      </c>
      <c r="B808" s="37">
        <f t="shared" si="41"/>
        <v>13</v>
      </c>
      <c r="C808" s="37" t="s">
        <v>2317</v>
      </c>
      <c r="D808" s="37" t="s">
        <v>2355</v>
      </c>
      <c r="E808" s="37">
        <v>145202</v>
      </c>
      <c r="F808" s="38" t="s">
        <v>2319</v>
      </c>
      <c r="G808" s="38" t="s">
        <v>2320</v>
      </c>
      <c r="H808" s="38" t="s">
        <v>2356</v>
      </c>
      <c r="I808" s="38" t="s">
        <v>2357</v>
      </c>
      <c r="J808" s="44">
        <v>125300</v>
      </c>
      <c r="K808" s="44">
        <v>5811</v>
      </c>
      <c r="L808" s="44">
        <v>0</v>
      </c>
      <c r="M808" s="44">
        <v>5811</v>
      </c>
      <c r="N808" s="39">
        <v>3</v>
      </c>
      <c r="O808" s="47">
        <v>5811</v>
      </c>
    </row>
    <row r="809" spans="1:15" ht="25.5" hidden="1" outlineLevel="2" x14ac:dyDescent="0.2">
      <c r="A809" s="37">
        <v>775</v>
      </c>
      <c r="B809" s="37">
        <f t="shared" si="41"/>
        <v>14</v>
      </c>
      <c r="C809" s="37" t="s">
        <v>2317</v>
      </c>
      <c r="D809" s="37" t="s">
        <v>2358</v>
      </c>
      <c r="E809" s="37">
        <v>143502</v>
      </c>
      <c r="F809" s="38" t="s">
        <v>2319</v>
      </c>
      <c r="G809" s="38" t="s">
        <v>2320</v>
      </c>
      <c r="H809" s="38" t="s">
        <v>2359</v>
      </c>
      <c r="I809" s="38" t="s">
        <v>2360</v>
      </c>
      <c r="J809" s="44">
        <v>139230</v>
      </c>
      <c r="K809" s="44">
        <v>75505</v>
      </c>
      <c r="L809" s="44">
        <v>0</v>
      </c>
      <c r="M809" s="44">
        <v>75505</v>
      </c>
      <c r="N809" s="39">
        <v>2</v>
      </c>
      <c r="O809" s="47">
        <v>12811</v>
      </c>
    </row>
    <row r="810" spans="1:15" ht="25.5" hidden="1" outlineLevel="2" x14ac:dyDescent="0.2">
      <c r="A810" s="37">
        <v>776</v>
      </c>
      <c r="B810" s="37">
        <f t="shared" si="41"/>
        <v>15</v>
      </c>
      <c r="C810" s="37" t="s">
        <v>2317</v>
      </c>
      <c r="D810" s="37" t="s">
        <v>2361</v>
      </c>
      <c r="E810" s="37">
        <v>145355</v>
      </c>
      <c r="F810" s="38" t="s">
        <v>2319</v>
      </c>
      <c r="G810" s="38" t="s">
        <v>2320</v>
      </c>
      <c r="H810" s="38" t="s">
        <v>522</v>
      </c>
      <c r="I810" s="38" t="s">
        <v>2362</v>
      </c>
      <c r="J810" s="44">
        <v>67200</v>
      </c>
      <c r="K810" s="44">
        <v>33600</v>
      </c>
      <c r="L810" s="44">
        <v>0</v>
      </c>
      <c r="M810" s="44">
        <v>33600</v>
      </c>
      <c r="N810" s="39">
        <v>2</v>
      </c>
      <c r="O810" s="47">
        <v>12811</v>
      </c>
    </row>
    <row r="811" spans="1:15" ht="25.5" hidden="1" outlineLevel="2" x14ac:dyDescent="0.2">
      <c r="A811" s="37">
        <v>777</v>
      </c>
      <c r="B811" s="37">
        <f t="shared" si="41"/>
        <v>16</v>
      </c>
      <c r="C811" s="37" t="s">
        <v>2317</v>
      </c>
      <c r="D811" s="37" t="s">
        <v>2363</v>
      </c>
      <c r="E811" s="37">
        <v>143520</v>
      </c>
      <c r="F811" s="38" t="s">
        <v>2319</v>
      </c>
      <c r="G811" s="38" t="s">
        <v>2320</v>
      </c>
      <c r="H811" s="38" t="s">
        <v>2364</v>
      </c>
      <c r="I811" s="38" t="s">
        <v>2365</v>
      </c>
      <c r="J811" s="44">
        <v>130000</v>
      </c>
      <c r="K811" s="44">
        <v>96525</v>
      </c>
      <c r="L811" s="44">
        <v>46525</v>
      </c>
      <c r="M811" s="44">
        <v>50000</v>
      </c>
      <c r="N811" s="39">
        <v>4</v>
      </c>
      <c r="O811" s="47">
        <v>24526</v>
      </c>
    </row>
    <row r="812" spans="1:15" ht="25.5" hidden="1" outlineLevel="2" x14ac:dyDescent="0.2">
      <c r="A812" s="37">
        <v>778</v>
      </c>
      <c r="B812" s="37">
        <f t="shared" si="41"/>
        <v>17</v>
      </c>
      <c r="C812" s="37" t="s">
        <v>2317</v>
      </c>
      <c r="D812" s="37" t="s">
        <v>2366</v>
      </c>
      <c r="E812" s="37">
        <v>145408</v>
      </c>
      <c r="F812" s="38" t="s">
        <v>2319</v>
      </c>
      <c r="G812" s="38" t="s">
        <v>2320</v>
      </c>
      <c r="H812" s="38" t="s">
        <v>2367</v>
      </c>
      <c r="I812" s="38" t="s">
        <v>2368</v>
      </c>
      <c r="J812" s="44">
        <v>105750</v>
      </c>
      <c r="K812" s="44">
        <v>16389</v>
      </c>
      <c r="L812" s="44">
        <v>0</v>
      </c>
      <c r="M812" s="44">
        <v>16389</v>
      </c>
      <c r="N812" s="39">
        <v>2</v>
      </c>
      <c r="O812" s="47">
        <v>12811</v>
      </c>
    </row>
    <row r="813" spans="1:15" ht="25.5" hidden="1" outlineLevel="2" x14ac:dyDescent="0.2">
      <c r="A813" s="37">
        <v>779</v>
      </c>
      <c r="B813" s="37">
        <f t="shared" si="41"/>
        <v>18</v>
      </c>
      <c r="C813" s="37" t="s">
        <v>2317</v>
      </c>
      <c r="D813" s="37" t="s">
        <v>2377</v>
      </c>
      <c r="E813" s="37">
        <v>145603</v>
      </c>
      <c r="F813" s="38" t="s">
        <v>2319</v>
      </c>
      <c r="G813" s="38" t="s">
        <v>2320</v>
      </c>
      <c r="H813" s="38" t="s">
        <v>2378</v>
      </c>
      <c r="I813" s="38" t="s">
        <v>2379</v>
      </c>
      <c r="J813" s="44">
        <v>90000</v>
      </c>
      <c r="K813" s="44">
        <v>52014</v>
      </c>
      <c r="L813" s="44">
        <v>0</v>
      </c>
      <c r="M813" s="44">
        <v>20000</v>
      </c>
      <c r="N813" s="39">
        <v>4</v>
      </c>
      <c r="O813" s="47">
        <v>20000</v>
      </c>
    </row>
    <row r="814" spans="1:15" ht="25.5" hidden="1" outlineLevel="2" x14ac:dyDescent="0.2">
      <c r="A814" s="37">
        <v>780</v>
      </c>
      <c r="B814" s="37">
        <f t="shared" si="41"/>
        <v>19</v>
      </c>
      <c r="C814" s="37" t="s">
        <v>2317</v>
      </c>
      <c r="D814" s="37" t="s">
        <v>2369</v>
      </c>
      <c r="E814" s="37">
        <v>145667</v>
      </c>
      <c r="F814" s="38" t="s">
        <v>2319</v>
      </c>
      <c r="G814" s="38" t="s">
        <v>2320</v>
      </c>
      <c r="H814" s="38" t="s">
        <v>2356</v>
      </c>
      <c r="I814" s="38" t="s">
        <v>2370</v>
      </c>
      <c r="J814" s="44">
        <v>160000</v>
      </c>
      <c r="K814" s="44">
        <v>15274</v>
      </c>
      <c r="L814" s="44">
        <v>0</v>
      </c>
      <c r="M814" s="44">
        <v>15274</v>
      </c>
      <c r="N814" s="39">
        <v>3</v>
      </c>
      <c r="O814" s="47">
        <v>15274</v>
      </c>
    </row>
    <row r="815" spans="1:15" ht="25.5" hidden="1" outlineLevel="2" x14ac:dyDescent="0.2">
      <c r="A815" s="37">
        <v>781</v>
      </c>
      <c r="B815" s="37">
        <f t="shared" si="41"/>
        <v>20</v>
      </c>
      <c r="C815" s="37" t="s">
        <v>2317</v>
      </c>
      <c r="D815" s="37" t="s">
        <v>2371</v>
      </c>
      <c r="E815" s="37">
        <v>145738</v>
      </c>
      <c r="F815" s="38" t="s">
        <v>2319</v>
      </c>
      <c r="G815" s="38" t="s">
        <v>2320</v>
      </c>
      <c r="H815" s="38" t="s">
        <v>2372</v>
      </c>
      <c r="I815" s="38" t="s">
        <v>2373</v>
      </c>
      <c r="J815" s="44">
        <v>163670</v>
      </c>
      <c r="K815" s="44">
        <v>52470</v>
      </c>
      <c r="L815" s="44">
        <v>0</v>
      </c>
      <c r="M815" s="44">
        <v>20725.04</v>
      </c>
      <c r="N815" s="39">
        <v>3</v>
      </c>
      <c r="O815" s="47">
        <v>18668</v>
      </c>
    </row>
    <row r="816" spans="1:15" ht="25.5" hidden="1" outlineLevel="2" x14ac:dyDescent="0.2">
      <c r="A816" s="37">
        <v>782</v>
      </c>
      <c r="B816" s="37">
        <f t="shared" si="41"/>
        <v>21</v>
      </c>
      <c r="C816" s="37" t="s">
        <v>2317</v>
      </c>
      <c r="D816" s="37" t="s">
        <v>2374</v>
      </c>
      <c r="E816" s="37">
        <v>143557</v>
      </c>
      <c r="F816" s="38" t="s">
        <v>2319</v>
      </c>
      <c r="G816" s="38" t="s">
        <v>2320</v>
      </c>
      <c r="H816" s="38" t="s">
        <v>2375</v>
      </c>
      <c r="I816" s="38" t="s">
        <v>2376</v>
      </c>
      <c r="J816" s="44">
        <v>1422050</v>
      </c>
      <c r="K816" s="44">
        <v>550380</v>
      </c>
      <c r="L816" s="44">
        <v>250000</v>
      </c>
      <c r="M816" s="44">
        <v>300380</v>
      </c>
      <c r="N816" s="39">
        <v>2</v>
      </c>
      <c r="O816" s="47">
        <v>12811</v>
      </c>
    </row>
    <row r="817" spans="1:15" ht="30" hidden="1" customHeight="1" outlineLevel="2" x14ac:dyDescent="0.2">
      <c r="A817" s="37">
        <v>783</v>
      </c>
      <c r="B817" s="37">
        <f t="shared" si="41"/>
        <v>22</v>
      </c>
      <c r="C817" s="37" t="s">
        <v>2317</v>
      </c>
      <c r="D817" s="37" t="s">
        <v>2380</v>
      </c>
      <c r="E817" s="37">
        <v>145765</v>
      </c>
      <c r="F817" s="38" t="s">
        <v>2319</v>
      </c>
      <c r="G817" s="38" t="s">
        <v>2320</v>
      </c>
      <c r="H817" s="38" t="s">
        <v>2381</v>
      </c>
      <c r="I817" s="38" t="s">
        <v>2382</v>
      </c>
      <c r="J817" s="44">
        <v>105400</v>
      </c>
      <c r="K817" s="44">
        <v>19840</v>
      </c>
      <c r="L817" s="44">
        <v>0</v>
      </c>
      <c r="M817" s="44">
        <v>19840</v>
      </c>
      <c r="N817" s="39">
        <v>2</v>
      </c>
      <c r="O817" s="47">
        <v>12811</v>
      </c>
    </row>
    <row r="818" spans="1:15" ht="30" hidden="1" customHeight="1" outlineLevel="2" x14ac:dyDescent="0.2">
      <c r="A818" s="37">
        <v>784</v>
      </c>
      <c r="B818" s="37">
        <f t="shared" si="41"/>
        <v>23</v>
      </c>
      <c r="C818" s="37" t="s">
        <v>2317</v>
      </c>
      <c r="D818" s="37" t="s">
        <v>2383</v>
      </c>
      <c r="E818" s="37">
        <v>143646</v>
      </c>
      <c r="F818" s="38" t="s">
        <v>2319</v>
      </c>
      <c r="G818" s="38" t="s">
        <v>2320</v>
      </c>
      <c r="H818" s="38" t="s">
        <v>2384</v>
      </c>
      <c r="I818" s="38" t="s">
        <v>459</v>
      </c>
      <c r="J818" s="44">
        <v>14000</v>
      </c>
      <c r="K818" s="44">
        <v>0</v>
      </c>
      <c r="L818" s="44">
        <v>0</v>
      </c>
      <c r="M818" s="44">
        <v>20000</v>
      </c>
      <c r="N818" s="39">
        <v>2</v>
      </c>
      <c r="O818" s="47">
        <v>12811</v>
      </c>
    </row>
    <row r="819" spans="1:15" ht="30" hidden="1" customHeight="1" outlineLevel="2" x14ac:dyDescent="0.2">
      <c r="A819" s="37">
        <v>785</v>
      </c>
      <c r="B819" s="37">
        <f t="shared" si="41"/>
        <v>24</v>
      </c>
      <c r="C819" s="37" t="s">
        <v>2317</v>
      </c>
      <c r="D819" s="37" t="s">
        <v>2385</v>
      </c>
      <c r="E819" s="37">
        <v>145934</v>
      </c>
      <c r="F819" s="38" t="s">
        <v>2319</v>
      </c>
      <c r="G819" s="38" t="s">
        <v>2320</v>
      </c>
      <c r="H819" s="38" t="s">
        <v>2386</v>
      </c>
      <c r="I819" s="38" t="s">
        <v>2387</v>
      </c>
      <c r="J819" s="44">
        <v>113050</v>
      </c>
      <c r="K819" s="44">
        <v>62722</v>
      </c>
      <c r="L819" s="44">
        <v>0</v>
      </c>
      <c r="M819" s="44">
        <v>62722</v>
      </c>
      <c r="N819" s="39">
        <v>3</v>
      </c>
      <c r="O819" s="47">
        <v>18668</v>
      </c>
    </row>
    <row r="820" spans="1:15" ht="30" hidden="1" customHeight="1" outlineLevel="2" x14ac:dyDescent="0.2">
      <c r="A820" s="37">
        <v>786</v>
      </c>
      <c r="B820" s="37">
        <f t="shared" si="41"/>
        <v>25</v>
      </c>
      <c r="C820" s="37" t="s">
        <v>2317</v>
      </c>
      <c r="D820" s="37" t="s">
        <v>2388</v>
      </c>
      <c r="E820" s="37">
        <v>145961</v>
      </c>
      <c r="F820" s="38" t="s">
        <v>2319</v>
      </c>
      <c r="G820" s="38" t="s">
        <v>2320</v>
      </c>
      <c r="H820" s="38" t="s">
        <v>2389</v>
      </c>
      <c r="I820" s="38" t="s">
        <v>2390</v>
      </c>
      <c r="J820" s="44">
        <v>129000</v>
      </c>
      <c r="K820" s="44">
        <v>65084</v>
      </c>
      <c r="L820" s="44">
        <v>4050</v>
      </c>
      <c r="M820" s="44">
        <v>61034</v>
      </c>
      <c r="N820" s="39">
        <v>4</v>
      </c>
      <c r="O820" s="47">
        <v>24526</v>
      </c>
    </row>
    <row r="821" spans="1:15" ht="24.6" hidden="1" customHeight="1" outlineLevel="1" collapsed="1" x14ac:dyDescent="0.2">
      <c r="A821" s="50"/>
      <c r="B821" s="50"/>
      <c r="C821" s="35" t="s">
        <v>2949</v>
      </c>
      <c r="D821" s="35"/>
      <c r="E821" s="35"/>
      <c r="F821" s="43"/>
      <c r="G821" s="43"/>
      <c r="H821" s="43"/>
      <c r="I821" s="43"/>
      <c r="J821" s="45">
        <f t="shared" ref="J821:O821" si="44">SUBTOTAL(9,J796:J820)</f>
        <v>4114079.2</v>
      </c>
      <c r="K821" s="45">
        <f t="shared" si="44"/>
        <v>1759659.46</v>
      </c>
      <c r="L821" s="45">
        <f t="shared" si="44"/>
        <v>374575</v>
      </c>
      <c r="M821" s="45">
        <f t="shared" si="44"/>
        <v>1275907.78</v>
      </c>
      <c r="N821" s="36">
        <f t="shared" si="44"/>
        <v>71</v>
      </c>
      <c r="O821" s="48">
        <f t="shared" si="44"/>
        <v>412873</v>
      </c>
    </row>
    <row r="822" spans="1:15" ht="38.25" hidden="1" outlineLevel="2" x14ac:dyDescent="0.2">
      <c r="A822" s="40">
        <v>787</v>
      </c>
      <c r="B822" s="40">
        <f t="shared" si="41"/>
        <v>1</v>
      </c>
      <c r="C822" s="40" t="s">
        <v>2391</v>
      </c>
      <c r="D822" s="40" t="s">
        <v>2392</v>
      </c>
      <c r="E822" s="40">
        <v>146904</v>
      </c>
      <c r="F822" s="41" t="s">
        <v>2393</v>
      </c>
      <c r="G822" s="41" t="s">
        <v>2394</v>
      </c>
      <c r="H822" s="41" t="s">
        <v>2395</v>
      </c>
      <c r="I822" s="41" t="s">
        <v>2396</v>
      </c>
      <c r="J822" s="46">
        <v>150000</v>
      </c>
      <c r="K822" s="46">
        <v>12000</v>
      </c>
      <c r="L822" s="46">
        <v>0</v>
      </c>
      <c r="M822" s="46">
        <v>12000</v>
      </c>
      <c r="N822" s="42">
        <v>3</v>
      </c>
      <c r="O822" s="49">
        <v>12000</v>
      </c>
    </row>
    <row r="823" spans="1:15" ht="25.5" hidden="1" outlineLevel="2" x14ac:dyDescent="0.2">
      <c r="A823" s="37">
        <v>788</v>
      </c>
      <c r="B823" s="37">
        <f t="shared" si="41"/>
        <v>2</v>
      </c>
      <c r="C823" s="37" t="s">
        <v>2391</v>
      </c>
      <c r="D823" s="37" t="s">
        <v>2397</v>
      </c>
      <c r="E823" s="37">
        <v>151530</v>
      </c>
      <c r="F823" s="38" t="s">
        <v>2393</v>
      </c>
      <c r="G823" s="38" t="s">
        <v>2394</v>
      </c>
      <c r="H823" s="38" t="s">
        <v>2398</v>
      </c>
      <c r="I823" s="38" t="s">
        <v>2399</v>
      </c>
      <c r="J823" s="44">
        <v>154700</v>
      </c>
      <c r="K823" s="44">
        <v>97457</v>
      </c>
      <c r="L823" s="44">
        <v>0</v>
      </c>
      <c r="M823" s="44">
        <v>97457</v>
      </c>
      <c r="N823" s="39">
        <v>4</v>
      </c>
      <c r="O823" s="47">
        <v>24526</v>
      </c>
    </row>
    <row r="824" spans="1:15" ht="25.5" hidden="1" outlineLevel="2" x14ac:dyDescent="0.2">
      <c r="A824" s="37">
        <v>789</v>
      </c>
      <c r="B824" s="37">
        <f t="shared" si="41"/>
        <v>3</v>
      </c>
      <c r="C824" s="37" t="s">
        <v>2391</v>
      </c>
      <c r="D824" s="37" t="s">
        <v>2400</v>
      </c>
      <c r="E824" s="37">
        <v>147161</v>
      </c>
      <c r="F824" s="38" t="s">
        <v>2393</v>
      </c>
      <c r="G824" s="38" t="s">
        <v>2394</v>
      </c>
      <c r="H824" s="38" t="s">
        <v>2401</v>
      </c>
      <c r="I824" s="38" t="s">
        <v>2402</v>
      </c>
      <c r="J824" s="44">
        <v>154700</v>
      </c>
      <c r="K824" s="44">
        <v>83293</v>
      </c>
      <c r="L824" s="44">
        <v>0</v>
      </c>
      <c r="M824" s="44">
        <v>83293</v>
      </c>
      <c r="N824" s="39">
        <v>3</v>
      </c>
      <c r="O824" s="47">
        <v>18668</v>
      </c>
    </row>
    <row r="825" spans="1:15" ht="25.5" hidden="1" outlineLevel="2" x14ac:dyDescent="0.2">
      <c r="A825" s="37">
        <v>790</v>
      </c>
      <c r="B825" s="37">
        <f t="shared" si="41"/>
        <v>4</v>
      </c>
      <c r="C825" s="37" t="s">
        <v>2391</v>
      </c>
      <c r="D825" s="37" t="s">
        <v>2403</v>
      </c>
      <c r="E825" s="37">
        <v>147241</v>
      </c>
      <c r="F825" s="38" t="s">
        <v>2393</v>
      </c>
      <c r="G825" s="38" t="s">
        <v>2394</v>
      </c>
      <c r="H825" s="38" t="s">
        <v>2404</v>
      </c>
      <c r="I825" s="38" t="s">
        <v>2405</v>
      </c>
      <c r="J825" s="44">
        <v>121005</v>
      </c>
      <c r="K825" s="44">
        <v>121005</v>
      </c>
      <c r="L825" s="44">
        <v>0</v>
      </c>
      <c r="M825" s="44">
        <v>121005</v>
      </c>
      <c r="N825" s="39">
        <v>3</v>
      </c>
      <c r="O825" s="47">
        <v>18668</v>
      </c>
    </row>
    <row r="826" spans="1:15" ht="25.5" hidden="1" outlineLevel="2" x14ac:dyDescent="0.2">
      <c r="A826" s="37">
        <v>791</v>
      </c>
      <c r="B826" s="37">
        <f t="shared" si="41"/>
        <v>5</v>
      </c>
      <c r="C826" s="37" t="s">
        <v>2391</v>
      </c>
      <c r="D826" s="37" t="s">
        <v>2409</v>
      </c>
      <c r="E826" s="37">
        <v>151503</v>
      </c>
      <c r="F826" s="38" t="s">
        <v>2393</v>
      </c>
      <c r="G826" s="38" t="s">
        <v>2394</v>
      </c>
      <c r="H826" s="38" t="s">
        <v>2410</v>
      </c>
      <c r="I826" s="38" t="s">
        <v>2411</v>
      </c>
      <c r="J826" s="44">
        <v>116620</v>
      </c>
      <c r="K826" s="44">
        <v>69070</v>
      </c>
      <c r="L826" s="44">
        <v>0</v>
      </c>
      <c r="M826" s="44">
        <v>69070</v>
      </c>
      <c r="N826" s="39">
        <v>4</v>
      </c>
      <c r="O826" s="47">
        <v>24526</v>
      </c>
    </row>
    <row r="827" spans="1:15" ht="25.5" hidden="1" outlineLevel="2" x14ac:dyDescent="0.2">
      <c r="A827" s="37">
        <v>792</v>
      </c>
      <c r="B827" s="37">
        <f t="shared" si="41"/>
        <v>6</v>
      </c>
      <c r="C827" s="37" t="s">
        <v>2391</v>
      </c>
      <c r="D827" s="37" t="s">
        <v>2406</v>
      </c>
      <c r="E827" s="37">
        <v>146502</v>
      </c>
      <c r="F827" s="38" t="s">
        <v>2393</v>
      </c>
      <c r="G827" s="38" t="s">
        <v>2394</v>
      </c>
      <c r="H827" s="38" t="s">
        <v>2407</v>
      </c>
      <c r="I827" s="38" t="s">
        <v>2408</v>
      </c>
      <c r="J827" s="44">
        <v>240000</v>
      </c>
      <c r="K827" s="44">
        <v>188808</v>
      </c>
      <c r="L827" s="44">
        <v>0</v>
      </c>
      <c r="M827" s="44">
        <v>188808</v>
      </c>
      <c r="N827" s="39">
        <v>5</v>
      </c>
      <c r="O827" s="47">
        <v>30383</v>
      </c>
    </row>
    <row r="828" spans="1:15" ht="25.5" hidden="1" outlineLevel="2" x14ac:dyDescent="0.2">
      <c r="A828" s="37">
        <v>793</v>
      </c>
      <c r="B828" s="37">
        <f t="shared" si="41"/>
        <v>7</v>
      </c>
      <c r="C828" s="37" t="s">
        <v>2391</v>
      </c>
      <c r="D828" s="37" t="s">
        <v>2412</v>
      </c>
      <c r="E828" s="37">
        <v>147713</v>
      </c>
      <c r="F828" s="38" t="s">
        <v>2393</v>
      </c>
      <c r="G828" s="38" t="s">
        <v>2394</v>
      </c>
      <c r="H828" s="38" t="s">
        <v>2413</v>
      </c>
      <c r="I828" s="38" t="s">
        <v>2414</v>
      </c>
      <c r="J828" s="44">
        <v>48730</v>
      </c>
      <c r="K828" s="44">
        <v>48730</v>
      </c>
      <c r="L828" s="44">
        <v>0</v>
      </c>
      <c r="M828" s="44">
        <v>48730</v>
      </c>
      <c r="N828" s="39">
        <v>4</v>
      </c>
      <c r="O828" s="47">
        <v>24526</v>
      </c>
    </row>
    <row r="829" spans="1:15" ht="38.25" hidden="1" outlineLevel="2" x14ac:dyDescent="0.2">
      <c r="A829" s="37">
        <v>794</v>
      </c>
      <c r="B829" s="37">
        <f t="shared" si="41"/>
        <v>8</v>
      </c>
      <c r="C829" s="37" t="s">
        <v>2391</v>
      </c>
      <c r="D829" s="37" t="s">
        <v>789</v>
      </c>
      <c r="E829" s="37">
        <v>151451</v>
      </c>
      <c r="F829" s="38" t="s">
        <v>2393</v>
      </c>
      <c r="G829" s="38" t="s">
        <v>2394</v>
      </c>
      <c r="H829" s="38" t="s">
        <v>2415</v>
      </c>
      <c r="I829" s="38" t="s">
        <v>2416</v>
      </c>
      <c r="J829" s="44">
        <v>214200</v>
      </c>
      <c r="K829" s="44">
        <v>115091</v>
      </c>
      <c r="L829" s="44">
        <v>0</v>
      </c>
      <c r="M829" s="44">
        <v>115091</v>
      </c>
      <c r="N829" s="39">
        <v>5</v>
      </c>
      <c r="O829" s="47">
        <v>30383</v>
      </c>
    </row>
    <row r="830" spans="1:15" ht="25.5" hidden="1" outlineLevel="2" x14ac:dyDescent="0.2">
      <c r="A830" s="37">
        <v>795</v>
      </c>
      <c r="B830" s="37">
        <f t="shared" si="41"/>
        <v>9</v>
      </c>
      <c r="C830" s="37" t="s">
        <v>2391</v>
      </c>
      <c r="D830" s="37" t="s">
        <v>336</v>
      </c>
      <c r="E830" s="37">
        <v>147937</v>
      </c>
      <c r="F830" s="38" t="s">
        <v>2393</v>
      </c>
      <c r="G830" s="38" t="s">
        <v>2394</v>
      </c>
      <c r="H830" s="38" t="s">
        <v>2417</v>
      </c>
      <c r="I830" s="38" t="s">
        <v>2418</v>
      </c>
      <c r="J830" s="44">
        <v>139500</v>
      </c>
      <c r="K830" s="44">
        <v>30000</v>
      </c>
      <c r="L830" s="44">
        <v>0</v>
      </c>
      <c r="M830" s="44">
        <v>30000</v>
      </c>
      <c r="N830" s="39">
        <v>4</v>
      </c>
      <c r="O830" s="47">
        <v>24526</v>
      </c>
    </row>
    <row r="831" spans="1:15" ht="25.5" hidden="1" outlineLevel="2" x14ac:dyDescent="0.2">
      <c r="A831" s="37">
        <v>796</v>
      </c>
      <c r="B831" s="37">
        <f t="shared" si="41"/>
        <v>10</v>
      </c>
      <c r="C831" s="37" t="s">
        <v>2391</v>
      </c>
      <c r="D831" s="37" t="s">
        <v>2419</v>
      </c>
      <c r="E831" s="37">
        <v>148426</v>
      </c>
      <c r="F831" s="38" t="s">
        <v>2393</v>
      </c>
      <c r="G831" s="38" t="s">
        <v>2394</v>
      </c>
      <c r="H831" s="38" t="s">
        <v>2420</v>
      </c>
      <c r="I831" s="38" t="s">
        <v>2421</v>
      </c>
      <c r="J831" s="44">
        <v>69778</v>
      </c>
      <c r="K831" s="44">
        <v>30169</v>
      </c>
      <c r="L831" s="44">
        <v>0</v>
      </c>
      <c r="M831" s="44">
        <v>30169</v>
      </c>
      <c r="N831" s="39">
        <v>4</v>
      </c>
      <c r="O831" s="47">
        <v>24526</v>
      </c>
    </row>
    <row r="832" spans="1:15" ht="25.5" hidden="1" outlineLevel="2" x14ac:dyDescent="0.2">
      <c r="A832" s="37">
        <v>797</v>
      </c>
      <c r="B832" s="37">
        <f t="shared" si="41"/>
        <v>11</v>
      </c>
      <c r="C832" s="37" t="s">
        <v>2391</v>
      </c>
      <c r="D832" s="37" t="s">
        <v>2422</v>
      </c>
      <c r="E832" s="37">
        <v>148514</v>
      </c>
      <c r="F832" s="38" t="s">
        <v>2393</v>
      </c>
      <c r="G832" s="38" t="s">
        <v>2394</v>
      </c>
      <c r="H832" s="38" t="s">
        <v>2423</v>
      </c>
      <c r="I832" s="38" t="s">
        <v>2424</v>
      </c>
      <c r="J832" s="44">
        <v>161200</v>
      </c>
      <c r="K832" s="44">
        <v>100000</v>
      </c>
      <c r="L832" s="44">
        <v>0</v>
      </c>
      <c r="M832" s="44">
        <v>100000</v>
      </c>
      <c r="N832" s="39">
        <v>4</v>
      </c>
      <c r="O832" s="47">
        <v>24526</v>
      </c>
    </row>
    <row r="833" spans="1:15" ht="25.5" hidden="1" outlineLevel="2" x14ac:dyDescent="0.2">
      <c r="A833" s="37">
        <v>798</v>
      </c>
      <c r="B833" s="37">
        <f t="shared" si="41"/>
        <v>12</v>
      </c>
      <c r="C833" s="37" t="s">
        <v>2391</v>
      </c>
      <c r="D833" s="37" t="s">
        <v>2425</v>
      </c>
      <c r="E833" s="37">
        <v>148612</v>
      </c>
      <c r="F833" s="38" t="s">
        <v>2393</v>
      </c>
      <c r="G833" s="38" t="s">
        <v>2394</v>
      </c>
      <c r="H833" s="38" t="s">
        <v>2426</v>
      </c>
      <c r="I833" s="38" t="s">
        <v>2427</v>
      </c>
      <c r="J833" s="44">
        <v>225859.14</v>
      </c>
      <c r="K833" s="44">
        <v>19219.14</v>
      </c>
      <c r="L833" s="44">
        <v>0</v>
      </c>
      <c r="M833" s="44">
        <v>19219.14</v>
      </c>
      <c r="N833" s="39">
        <v>5</v>
      </c>
      <c r="O833" s="47">
        <v>19219</v>
      </c>
    </row>
    <row r="834" spans="1:15" ht="25.5" hidden="1" outlineLevel="2" x14ac:dyDescent="0.2">
      <c r="A834" s="37">
        <v>799</v>
      </c>
      <c r="B834" s="37">
        <f t="shared" si="41"/>
        <v>13</v>
      </c>
      <c r="C834" s="37" t="s">
        <v>2391</v>
      </c>
      <c r="D834" s="37" t="s">
        <v>2428</v>
      </c>
      <c r="E834" s="37">
        <v>148729</v>
      </c>
      <c r="F834" s="38" t="s">
        <v>2393</v>
      </c>
      <c r="G834" s="38" t="s">
        <v>2394</v>
      </c>
      <c r="H834" s="38" t="s">
        <v>2429</v>
      </c>
      <c r="I834" s="38" t="s">
        <v>2430</v>
      </c>
      <c r="J834" s="44">
        <v>255612</v>
      </c>
      <c r="K834" s="44">
        <v>173693</v>
      </c>
      <c r="L834" s="44">
        <v>0</v>
      </c>
      <c r="M834" s="44">
        <v>173693</v>
      </c>
      <c r="N834" s="39">
        <v>3</v>
      </c>
      <c r="O834" s="47">
        <v>18668</v>
      </c>
    </row>
    <row r="835" spans="1:15" ht="25.5" hidden="1" outlineLevel="2" x14ac:dyDescent="0.2">
      <c r="A835" s="37">
        <v>800</v>
      </c>
      <c r="B835" s="37">
        <f t="shared" si="41"/>
        <v>14</v>
      </c>
      <c r="C835" s="37" t="s">
        <v>2391</v>
      </c>
      <c r="D835" s="37" t="s">
        <v>2431</v>
      </c>
      <c r="E835" s="37">
        <v>148872</v>
      </c>
      <c r="F835" s="38" t="s">
        <v>2393</v>
      </c>
      <c r="G835" s="38" t="s">
        <v>2394</v>
      </c>
      <c r="H835" s="38" t="s">
        <v>2432</v>
      </c>
      <c r="I835" s="38" t="s">
        <v>2433</v>
      </c>
      <c r="J835" s="44">
        <v>129710</v>
      </c>
      <c r="K835" s="44">
        <v>35301.01</v>
      </c>
      <c r="L835" s="44">
        <v>0</v>
      </c>
      <c r="M835" s="44">
        <v>35301.01</v>
      </c>
      <c r="N835" s="39">
        <v>4</v>
      </c>
      <c r="O835" s="47">
        <v>24526</v>
      </c>
    </row>
    <row r="836" spans="1:15" ht="25.5" hidden="1" outlineLevel="2" x14ac:dyDescent="0.2">
      <c r="A836" s="37">
        <v>801</v>
      </c>
      <c r="B836" s="37">
        <f t="shared" si="41"/>
        <v>15</v>
      </c>
      <c r="C836" s="37" t="s">
        <v>2391</v>
      </c>
      <c r="D836" s="37" t="s">
        <v>2434</v>
      </c>
      <c r="E836" s="37">
        <v>151512</v>
      </c>
      <c r="F836" s="38" t="s">
        <v>2393</v>
      </c>
      <c r="G836" s="38" t="s">
        <v>2394</v>
      </c>
      <c r="H836" s="38" t="s">
        <v>2435</v>
      </c>
      <c r="I836" s="38" t="s">
        <v>2436</v>
      </c>
      <c r="J836" s="44">
        <v>125098</v>
      </c>
      <c r="K836" s="44">
        <v>56000</v>
      </c>
      <c r="L836" s="44">
        <v>0</v>
      </c>
      <c r="M836" s="44">
        <v>56000</v>
      </c>
      <c r="N836" s="39">
        <v>5</v>
      </c>
      <c r="O836" s="47">
        <v>30383</v>
      </c>
    </row>
    <row r="837" spans="1:15" ht="25.5" hidden="1" outlineLevel="2" x14ac:dyDescent="0.2">
      <c r="A837" s="37">
        <v>802</v>
      </c>
      <c r="B837" s="37">
        <f t="shared" si="41"/>
        <v>16</v>
      </c>
      <c r="C837" s="37" t="s">
        <v>2391</v>
      </c>
      <c r="D837" s="37" t="s">
        <v>2437</v>
      </c>
      <c r="E837" s="37">
        <v>151549</v>
      </c>
      <c r="F837" s="38" t="s">
        <v>2393</v>
      </c>
      <c r="G837" s="38" t="s">
        <v>2394</v>
      </c>
      <c r="H837" s="38" t="s">
        <v>2438</v>
      </c>
      <c r="I837" s="38" t="s">
        <v>2439</v>
      </c>
      <c r="J837" s="44">
        <v>120000</v>
      </c>
      <c r="K837" s="44">
        <v>85853</v>
      </c>
      <c r="L837" s="44">
        <v>0</v>
      </c>
      <c r="M837" s="44">
        <v>85853</v>
      </c>
      <c r="N837" s="39">
        <v>4</v>
      </c>
      <c r="O837" s="47">
        <v>24526</v>
      </c>
    </row>
    <row r="838" spans="1:15" ht="25.5" hidden="1" outlineLevel="2" x14ac:dyDescent="0.2">
      <c r="A838" s="37">
        <v>803</v>
      </c>
      <c r="B838" s="37">
        <f t="shared" ref="B838:B901" si="45">B837+1</f>
        <v>17</v>
      </c>
      <c r="C838" s="37" t="s">
        <v>2391</v>
      </c>
      <c r="D838" s="37" t="s">
        <v>2440</v>
      </c>
      <c r="E838" s="37">
        <v>151479</v>
      </c>
      <c r="F838" s="38" t="s">
        <v>2393</v>
      </c>
      <c r="G838" s="38" t="s">
        <v>2394</v>
      </c>
      <c r="H838" s="38" t="s">
        <v>2441</v>
      </c>
      <c r="I838" s="38" t="s">
        <v>2442</v>
      </c>
      <c r="J838" s="44">
        <v>132000</v>
      </c>
      <c r="K838" s="44">
        <v>64785</v>
      </c>
      <c r="L838" s="44">
        <v>0</v>
      </c>
      <c r="M838" s="44">
        <v>64785</v>
      </c>
      <c r="N838" s="39">
        <v>4</v>
      </c>
      <c r="O838" s="47">
        <v>24526</v>
      </c>
    </row>
    <row r="839" spans="1:15" ht="25.5" hidden="1" outlineLevel="2" x14ac:dyDescent="0.2">
      <c r="A839" s="37">
        <v>804</v>
      </c>
      <c r="B839" s="37">
        <f t="shared" si="45"/>
        <v>18</v>
      </c>
      <c r="C839" s="37" t="s">
        <v>2391</v>
      </c>
      <c r="D839" s="37" t="s">
        <v>2443</v>
      </c>
      <c r="E839" s="37">
        <v>146281</v>
      </c>
      <c r="F839" s="38" t="s">
        <v>2393</v>
      </c>
      <c r="G839" s="38" t="s">
        <v>2394</v>
      </c>
      <c r="H839" s="38" t="s">
        <v>2444</v>
      </c>
      <c r="I839" s="38" t="s">
        <v>2445</v>
      </c>
      <c r="J839" s="44">
        <v>157080</v>
      </c>
      <c r="K839" s="44">
        <v>87810</v>
      </c>
      <c r="L839" s="44">
        <v>0</v>
      </c>
      <c r="M839" s="44">
        <v>87810</v>
      </c>
      <c r="N839" s="39">
        <v>3</v>
      </c>
      <c r="O839" s="47">
        <v>18668</v>
      </c>
    </row>
    <row r="840" spans="1:15" ht="25.5" hidden="1" outlineLevel="2" x14ac:dyDescent="0.2">
      <c r="A840" s="37">
        <v>805</v>
      </c>
      <c r="B840" s="37">
        <f t="shared" si="45"/>
        <v>19</v>
      </c>
      <c r="C840" s="37" t="s">
        <v>2391</v>
      </c>
      <c r="D840" s="37" t="s">
        <v>2446</v>
      </c>
      <c r="E840" s="37">
        <v>149183</v>
      </c>
      <c r="F840" s="38" t="s">
        <v>2393</v>
      </c>
      <c r="G840" s="38" t="s">
        <v>2394</v>
      </c>
      <c r="H840" s="38" t="s">
        <v>2447</v>
      </c>
      <c r="I840" s="38" t="s">
        <v>2448</v>
      </c>
      <c r="J840" s="44">
        <v>309112.90000000002</v>
      </c>
      <c r="K840" s="44">
        <v>123222.15</v>
      </c>
      <c r="L840" s="44">
        <v>0</v>
      </c>
      <c r="M840" s="44">
        <v>123222.15</v>
      </c>
      <c r="N840" s="39">
        <v>4</v>
      </c>
      <c r="O840" s="47">
        <v>24526</v>
      </c>
    </row>
    <row r="841" spans="1:15" ht="25.5" hidden="1" outlineLevel="2" x14ac:dyDescent="0.2">
      <c r="A841" s="37">
        <v>806</v>
      </c>
      <c r="B841" s="37">
        <f t="shared" si="45"/>
        <v>20</v>
      </c>
      <c r="C841" s="37" t="s">
        <v>2391</v>
      </c>
      <c r="D841" s="37" t="s">
        <v>2449</v>
      </c>
      <c r="E841" s="37">
        <v>149370</v>
      </c>
      <c r="F841" s="38" t="s">
        <v>2393</v>
      </c>
      <c r="G841" s="38" t="s">
        <v>2394</v>
      </c>
      <c r="H841" s="38" t="s">
        <v>2450</v>
      </c>
      <c r="I841" s="38" t="s">
        <v>2451</v>
      </c>
      <c r="J841" s="44">
        <v>326610</v>
      </c>
      <c r="K841" s="44">
        <v>8925</v>
      </c>
      <c r="L841" s="44">
        <v>0</v>
      </c>
      <c r="M841" s="44">
        <v>8925</v>
      </c>
      <c r="N841" s="39">
        <v>4</v>
      </c>
      <c r="O841" s="47">
        <v>8925</v>
      </c>
    </row>
    <row r="842" spans="1:15" ht="25.5" hidden="1" outlineLevel="2" x14ac:dyDescent="0.2">
      <c r="A842" s="37">
        <v>807</v>
      </c>
      <c r="B842" s="37">
        <f t="shared" si="45"/>
        <v>21</v>
      </c>
      <c r="C842" s="37" t="s">
        <v>2391</v>
      </c>
      <c r="D842" s="37" t="s">
        <v>2452</v>
      </c>
      <c r="E842" s="37">
        <v>146325</v>
      </c>
      <c r="F842" s="38" t="s">
        <v>2393</v>
      </c>
      <c r="G842" s="38" t="s">
        <v>2394</v>
      </c>
      <c r="H842" s="38" t="s">
        <v>2453</v>
      </c>
      <c r="I842" s="38" t="s">
        <v>2454</v>
      </c>
      <c r="J842" s="44">
        <v>281782</v>
      </c>
      <c r="K842" s="44">
        <v>55727</v>
      </c>
      <c r="L842" s="44">
        <v>0</v>
      </c>
      <c r="M842" s="44">
        <v>55727</v>
      </c>
      <c r="N842" s="39">
        <v>4</v>
      </c>
      <c r="O842" s="47">
        <v>24526</v>
      </c>
    </row>
    <row r="843" spans="1:15" ht="38.25" hidden="1" outlineLevel="2" x14ac:dyDescent="0.2">
      <c r="A843" s="37">
        <v>808</v>
      </c>
      <c r="B843" s="37">
        <f t="shared" si="45"/>
        <v>22</v>
      </c>
      <c r="C843" s="37" t="s">
        <v>2391</v>
      </c>
      <c r="D843" s="37" t="s">
        <v>2455</v>
      </c>
      <c r="E843" s="37">
        <v>149539</v>
      </c>
      <c r="F843" s="38" t="s">
        <v>2393</v>
      </c>
      <c r="G843" s="38" t="s">
        <v>2394</v>
      </c>
      <c r="H843" s="38" t="s">
        <v>2456</v>
      </c>
      <c r="I843" s="38" t="s">
        <v>2457</v>
      </c>
      <c r="J843" s="44">
        <v>308400</v>
      </c>
      <c r="K843" s="44">
        <v>100125.98</v>
      </c>
      <c r="L843" s="44">
        <v>0</v>
      </c>
      <c r="M843" s="44">
        <v>100125.98</v>
      </c>
      <c r="N843" s="39">
        <v>4</v>
      </c>
      <c r="O843" s="47">
        <v>24526</v>
      </c>
    </row>
    <row r="844" spans="1:15" ht="25.5" hidden="1" outlineLevel="2" x14ac:dyDescent="0.2">
      <c r="A844" s="37">
        <v>809</v>
      </c>
      <c r="B844" s="37">
        <f t="shared" si="45"/>
        <v>23</v>
      </c>
      <c r="C844" s="37" t="s">
        <v>2391</v>
      </c>
      <c r="D844" s="37" t="s">
        <v>2458</v>
      </c>
      <c r="E844" s="37">
        <v>149682</v>
      </c>
      <c r="F844" s="38" t="s">
        <v>2393</v>
      </c>
      <c r="G844" s="38" t="s">
        <v>2394</v>
      </c>
      <c r="H844" s="38" t="s">
        <v>2459</v>
      </c>
      <c r="I844" s="38" t="s">
        <v>2460</v>
      </c>
      <c r="J844" s="44">
        <v>120349</v>
      </c>
      <c r="K844" s="44">
        <v>7773.47</v>
      </c>
      <c r="L844" s="44">
        <v>0</v>
      </c>
      <c r="M844" s="44">
        <v>7773.47</v>
      </c>
      <c r="N844" s="39">
        <v>3</v>
      </c>
      <c r="O844" s="47">
        <v>7773</v>
      </c>
    </row>
    <row r="845" spans="1:15" ht="25.5" hidden="1" outlineLevel="2" x14ac:dyDescent="0.2">
      <c r="A845" s="37">
        <v>810</v>
      </c>
      <c r="B845" s="37">
        <f t="shared" si="45"/>
        <v>24</v>
      </c>
      <c r="C845" s="37" t="s">
        <v>2391</v>
      </c>
      <c r="D845" s="37" t="s">
        <v>2461</v>
      </c>
      <c r="E845" s="37">
        <v>149851</v>
      </c>
      <c r="F845" s="38" t="s">
        <v>2393</v>
      </c>
      <c r="G845" s="38" t="s">
        <v>2394</v>
      </c>
      <c r="H845" s="38" t="s">
        <v>2462</v>
      </c>
      <c r="I845" s="38" t="s">
        <v>2463</v>
      </c>
      <c r="J845" s="44">
        <v>163680</v>
      </c>
      <c r="K845" s="44">
        <v>39680</v>
      </c>
      <c r="L845" s="44">
        <v>0</v>
      </c>
      <c r="M845" s="44">
        <v>39680</v>
      </c>
      <c r="N845" s="39">
        <v>4</v>
      </c>
      <c r="O845" s="47">
        <v>24526</v>
      </c>
    </row>
    <row r="846" spans="1:15" ht="25.5" hidden="1" outlineLevel="2" x14ac:dyDescent="0.2">
      <c r="A846" s="37">
        <v>811</v>
      </c>
      <c r="B846" s="37">
        <f t="shared" si="45"/>
        <v>25</v>
      </c>
      <c r="C846" s="37" t="s">
        <v>2391</v>
      </c>
      <c r="D846" s="37" t="s">
        <v>2464</v>
      </c>
      <c r="E846" s="37">
        <v>150114</v>
      </c>
      <c r="F846" s="38" t="s">
        <v>2393</v>
      </c>
      <c r="G846" s="38" t="s">
        <v>2394</v>
      </c>
      <c r="H846" s="38" t="s">
        <v>2465</v>
      </c>
      <c r="I846" s="38" t="s">
        <v>2466</v>
      </c>
      <c r="J846" s="44">
        <v>297600</v>
      </c>
      <c r="K846" s="44">
        <v>47746</v>
      </c>
      <c r="L846" s="44">
        <v>0</v>
      </c>
      <c r="M846" s="44">
        <v>47746</v>
      </c>
      <c r="N846" s="39">
        <v>4</v>
      </c>
      <c r="O846" s="47">
        <v>24526</v>
      </c>
    </row>
    <row r="847" spans="1:15" ht="25.5" hidden="1" outlineLevel="2" x14ac:dyDescent="0.2">
      <c r="A847" s="37">
        <v>812</v>
      </c>
      <c r="B847" s="37">
        <f t="shared" si="45"/>
        <v>26</v>
      </c>
      <c r="C847" s="37" t="s">
        <v>2391</v>
      </c>
      <c r="D847" s="37" t="s">
        <v>2470</v>
      </c>
      <c r="E847" s="37">
        <v>150258</v>
      </c>
      <c r="F847" s="38" t="s">
        <v>2393</v>
      </c>
      <c r="G847" s="38" t="s">
        <v>2394</v>
      </c>
      <c r="H847" s="38" t="s">
        <v>2471</v>
      </c>
      <c r="I847" s="38" t="s">
        <v>2472</v>
      </c>
      <c r="J847" s="44">
        <v>154977.57999999999</v>
      </c>
      <c r="K847" s="44">
        <v>121667.58</v>
      </c>
      <c r="L847" s="44">
        <v>0</v>
      </c>
      <c r="M847" s="44">
        <v>121667.58</v>
      </c>
      <c r="N847" s="39">
        <v>5</v>
      </c>
      <c r="O847" s="47">
        <v>30383</v>
      </c>
    </row>
    <row r="848" spans="1:15" ht="38.25" hidden="1" outlineLevel="2" x14ac:dyDescent="0.2">
      <c r="A848" s="37">
        <v>813</v>
      </c>
      <c r="B848" s="37">
        <f t="shared" si="45"/>
        <v>27</v>
      </c>
      <c r="C848" s="37" t="s">
        <v>2391</v>
      </c>
      <c r="D848" s="37" t="s">
        <v>2473</v>
      </c>
      <c r="E848" s="37">
        <v>146708</v>
      </c>
      <c r="F848" s="38" t="s">
        <v>2393</v>
      </c>
      <c r="G848" s="38" t="s">
        <v>2394</v>
      </c>
      <c r="H848" s="38" t="s">
        <v>2474</v>
      </c>
      <c r="I848" s="38" t="s">
        <v>2475</v>
      </c>
      <c r="J848" s="44">
        <v>200691.86</v>
      </c>
      <c r="K848" s="44">
        <v>15470</v>
      </c>
      <c r="L848" s="44">
        <v>0</v>
      </c>
      <c r="M848" s="44">
        <v>15470</v>
      </c>
      <c r="N848" s="39">
        <v>5</v>
      </c>
      <c r="O848" s="47">
        <v>15470</v>
      </c>
    </row>
    <row r="849" spans="1:15" ht="25.5" hidden="1" outlineLevel="2" x14ac:dyDescent="0.2">
      <c r="A849" s="37">
        <v>814</v>
      </c>
      <c r="B849" s="37">
        <f t="shared" si="45"/>
        <v>28</v>
      </c>
      <c r="C849" s="37" t="s">
        <v>2391</v>
      </c>
      <c r="D849" s="37" t="s">
        <v>2476</v>
      </c>
      <c r="E849" s="37">
        <v>150356</v>
      </c>
      <c r="F849" s="38" t="s">
        <v>2393</v>
      </c>
      <c r="G849" s="38" t="s">
        <v>2394</v>
      </c>
      <c r="H849" s="38" t="s">
        <v>2477</v>
      </c>
      <c r="I849" s="38" t="s">
        <v>2478</v>
      </c>
      <c r="J849" s="44">
        <v>154700</v>
      </c>
      <c r="K849" s="44">
        <v>52700</v>
      </c>
      <c r="L849" s="44">
        <v>0</v>
      </c>
      <c r="M849" s="44">
        <v>52700</v>
      </c>
      <c r="N849" s="39">
        <v>3</v>
      </c>
      <c r="O849" s="47">
        <v>18668</v>
      </c>
    </row>
    <row r="850" spans="1:15" ht="25.5" hidden="1" outlineLevel="2" x14ac:dyDescent="0.2">
      <c r="A850" s="37">
        <v>815</v>
      </c>
      <c r="B850" s="37">
        <f t="shared" si="45"/>
        <v>29</v>
      </c>
      <c r="C850" s="37" t="s">
        <v>2391</v>
      </c>
      <c r="D850" s="37" t="s">
        <v>2391</v>
      </c>
      <c r="E850" s="37">
        <v>146263</v>
      </c>
      <c r="F850" s="38" t="s">
        <v>2393</v>
      </c>
      <c r="G850" s="38" t="s">
        <v>2394</v>
      </c>
      <c r="H850" s="38" t="s">
        <v>2479</v>
      </c>
      <c r="I850" s="38" t="s">
        <v>2480</v>
      </c>
      <c r="J850" s="44">
        <v>969850</v>
      </c>
      <c r="K850" s="44">
        <v>48492.5</v>
      </c>
      <c r="L850" s="44">
        <v>0</v>
      </c>
      <c r="M850" s="44">
        <v>48492.5</v>
      </c>
      <c r="N850" s="39">
        <v>5</v>
      </c>
      <c r="O850" s="47">
        <v>30383</v>
      </c>
    </row>
    <row r="851" spans="1:15" ht="25.5" hidden="1" outlineLevel="2" x14ac:dyDescent="0.2">
      <c r="A851" s="37">
        <v>816</v>
      </c>
      <c r="B851" s="37">
        <f t="shared" si="45"/>
        <v>30</v>
      </c>
      <c r="C851" s="37" t="s">
        <v>2391</v>
      </c>
      <c r="D851" s="37" t="s">
        <v>2467</v>
      </c>
      <c r="E851" s="37">
        <v>150445</v>
      </c>
      <c r="F851" s="38" t="s">
        <v>2393</v>
      </c>
      <c r="G851" s="38" t="s">
        <v>2394</v>
      </c>
      <c r="H851" s="38" t="s">
        <v>2468</v>
      </c>
      <c r="I851" s="38" t="s">
        <v>2469</v>
      </c>
      <c r="J851" s="44">
        <v>250000</v>
      </c>
      <c r="K851" s="44">
        <v>175000</v>
      </c>
      <c r="L851" s="44">
        <v>0</v>
      </c>
      <c r="M851" s="44">
        <v>75000</v>
      </c>
      <c r="N851" s="39">
        <v>4</v>
      </c>
      <c r="O851" s="47">
        <v>24526</v>
      </c>
    </row>
    <row r="852" spans="1:15" ht="38.25" hidden="1" outlineLevel="2" x14ac:dyDescent="0.2">
      <c r="A852" s="37">
        <v>817</v>
      </c>
      <c r="B852" s="37">
        <f t="shared" si="45"/>
        <v>31</v>
      </c>
      <c r="C852" s="37" t="s">
        <v>2391</v>
      </c>
      <c r="D852" s="37" t="s">
        <v>2481</v>
      </c>
      <c r="E852" s="37">
        <v>150980</v>
      </c>
      <c r="F852" s="38" t="s">
        <v>2393</v>
      </c>
      <c r="G852" s="38" t="s">
        <v>2394</v>
      </c>
      <c r="H852" s="38" t="s">
        <v>2482</v>
      </c>
      <c r="I852" s="38" t="s">
        <v>2483</v>
      </c>
      <c r="J852" s="44">
        <v>405790</v>
      </c>
      <c r="K852" s="44">
        <v>302895</v>
      </c>
      <c r="L852" s="44">
        <v>0</v>
      </c>
      <c r="M852" s="44">
        <v>302895</v>
      </c>
      <c r="N852" s="39">
        <v>4</v>
      </c>
      <c r="O852" s="47">
        <v>24526</v>
      </c>
    </row>
    <row r="853" spans="1:15" ht="25.5" hidden="1" outlineLevel="2" x14ac:dyDescent="0.2">
      <c r="A853" s="37">
        <v>818</v>
      </c>
      <c r="B853" s="37">
        <f t="shared" si="45"/>
        <v>32</v>
      </c>
      <c r="C853" s="37" t="s">
        <v>2391</v>
      </c>
      <c r="D853" s="37" t="s">
        <v>2484</v>
      </c>
      <c r="E853" s="37">
        <v>151558</v>
      </c>
      <c r="F853" s="38" t="s">
        <v>2393</v>
      </c>
      <c r="G853" s="38" t="s">
        <v>2394</v>
      </c>
      <c r="H853" s="38" t="s">
        <v>2485</v>
      </c>
      <c r="I853" s="38" t="s">
        <v>2486</v>
      </c>
      <c r="J853" s="44">
        <v>148363.87</v>
      </c>
      <c r="K853" s="44">
        <v>69403.87</v>
      </c>
      <c r="L853" s="44">
        <v>0</v>
      </c>
      <c r="M853" s="44">
        <v>69403.87</v>
      </c>
      <c r="N853" s="39">
        <v>5</v>
      </c>
      <c r="O853" s="47">
        <v>30383</v>
      </c>
    </row>
    <row r="854" spans="1:15" ht="51" hidden="1" outlineLevel="2" x14ac:dyDescent="0.2">
      <c r="A854" s="37">
        <v>819</v>
      </c>
      <c r="B854" s="37">
        <f t="shared" si="45"/>
        <v>33</v>
      </c>
      <c r="C854" s="37" t="s">
        <v>2391</v>
      </c>
      <c r="D854" s="37" t="s">
        <v>2487</v>
      </c>
      <c r="E854" s="37">
        <v>151157</v>
      </c>
      <c r="F854" s="38" t="s">
        <v>2393</v>
      </c>
      <c r="G854" s="38" t="s">
        <v>2394</v>
      </c>
      <c r="H854" s="38" t="s">
        <v>2488</v>
      </c>
      <c r="I854" s="38" t="s">
        <v>2489</v>
      </c>
      <c r="J854" s="44">
        <v>132000</v>
      </c>
      <c r="K854" s="44">
        <v>93000</v>
      </c>
      <c r="L854" s="44">
        <v>0</v>
      </c>
      <c r="M854" s="44">
        <v>93000</v>
      </c>
      <c r="N854" s="39">
        <v>4</v>
      </c>
      <c r="O854" s="47">
        <v>24526</v>
      </c>
    </row>
    <row r="855" spans="1:15" hidden="1" outlineLevel="1" collapsed="1" x14ac:dyDescent="0.2">
      <c r="A855" s="50"/>
      <c r="B855" s="50"/>
      <c r="C855" s="35" t="s">
        <v>2950</v>
      </c>
      <c r="D855" s="35"/>
      <c r="E855" s="35"/>
      <c r="F855" s="43"/>
      <c r="G855" s="43"/>
      <c r="H855" s="43"/>
      <c r="I855" s="43"/>
      <c r="J855" s="45">
        <f t="shared" ref="J855:O855" si="46">SUBTOTAL(9,J822:J854)</f>
        <v>6939699.3500000006</v>
      </c>
      <c r="K855" s="45">
        <f t="shared" si="46"/>
        <v>2680112.7000000002</v>
      </c>
      <c r="L855" s="45">
        <f t="shared" si="46"/>
        <v>0</v>
      </c>
      <c r="M855" s="45">
        <f t="shared" si="46"/>
        <v>2580112.7000000002</v>
      </c>
      <c r="N855" s="36">
        <f t="shared" si="46"/>
        <v>133</v>
      </c>
      <c r="O855" s="48">
        <f t="shared" si="46"/>
        <v>755967</v>
      </c>
    </row>
    <row r="856" spans="1:15" ht="38.25" hidden="1" outlineLevel="2" x14ac:dyDescent="0.2">
      <c r="A856" s="40">
        <v>820</v>
      </c>
      <c r="B856" s="40">
        <f t="shared" si="45"/>
        <v>1</v>
      </c>
      <c r="C856" s="40" t="s">
        <v>2490</v>
      </c>
      <c r="D856" s="40" t="s">
        <v>2491</v>
      </c>
      <c r="E856" s="40">
        <v>152252</v>
      </c>
      <c r="F856" s="41" t="s">
        <v>2492</v>
      </c>
      <c r="G856" s="41" t="s">
        <v>2493</v>
      </c>
      <c r="H856" s="41" t="s">
        <v>2494</v>
      </c>
      <c r="I856" s="41" t="s">
        <v>2495</v>
      </c>
      <c r="J856" s="46">
        <v>125000</v>
      </c>
      <c r="K856" s="46">
        <v>105000</v>
      </c>
      <c r="L856" s="46">
        <v>27000</v>
      </c>
      <c r="M856" s="46">
        <v>27000</v>
      </c>
      <c r="N856" s="42">
        <v>3</v>
      </c>
      <c r="O856" s="49">
        <v>18668</v>
      </c>
    </row>
    <row r="857" spans="1:15" ht="38.25" hidden="1" outlineLevel="2" x14ac:dyDescent="0.2">
      <c r="A857" s="37">
        <v>821</v>
      </c>
      <c r="B857" s="37">
        <f t="shared" si="45"/>
        <v>2</v>
      </c>
      <c r="C857" s="37" t="s">
        <v>2490</v>
      </c>
      <c r="D857" s="37" t="s">
        <v>2496</v>
      </c>
      <c r="E857" s="37">
        <v>152528</v>
      </c>
      <c r="F857" s="38" t="s">
        <v>2492</v>
      </c>
      <c r="G857" s="38" t="s">
        <v>2493</v>
      </c>
      <c r="H857" s="38" t="s">
        <v>2497</v>
      </c>
      <c r="I857" s="38" t="s">
        <v>2498</v>
      </c>
      <c r="J857" s="44">
        <v>250000</v>
      </c>
      <c r="K857" s="44">
        <v>232366</v>
      </c>
      <c r="L857" s="44">
        <v>32366</v>
      </c>
      <c r="M857" s="44">
        <v>32366</v>
      </c>
      <c r="N857" s="39">
        <v>3</v>
      </c>
      <c r="O857" s="47">
        <v>18668</v>
      </c>
    </row>
    <row r="858" spans="1:15" ht="38.25" hidden="1" outlineLevel="2" x14ac:dyDescent="0.2">
      <c r="A858" s="37">
        <v>822</v>
      </c>
      <c r="B858" s="37">
        <f t="shared" si="45"/>
        <v>3</v>
      </c>
      <c r="C858" s="37" t="s">
        <v>2490</v>
      </c>
      <c r="D858" s="37" t="s">
        <v>2499</v>
      </c>
      <c r="E858" s="37">
        <v>151932</v>
      </c>
      <c r="F858" s="38" t="s">
        <v>2492</v>
      </c>
      <c r="G858" s="38" t="s">
        <v>2493</v>
      </c>
      <c r="H858" s="38" t="s">
        <v>2500</v>
      </c>
      <c r="I858" s="38" t="s">
        <v>2501</v>
      </c>
      <c r="J858" s="44">
        <v>125000</v>
      </c>
      <c r="K858" s="44">
        <v>125000</v>
      </c>
      <c r="L858" s="44">
        <v>62500</v>
      </c>
      <c r="M858" s="44">
        <v>62500</v>
      </c>
      <c r="N858" s="39">
        <v>3</v>
      </c>
      <c r="O858" s="47">
        <v>18668</v>
      </c>
    </row>
    <row r="859" spans="1:15" ht="51" hidden="1" outlineLevel="2" x14ac:dyDescent="0.2">
      <c r="A859" s="37">
        <v>823</v>
      </c>
      <c r="B859" s="37">
        <f t="shared" si="45"/>
        <v>4</v>
      </c>
      <c r="C859" s="37" t="s">
        <v>2490</v>
      </c>
      <c r="D859" s="37" t="s">
        <v>2502</v>
      </c>
      <c r="E859" s="37">
        <v>153151</v>
      </c>
      <c r="F859" s="38" t="s">
        <v>2492</v>
      </c>
      <c r="G859" s="38" t="s">
        <v>2493</v>
      </c>
      <c r="H859" s="38" t="s">
        <v>2503</v>
      </c>
      <c r="I859" s="38" t="s">
        <v>2504</v>
      </c>
      <c r="J859" s="44">
        <v>200000</v>
      </c>
      <c r="K859" s="44">
        <v>140000</v>
      </c>
      <c r="L859" s="44">
        <v>60000</v>
      </c>
      <c r="M859" s="44">
        <v>60000</v>
      </c>
      <c r="N859" s="39">
        <v>3</v>
      </c>
      <c r="O859" s="47">
        <v>18668</v>
      </c>
    </row>
    <row r="860" spans="1:15" ht="25.5" hidden="1" outlineLevel="2" x14ac:dyDescent="0.2">
      <c r="A860" s="37">
        <v>824</v>
      </c>
      <c r="B860" s="37">
        <f t="shared" si="45"/>
        <v>5</v>
      </c>
      <c r="C860" s="37" t="s">
        <v>2490</v>
      </c>
      <c r="D860" s="37" t="s">
        <v>432</v>
      </c>
      <c r="E860" s="37">
        <v>154736</v>
      </c>
      <c r="F860" s="38" t="s">
        <v>2492</v>
      </c>
      <c r="G860" s="38" t="s">
        <v>2493</v>
      </c>
      <c r="H860" s="38" t="s">
        <v>2505</v>
      </c>
      <c r="I860" s="38" t="s">
        <v>2506</v>
      </c>
      <c r="J860" s="44">
        <v>90493</v>
      </c>
      <c r="K860" s="44">
        <v>33935</v>
      </c>
      <c r="L860" s="44">
        <v>17935</v>
      </c>
      <c r="M860" s="44">
        <v>16000</v>
      </c>
      <c r="N860" s="39">
        <v>3</v>
      </c>
      <c r="O860" s="47">
        <v>16000</v>
      </c>
    </row>
    <row r="861" spans="1:15" ht="38.25" hidden="1" outlineLevel="2" x14ac:dyDescent="0.2">
      <c r="A861" s="37">
        <v>825</v>
      </c>
      <c r="B861" s="37">
        <f t="shared" si="45"/>
        <v>6</v>
      </c>
      <c r="C861" s="37" t="s">
        <v>2490</v>
      </c>
      <c r="D861" s="37" t="s">
        <v>2507</v>
      </c>
      <c r="E861" s="37">
        <v>151905</v>
      </c>
      <c r="F861" s="38" t="s">
        <v>2492</v>
      </c>
      <c r="G861" s="38" t="s">
        <v>2493</v>
      </c>
      <c r="H861" s="38" t="s">
        <v>2508</v>
      </c>
      <c r="I861" s="38" t="s">
        <v>2509</v>
      </c>
      <c r="J861" s="44">
        <v>399840</v>
      </c>
      <c r="K861" s="44">
        <v>399840</v>
      </c>
      <c r="L861" s="44">
        <v>100000</v>
      </c>
      <c r="M861" s="44">
        <v>100000</v>
      </c>
      <c r="N861" s="39">
        <v>4</v>
      </c>
      <c r="O861" s="47">
        <v>24526</v>
      </c>
    </row>
    <row r="862" spans="1:15" ht="25.5" hidden="1" outlineLevel="1" collapsed="1" x14ac:dyDescent="0.2">
      <c r="A862" s="50"/>
      <c r="B862" s="50"/>
      <c r="C862" s="35" t="s">
        <v>2951</v>
      </c>
      <c r="D862" s="35"/>
      <c r="E862" s="35"/>
      <c r="F862" s="43"/>
      <c r="G862" s="43"/>
      <c r="H862" s="43"/>
      <c r="I862" s="43"/>
      <c r="J862" s="45">
        <f t="shared" ref="J862:O862" si="47">SUBTOTAL(9,J856:J861)</f>
        <v>1190333</v>
      </c>
      <c r="K862" s="45">
        <f t="shared" si="47"/>
        <v>1036141</v>
      </c>
      <c r="L862" s="45">
        <f t="shared" si="47"/>
        <v>299801</v>
      </c>
      <c r="M862" s="45">
        <f t="shared" si="47"/>
        <v>297866</v>
      </c>
      <c r="N862" s="36">
        <f t="shared" si="47"/>
        <v>19</v>
      </c>
      <c r="O862" s="48">
        <f t="shared" si="47"/>
        <v>115198</v>
      </c>
    </row>
    <row r="863" spans="1:15" ht="25.5" hidden="1" outlineLevel="2" x14ac:dyDescent="0.2">
      <c r="A863" s="40">
        <v>826</v>
      </c>
      <c r="B863" s="40">
        <f t="shared" si="45"/>
        <v>1</v>
      </c>
      <c r="C863" s="40" t="s">
        <v>2510</v>
      </c>
      <c r="D863" s="40" t="s">
        <v>2511</v>
      </c>
      <c r="E863" s="40">
        <v>155840</v>
      </c>
      <c r="F863" s="41" t="s">
        <v>2512</v>
      </c>
      <c r="G863" s="41" t="s">
        <v>2513</v>
      </c>
      <c r="H863" s="41" t="s">
        <v>2514</v>
      </c>
      <c r="I863" s="41" t="s">
        <v>2515</v>
      </c>
      <c r="J863" s="46">
        <v>159540</v>
      </c>
      <c r="K863" s="46">
        <v>103272</v>
      </c>
      <c r="L863" s="46">
        <v>30000</v>
      </c>
      <c r="M863" s="46">
        <v>73272</v>
      </c>
      <c r="N863" s="42">
        <v>4</v>
      </c>
      <c r="O863" s="49">
        <v>24526</v>
      </c>
    </row>
    <row r="864" spans="1:15" ht="63.75" hidden="1" outlineLevel="2" x14ac:dyDescent="0.2">
      <c r="A864" s="37">
        <v>827</v>
      </c>
      <c r="B864" s="37">
        <f t="shared" si="45"/>
        <v>2</v>
      </c>
      <c r="C864" s="37" t="s">
        <v>2510</v>
      </c>
      <c r="D864" s="37" t="s">
        <v>2516</v>
      </c>
      <c r="E864" s="37">
        <v>155911</v>
      </c>
      <c r="F864" s="38" t="s">
        <v>2512</v>
      </c>
      <c r="G864" s="38" t="s">
        <v>2513</v>
      </c>
      <c r="H864" s="38" t="s">
        <v>2517</v>
      </c>
      <c r="I864" s="38" t="s">
        <v>2518</v>
      </c>
      <c r="J864" s="44">
        <v>160650</v>
      </c>
      <c r="K864" s="44">
        <v>45000</v>
      </c>
      <c r="L864" s="44">
        <v>10000</v>
      </c>
      <c r="M864" s="44">
        <v>35000</v>
      </c>
      <c r="N864" s="39">
        <v>2</v>
      </c>
      <c r="O864" s="47">
        <v>12811</v>
      </c>
    </row>
    <row r="865" spans="1:15" ht="51" hidden="1" outlineLevel="2" x14ac:dyDescent="0.2">
      <c r="A865" s="37">
        <v>828</v>
      </c>
      <c r="B865" s="37">
        <f t="shared" si="45"/>
        <v>3</v>
      </c>
      <c r="C865" s="37" t="s">
        <v>2510</v>
      </c>
      <c r="D865" s="37" t="s">
        <v>2519</v>
      </c>
      <c r="E865" s="37">
        <v>156259</v>
      </c>
      <c r="F865" s="38" t="s">
        <v>2512</v>
      </c>
      <c r="G865" s="38" t="s">
        <v>2513</v>
      </c>
      <c r="H865" s="38" t="s">
        <v>2520</v>
      </c>
      <c r="I865" s="38" t="s">
        <v>2521</v>
      </c>
      <c r="J865" s="44">
        <v>96969</v>
      </c>
      <c r="K865" s="44">
        <v>22000</v>
      </c>
      <c r="L865" s="44">
        <v>11000</v>
      </c>
      <c r="M865" s="44">
        <v>11000</v>
      </c>
      <c r="N865" s="39">
        <v>4</v>
      </c>
      <c r="O865" s="47">
        <v>11000</v>
      </c>
    </row>
    <row r="866" spans="1:15" ht="38.25" hidden="1" outlineLevel="2" x14ac:dyDescent="0.2">
      <c r="A866" s="37">
        <v>829</v>
      </c>
      <c r="B866" s="37">
        <f t="shared" si="45"/>
        <v>4</v>
      </c>
      <c r="C866" s="37" t="s">
        <v>2510</v>
      </c>
      <c r="D866" s="37" t="s">
        <v>2522</v>
      </c>
      <c r="E866" s="37">
        <v>156277</v>
      </c>
      <c r="F866" s="38" t="s">
        <v>2512</v>
      </c>
      <c r="G866" s="38" t="s">
        <v>2513</v>
      </c>
      <c r="H866" s="38" t="s">
        <v>2523</v>
      </c>
      <c r="I866" s="38" t="s">
        <v>2524</v>
      </c>
      <c r="J866" s="44">
        <v>99138.9</v>
      </c>
      <c r="K866" s="44">
        <v>33853.050000000003</v>
      </c>
      <c r="L866" s="44">
        <v>10000</v>
      </c>
      <c r="M866" s="44">
        <v>10000</v>
      </c>
      <c r="N866" s="39">
        <v>2</v>
      </c>
      <c r="O866" s="47">
        <v>10000</v>
      </c>
    </row>
    <row r="867" spans="1:15" ht="25.5" hidden="1" outlineLevel="2" x14ac:dyDescent="0.2">
      <c r="A867" s="37">
        <v>830</v>
      </c>
      <c r="B867" s="37">
        <f t="shared" si="45"/>
        <v>5</v>
      </c>
      <c r="C867" s="37" t="s">
        <v>2510</v>
      </c>
      <c r="D867" s="37" t="s">
        <v>2525</v>
      </c>
      <c r="E867" s="37">
        <v>156311</v>
      </c>
      <c r="F867" s="38" t="s">
        <v>2512</v>
      </c>
      <c r="G867" s="38" t="s">
        <v>2513</v>
      </c>
      <c r="H867" s="38" t="s">
        <v>2526</v>
      </c>
      <c r="I867" s="38" t="s">
        <v>2527</v>
      </c>
      <c r="J867" s="44">
        <v>164920</v>
      </c>
      <c r="K867" s="44">
        <v>90520</v>
      </c>
      <c r="L867" s="44">
        <v>0</v>
      </c>
      <c r="M867" s="44">
        <v>90520</v>
      </c>
      <c r="N867" s="39">
        <v>2</v>
      </c>
      <c r="O867" s="47">
        <v>12811</v>
      </c>
    </row>
    <row r="868" spans="1:15" ht="25.5" hidden="1" outlineLevel="2" x14ac:dyDescent="0.2">
      <c r="A868" s="37">
        <v>831</v>
      </c>
      <c r="B868" s="37">
        <f t="shared" si="45"/>
        <v>6</v>
      </c>
      <c r="C868" s="37" t="s">
        <v>2510</v>
      </c>
      <c r="D868" s="37" t="s">
        <v>2528</v>
      </c>
      <c r="E868" s="37">
        <v>156767</v>
      </c>
      <c r="F868" s="38" t="s">
        <v>2512</v>
      </c>
      <c r="G868" s="38" t="s">
        <v>2513</v>
      </c>
      <c r="H868" s="38" t="s">
        <v>2529</v>
      </c>
      <c r="I868" s="38" t="s">
        <v>2530</v>
      </c>
      <c r="J868" s="44">
        <v>156485</v>
      </c>
      <c r="K868" s="44">
        <v>31297</v>
      </c>
      <c r="L868" s="44">
        <v>1297</v>
      </c>
      <c r="M868" s="44">
        <v>30000</v>
      </c>
      <c r="N868" s="39">
        <v>4</v>
      </c>
      <c r="O868" s="47">
        <v>24526</v>
      </c>
    </row>
    <row r="869" spans="1:15" ht="25.5" hidden="1" outlineLevel="2" x14ac:dyDescent="0.2">
      <c r="A869" s="37">
        <v>832</v>
      </c>
      <c r="B869" s="37">
        <f t="shared" si="45"/>
        <v>7</v>
      </c>
      <c r="C869" s="37" t="s">
        <v>2510</v>
      </c>
      <c r="D869" s="37" t="s">
        <v>2531</v>
      </c>
      <c r="E869" s="37">
        <v>156801</v>
      </c>
      <c r="F869" s="38" t="s">
        <v>2512</v>
      </c>
      <c r="G869" s="38" t="s">
        <v>2513</v>
      </c>
      <c r="H869" s="38" t="s">
        <v>2532</v>
      </c>
      <c r="I869" s="38" t="s">
        <v>2533</v>
      </c>
      <c r="J869" s="44">
        <v>155890</v>
      </c>
      <c r="K869" s="44">
        <v>98115.5</v>
      </c>
      <c r="L869" s="44">
        <v>50000</v>
      </c>
      <c r="M869" s="44">
        <v>48115.5</v>
      </c>
      <c r="N869" s="39">
        <v>4</v>
      </c>
      <c r="O869" s="47">
        <v>24526</v>
      </c>
    </row>
    <row r="870" spans="1:15" ht="25.5" hidden="1" outlineLevel="2" x14ac:dyDescent="0.2">
      <c r="A870" s="37">
        <v>833</v>
      </c>
      <c r="B870" s="37">
        <f t="shared" si="45"/>
        <v>8</v>
      </c>
      <c r="C870" s="37" t="s">
        <v>2510</v>
      </c>
      <c r="D870" s="37" t="s">
        <v>2534</v>
      </c>
      <c r="E870" s="37">
        <v>157193</v>
      </c>
      <c r="F870" s="38" t="s">
        <v>2512</v>
      </c>
      <c r="G870" s="38" t="s">
        <v>2513</v>
      </c>
      <c r="H870" s="38" t="s">
        <v>2535</v>
      </c>
      <c r="I870" s="38" t="s">
        <v>2536</v>
      </c>
      <c r="J870" s="44">
        <v>148750</v>
      </c>
      <c r="K870" s="44">
        <v>138750</v>
      </c>
      <c r="L870" s="44">
        <v>10000</v>
      </c>
      <c r="M870" s="44">
        <v>138750</v>
      </c>
      <c r="N870" s="39">
        <v>3</v>
      </c>
      <c r="O870" s="47">
        <v>18668</v>
      </c>
    </row>
    <row r="871" spans="1:15" ht="51" hidden="1" outlineLevel="2" x14ac:dyDescent="0.2">
      <c r="A871" s="37">
        <v>834</v>
      </c>
      <c r="B871" s="37">
        <f t="shared" si="45"/>
        <v>9</v>
      </c>
      <c r="C871" s="37" t="s">
        <v>2510</v>
      </c>
      <c r="D871" s="37" t="s">
        <v>2537</v>
      </c>
      <c r="E871" s="37">
        <v>157246</v>
      </c>
      <c r="F871" s="38" t="s">
        <v>2512</v>
      </c>
      <c r="G871" s="38" t="s">
        <v>2513</v>
      </c>
      <c r="H871" s="38" t="s">
        <v>2538</v>
      </c>
      <c r="I871" s="38" t="s">
        <v>2539</v>
      </c>
      <c r="J871" s="44">
        <v>257572.22</v>
      </c>
      <c r="K871" s="44">
        <v>50438.8</v>
      </c>
      <c r="L871" s="44">
        <v>15438.8</v>
      </c>
      <c r="M871" s="44">
        <v>35000</v>
      </c>
      <c r="N871" s="39">
        <v>4</v>
      </c>
      <c r="O871" s="47">
        <v>24526</v>
      </c>
    </row>
    <row r="872" spans="1:15" ht="25.5" hidden="1" outlineLevel="2" x14ac:dyDescent="0.2">
      <c r="A872" s="37">
        <v>835</v>
      </c>
      <c r="B872" s="37">
        <f t="shared" si="45"/>
        <v>10</v>
      </c>
      <c r="C872" s="37" t="s">
        <v>2510</v>
      </c>
      <c r="D872" s="37" t="s">
        <v>2540</v>
      </c>
      <c r="E872" s="37">
        <v>155314</v>
      </c>
      <c r="F872" s="38" t="s">
        <v>2512</v>
      </c>
      <c r="G872" s="38" t="s">
        <v>2513</v>
      </c>
      <c r="H872" s="38" t="s">
        <v>2541</v>
      </c>
      <c r="I872" s="38" t="s">
        <v>2542</v>
      </c>
      <c r="J872" s="44">
        <v>148750</v>
      </c>
      <c r="K872" s="44">
        <v>94295</v>
      </c>
      <c r="L872" s="44">
        <v>38817.800000000003</v>
      </c>
      <c r="M872" s="44">
        <v>55477.2</v>
      </c>
      <c r="N872" s="39">
        <v>4</v>
      </c>
      <c r="O872" s="47">
        <v>24526</v>
      </c>
    </row>
    <row r="873" spans="1:15" ht="38.25" hidden="1" outlineLevel="2" x14ac:dyDescent="0.2">
      <c r="A873" s="37">
        <v>836</v>
      </c>
      <c r="B873" s="37">
        <f t="shared" si="45"/>
        <v>11</v>
      </c>
      <c r="C873" s="37" t="s">
        <v>2510</v>
      </c>
      <c r="D873" s="37" t="s">
        <v>2543</v>
      </c>
      <c r="E873" s="37">
        <v>157424</v>
      </c>
      <c r="F873" s="38" t="s">
        <v>2512</v>
      </c>
      <c r="G873" s="38" t="s">
        <v>2513</v>
      </c>
      <c r="H873" s="38" t="s">
        <v>2544</v>
      </c>
      <c r="I873" s="38" t="s">
        <v>2545</v>
      </c>
      <c r="J873" s="44">
        <v>499205</v>
      </c>
      <c r="K873" s="44">
        <v>477918</v>
      </c>
      <c r="L873" s="44">
        <v>50000</v>
      </c>
      <c r="M873" s="44">
        <v>427918</v>
      </c>
      <c r="N873" s="39">
        <v>3</v>
      </c>
      <c r="O873" s="47">
        <v>18668</v>
      </c>
    </row>
    <row r="874" spans="1:15" ht="63.75" hidden="1" outlineLevel="2" x14ac:dyDescent="0.2">
      <c r="A874" s="37">
        <v>837</v>
      </c>
      <c r="B874" s="37">
        <f t="shared" si="45"/>
        <v>12</v>
      </c>
      <c r="C874" s="37" t="s">
        <v>2510</v>
      </c>
      <c r="D874" s="37" t="s">
        <v>2546</v>
      </c>
      <c r="E874" s="37">
        <v>155494</v>
      </c>
      <c r="F874" s="38" t="s">
        <v>2512</v>
      </c>
      <c r="G874" s="38" t="s">
        <v>2513</v>
      </c>
      <c r="H874" s="38" t="s">
        <v>2547</v>
      </c>
      <c r="I874" s="38" t="s">
        <v>2548</v>
      </c>
      <c r="J874" s="44">
        <v>255000</v>
      </c>
      <c r="K874" s="44">
        <v>98000</v>
      </c>
      <c r="L874" s="44">
        <v>0</v>
      </c>
      <c r="M874" s="44">
        <v>98000</v>
      </c>
      <c r="N874" s="39">
        <v>3</v>
      </c>
      <c r="O874" s="47">
        <v>18668</v>
      </c>
    </row>
    <row r="875" spans="1:15" ht="25.5" hidden="1" outlineLevel="2" x14ac:dyDescent="0.2">
      <c r="A875" s="37">
        <v>838</v>
      </c>
      <c r="B875" s="37">
        <f t="shared" si="45"/>
        <v>13</v>
      </c>
      <c r="C875" s="37" t="s">
        <v>2510</v>
      </c>
      <c r="D875" s="37" t="s">
        <v>2552</v>
      </c>
      <c r="E875" s="37">
        <v>157683</v>
      </c>
      <c r="F875" s="38" t="s">
        <v>2512</v>
      </c>
      <c r="G875" s="38" t="s">
        <v>2513</v>
      </c>
      <c r="H875" s="38" t="s">
        <v>2553</v>
      </c>
      <c r="I875" s="38" t="s">
        <v>2554</v>
      </c>
      <c r="J875" s="44">
        <v>157080</v>
      </c>
      <c r="K875" s="44">
        <v>14040</v>
      </c>
      <c r="L875" s="44">
        <v>0</v>
      </c>
      <c r="M875" s="44">
        <v>14040</v>
      </c>
      <c r="N875" s="39">
        <v>2</v>
      </c>
      <c r="O875" s="47">
        <v>12811</v>
      </c>
    </row>
    <row r="876" spans="1:15" ht="38.25" hidden="1" outlineLevel="2" x14ac:dyDescent="0.2">
      <c r="A876" s="37">
        <v>839</v>
      </c>
      <c r="B876" s="37">
        <f t="shared" si="45"/>
        <v>14</v>
      </c>
      <c r="C876" s="37" t="s">
        <v>2510</v>
      </c>
      <c r="D876" s="37" t="s">
        <v>2549</v>
      </c>
      <c r="E876" s="37">
        <v>157736</v>
      </c>
      <c r="F876" s="38" t="s">
        <v>2512</v>
      </c>
      <c r="G876" s="38" t="s">
        <v>2513</v>
      </c>
      <c r="H876" s="38" t="s">
        <v>2550</v>
      </c>
      <c r="I876" s="38" t="s">
        <v>2551</v>
      </c>
      <c r="J876" s="44">
        <v>159460</v>
      </c>
      <c r="K876" s="44">
        <v>94205</v>
      </c>
      <c r="L876" s="44">
        <v>0</v>
      </c>
      <c r="M876" s="44">
        <v>94205</v>
      </c>
      <c r="N876" s="39">
        <v>4</v>
      </c>
      <c r="O876" s="47">
        <v>24526</v>
      </c>
    </row>
    <row r="877" spans="1:15" ht="25.5" hidden="1" outlineLevel="2" x14ac:dyDescent="0.2">
      <c r="A877" s="37">
        <v>840</v>
      </c>
      <c r="B877" s="37">
        <f t="shared" si="45"/>
        <v>15</v>
      </c>
      <c r="C877" s="37" t="s">
        <v>2510</v>
      </c>
      <c r="D877" s="37" t="s">
        <v>2555</v>
      </c>
      <c r="E877" s="37">
        <v>157834</v>
      </c>
      <c r="F877" s="38" t="s">
        <v>2512</v>
      </c>
      <c r="G877" s="38" t="s">
        <v>2513</v>
      </c>
      <c r="H877" s="38" t="s">
        <v>2556</v>
      </c>
      <c r="I877" s="38" t="s">
        <v>2557</v>
      </c>
      <c r="J877" s="44">
        <v>165242.82999999999</v>
      </c>
      <c r="K877" s="44">
        <v>148202.82999999999</v>
      </c>
      <c r="L877" s="44">
        <v>0</v>
      </c>
      <c r="M877" s="44">
        <v>148202.82999999999</v>
      </c>
      <c r="N877" s="39">
        <v>4</v>
      </c>
      <c r="O877" s="47">
        <v>24526</v>
      </c>
    </row>
    <row r="878" spans="1:15" ht="38.25" hidden="1" outlineLevel="2" x14ac:dyDescent="0.2">
      <c r="A878" s="37">
        <v>841</v>
      </c>
      <c r="B878" s="37">
        <f t="shared" si="45"/>
        <v>16</v>
      </c>
      <c r="C878" s="37" t="s">
        <v>2510</v>
      </c>
      <c r="D878" s="37" t="s">
        <v>2558</v>
      </c>
      <c r="E878" s="37">
        <v>157898</v>
      </c>
      <c r="F878" s="38" t="s">
        <v>2512</v>
      </c>
      <c r="G878" s="38" t="s">
        <v>2513</v>
      </c>
      <c r="H878" s="38" t="s">
        <v>2559</v>
      </c>
      <c r="I878" s="38" t="s">
        <v>2560</v>
      </c>
      <c r="J878" s="44">
        <v>166768.20000000001</v>
      </c>
      <c r="K878" s="44">
        <v>16358.73</v>
      </c>
      <c r="L878" s="44">
        <v>0</v>
      </c>
      <c r="M878" s="44">
        <v>16358.73</v>
      </c>
      <c r="N878" s="39">
        <v>3</v>
      </c>
      <c r="O878" s="47">
        <v>16358</v>
      </c>
    </row>
    <row r="879" spans="1:15" ht="25.5" hidden="1" outlineLevel="2" x14ac:dyDescent="0.2">
      <c r="A879" s="37">
        <v>842</v>
      </c>
      <c r="B879" s="37">
        <f t="shared" si="45"/>
        <v>17</v>
      </c>
      <c r="C879" s="37" t="s">
        <v>2510</v>
      </c>
      <c r="D879" s="37" t="s">
        <v>2561</v>
      </c>
      <c r="E879" s="37">
        <v>157969</v>
      </c>
      <c r="F879" s="38" t="s">
        <v>2512</v>
      </c>
      <c r="G879" s="38" t="s">
        <v>2513</v>
      </c>
      <c r="H879" s="38" t="s">
        <v>2562</v>
      </c>
      <c r="I879" s="38" t="s">
        <v>2563</v>
      </c>
      <c r="J879" s="44">
        <v>129800</v>
      </c>
      <c r="K879" s="44">
        <v>129800</v>
      </c>
      <c r="L879" s="44">
        <v>0</v>
      </c>
      <c r="M879" s="44">
        <v>100000</v>
      </c>
      <c r="N879" s="39">
        <v>4</v>
      </c>
      <c r="O879" s="47">
        <v>24526</v>
      </c>
    </row>
    <row r="880" spans="1:15" ht="25.5" hidden="1" outlineLevel="2" x14ac:dyDescent="0.2">
      <c r="A880" s="37">
        <v>843</v>
      </c>
      <c r="B880" s="37">
        <f t="shared" si="45"/>
        <v>18</v>
      </c>
      <c r="C880" s="37" t="s">
        <v>2510</v>
      </c>
      <c r="D880" s="37" t="s">
        <v>2564</v>
      </c>
      <c r="E880" s="37">
        <v>159525</v>
      </c>
      <c r="F880" s="38" t="s">
        <v>2512</v>
      </c>
      <c r="G880" s="38" t="s">
        <v>2513</v>
      </c>
      <c r="H880" s="38" t="s">
        <v>2565</v>
      </c>
      <c r="I880" s="38" t="s">
        <v>2566</v>
      </c>
      <c r="J880" s="44">
        <v>190995</v>
      </c>
      <c r="K880" s="44">
        <v>12000</v>
      </c>
      <c r="L880" s="44">
        <v>0</v>
      </c>
      <c r="M880" s="44">
        <v>12000</v>
      </c>
      <c r="N880" s="39">
        <v>3</v>
      </c>
      <c r="O880" s="47">
        <v>12000</v>
      </c>
    </row>
    <row r="881" spans="1:15" ht="51" hidden="1" outlineLevel="2" x14ac:dyDescent="0.2">
      <c r="A881" s="37">
        <v>844</v>
      </c>
      <c r="B881" s="37">
        <f t="shared" si="45"/>
        <v>19</v>
      </c>
      <c r="C881" s="37" t="s">
        <v>2510</v>
      </c>
      <c r="D881" s="37" t="s">
        <v>2567</v>
      </c>
      <c r="E881" s="37">
        <v>159446</v>
      </c>
      <c r="F881" s="38" t="s">
        <v>2512</v>
      </c>
      <c r="G881" s="38" t="s">
        <v>2513</v>
      </c>
      <c r="H881" s="38" t="s">
        <v>2568</v>
      </c>
      <c r="I881" s="38" t="s">
        <v>2569</v>
      </c>
      <c r="J881" s="44">
        <v>165350.44</v>
      </c>
      <c r="K881" s="44">
        <v>15932.55</v>
      </c>
      <c r="L881" s="44">
        <v>0</v>
      </c>
      <c r="M881" s="44">
        <v>15932</v>
      </c>
      <c r="N881" s="39">
        <v>4</v>
      </c>
      <c r="O881" s="47">
        <v>15932</v>
      </c>
    </row>
    <row r="882" spans="1:15" ht="38.25" hidden="1" outlineLevel="2" x14ac:dyDescent="0.2">
      <c r="A882" s="37">
        <v>845</v>
      </c>
      <c r="B882" s="37">
        <f t="shared" si="45"/>
        <v>20</v>
      </c>
      <c r="C882" s="37" t="s">
        <v>2510</v>
      </c>
      <c r="D882" s="37" t="s">
        <v>2570</v>
      </c>
      <c r="E882" s="37">
        <v>158109</v>
      </c>
      <c r="F882" s="38" t="s">
        <v>2512</v>
      </c>
      <c r="G882" s="38" t="s">
        <v>2513</v>
      </c>
      <c r="H882" s="38" t="s">
        <v>2571</v>
      </c>
      <c r="I882" s="38" t="s">
        <v>2572</v>
      </c>
      <c r="J882" s="44">
        <v>174930</v>
      </c>
      <c r="K882" s="44">
        <v>152465</v>
      </c>
      <c r="L882" s="44">
        <v>42485</v>
      </c>
      <c r="M882" s="44">
        <v>109980</v>
      </c>
      <c r="N882" s="39">
        <v>2</v>
      </c>
      <c r="O882" s="47">
        <v>12811</v>
      </c>
    </row>
    <row r="883" spans="1:15" ht="25.5" hidden="1" outlineLevel="2" x14ac:dyDescent="0.2">
      <c r="A883" s="37">
        <v>846</v>
      </c>
      <c r="B883" s="37">
        <f t="shared" si="45"/>
        <v>21</v>
      </c>
      <c r="C883" s="37" t="s">
        <v>2510</v>
      </c>
      <c r="D883" s="37" t="s">
        <v>2573</v>
      </c>
      <c r="E883" s="37">
        <v>159507</v>
      </c>
      <c r="F883" s="38" t="s">
        <v>2512</v>
      </c>
      <c r="G883" s="38" t="s">
        <v>2513</v>
      </c>
      <c r="H883" s="38" t="s">
        <v>2574</v>
      </c>
      <c r="I883" s="38" t="s">
        <v>2575</v>
      </c>
      <c r="J883" s="44">
        <v>158975.5</v>
      </c>
      <c r="K883" s="44">
        <v>80979.5</v>
      </c>
      <c r="L883" s="44">
        <v>0</v>
      </c>
      <c r="M883" s="44">
        <v>80979.5</v>
      </c>
      <c r="N883" s="39">
        <v>3</v>
      </c>
      <c r="O883" s="47">
        <v>18668</v>
      </c>
    </row>
    <row r="884" spans="1:15" ht="25.5" hidden="1" outlineLevel="2" x14ac:dyDescent="0.2">
      <c r="A884" s="37">
        <v>847</v>
      </c>
      <c r="B884" s="37">
        <f t="shared" si="45"/>
        <v>22</v>
      </c>
      <c r="C884" s="37" t="s">
        <v>2510</v>
      </c>
      <c r="D884" s="37" t="s">
        <v>2576</v>
      </c>
      <c r="E884" s="37">
        <v>158181</v>
      </c>
      <c r="F884" s="38" t="s">
        <v>2512</v>
      </c>
      <c r="G884" s="38" t="s">
        <v>2513</v>
      </c>
      <c r="H884" s="38" t="s">
        <v>2577</v>
      </c>
      <c r="I884" s="38" t="s">
        <v>2578</v>
      </c>
      <c r="J884" s="44">
        <v>149107</v>
      </c>
      <c r="K884" s="44">
        <v>59553.5</v>
      </c>
      <c r="L884" s="44">
        <v>29776.75</v>
      </c>
      <c r="M884" s="44">
        <v>29776.75</v>
      </c>
      <c r="N884" s="39">
        <v>3</v>
      </c>
      <c r="O884" s="47">
        <v>18668</v>
      </c>
    </row>
    <row r="885" spans="1:15" ht="51" hidden="1" outlineLevel="2" x14ac:dyDescent="0.2">
      <c r="A885" s="37">
        <v>848</v>
      </c>
      <c r="B885" s="37">
        <f t="shared" si="45"/>
        <v>23</v>
      </c>
      <c r="C885" s="37" t="s">
        <v>2510</v>
      </c>
      <c r="D885" s="37" t="s">
        <v>2579</v>
      </c>
      <c r="E885" s="37">
        <v>158314</v>
      </c>
      <c r="F885" s="38" t="s">
        <v>2512</v>
      </c>
      <c r="G885" s="38" t="s">
        <v>2513</v>
      </c>
      <c r="H885" s="38" t="s">
        <v>2580</v>
      </c>
      <c r="I885" s="38" t="s">
        <v>2581</v>
      </c>
      <c r="J885" s="44">
        <v>286936</v>
      </c>
      <c r="K885" s="44">
        <v>125893.01</v>
      </c>
      <c r="L885" s="44">
        <v>50000</v>
      </c>
      <c r="M885" s="44">
        <v>75893.009999999995</v>
      </c>
      <c r="N885" s="39">
        <v>4</v>
      </c>
      <c r="O885" s="47">
        <v>24526</v>
      </c>
    </row>
    <row r="886" spans="1:15" ht="25.5" hidden="1" outlineLevel="2" x14ac:dyDescent="0.2">
      <c r="A886" s="37">
        <v>849</v>
      </c>
      <c r="B886" s="37">
        <f t="shared" si="45"/>
        <v>24</v>
      </c>
      <c r="C886" s="37" t="s">
        <v>2510</v>
      </c>
      <c r="D886" s="37" t="s">
        <v>2582</v>
      </c>
      <c r="E886" s="37">
        <v>155528</v>
      </c>
      <c r="F886" s="38" t="s">
        <v>2512</v>
      </c>
      <c r="G886" s="38" t="s">
        <v>2513</v>
      </c>
      <c r="H886" s="38" t="s">
        <v>2583</v>
      </c>
      <c r="I886" s="38" t="s">
        <v>2584</v>
      </c>
      <c r="J886" s="44">
        <v>534310</v>
      </c>
      <c r="K886" s="44">
        <v>514810</v>
      </c>
      <c r="L886" s="44">
        <v>30000</v>
      </c>
      <c r="M886" s="44">
        <v>484810</v>
      </c>
      <c r="N886" s="39">
        <v>3</v>
      </c>
      <c r="O886" s="47">
        <v>18668</v>
      </c>
    </row>
    <row r="887" spans="1:15" ht="25.5" hidden="1" outlineLevel="2" x14ac:dyDescent="0.2">
      <c r="A887" s="37">
        <v>850</v>
      </c>
      <c r="B887" s="37">
        <f t="shared" si="45"/>
        <v>25</v>
      </c>
      <c r="C887" s="37" t="s">
        <v>2510</v>
      </c>
      <c r="D887" s="37" t="s">
        <v>2585</v>
      </c>
      <c r="E887" s="37">
        <v>158804</v>
      </c>
      <c r="F887" s="38" t="s">
        <v>2512</v>
      </c>
      <c r="G887" s="38" t="s">
        <v>2513</v>
      </c>
      <c r="H887" s="38" t="s">
        <v>2586</v>
      </c>
      <c r="I887" s="38" t="s">
        <v>2587</v>
      </c>
      <c r="J887" s="44">
        <v>311780</v>
      </c>
      <c r="K887" s="44">
        <v>190380</v>
      </c>
      <c r="L887" s="44">
        <v>0</v>
      </c>
      <c r="M887" s="44">
        <v>190380</v>
      </c>
      <c r="N887" s="39">
        <v>4</v>
      </c>
      <c r="O887" s="47">
        <v>24526</v>
      </c>
    </row>
    <row r="888" spans="1:15" ht="25.5" hidden="1" outlineLevel="2" x14ac:dyDescent="0.2">
      <c r="A888" s="37">
        <v>851</v>
      </c>
      <c r="B888" s="37">
        <f t="shared" si="45"/>
        <v>26</v>
      </c>
      <c r="C888" s="37" t="s">
        <v>2510</v>
      </c>
      <c r="D888" s="37" t="s">
        <v>2588</v>
      </c>
      <c r="E888" s="37">
        <v>158859</v>
      </c>
      <c r="F888" s="38" t="s">
        <v>2512</v>
      </c>
      <c r="G888" s="38" t="s">
        <v>2513</v>
      </c>
      <c r="H888" s="38" t="s">
        <v>2589</v>
      </c>
      <c r="I888" s="38" t="s">
        <v>2590</v>
      </c>
      <c r="J888" s="44">
        <v>157080</v>
      </c>
      <c r="K888" s="44">
        <v>157080</v>
      </c>
      <c r="L888" s="44">
        <v>0</v>
      </c>
      <c r="M888" s="44">
        <v>157080</v>
      </c>
      <c r="N888" s="39">
        <v>2</v>
      </c>
      <c r="O888" s="47">
        <v>12811</v>
      </c>
    </row>
    <row r="889" spans="1:15" ht="25.5" hidden="1" outlineLevel="2" x14ac:dyDescent="0.2">
      <c r="A889" s="37">
        <v>852</v>
      </c>
      <c r="B889" s="37">
        <f t="shared" si="45"/>
        <v>27</v>
      </c>
      <c r="C889" s="37" t="s">
        <v>2510</v>
      </c>
      <c r="D889" s="37" t="s">
        <v>2591</v>
      </c>
      <c r="E889" s="37">
        <v>159071</v>
      </c>
      <c r="F889" s="38" t="s">
        <v>2512</v>
      </c>
      <c r="G889" s="38" t="s">
        <v>2513</v>
      </c>
      <c r="H889" s="38" t="s">
        <v>2592</v>
      </c>
      <c r="I889" s="38" t="s">
        <v>2593</v>
      </c>
      <c r="J889" s="44">
        <v>158000</v>
      </c>
      <c r="K889" s="44">
        <v>126000</v>
      </c>
      <c r="L889" s="44">
        <v>0</v>
      </c>
      <c r="M889" s="44">
        <v>56000</v>
      </c>
      <c r="N889" s="39">
        <v>4</v>
      </c>
      <c r="O889" s="47">
        <v>24526</v>
      </c>
    </row>
    <row r="890" spans="1:15" ht="25.5" hidden="1" outlineLevel="2" x14ac:dyDescent="0.2">
      <c r="A890" s="37">
        <v>853</v>
      </c>
      <c r="B890" s="37">
        <f t="shared" si="45"/>
        <v>28</v>
      </c>
      <c r="C890" s="37" t="s">
        <v>2510</v>
      </c>
      <c r="D890" s="37" t="s">
        <v>2594</v>
      </c>
      <c r="E890" s="37">
        <v>159142</v>
      </c>
      <c r="F890" s="38" t="s">
        <v>2512</v>
      </c>
      <c r="G890" s="38" t="s">
        <v>2513</v>
      </c>
      <c r="H890" s="38" t="s">
        <v>2595</v>
      </c>
      <c r="I890" s="38" t="s">
        <v>2596</v>
      </c>
      <c r="J890" s="44">
        <v>135000</v>
      </c>
      <c r="K890" s="44">
        <v>135000</v>
      </c>
      <c r="L890" s="44">
        <v>90000</v>
      </c>
      <c r="M890" s="44">
        <v>45000</v>
      </c>
      <c r="N890" s="39">
        <v>2</v>
      </c>
      <c r="O890" s="47">
        <v>12811</v>
      </c>
    </row>
    <row r="891" spans="1:15" ht="51" hidden="1" outlineLevel="2" x14ac:dyDescent="0.2">
      <c r="A891" s="37">
        <v>854</v>
      </c>
      <c r="B891" s="37">
        <f t="shared" si="45"/>
        <v>29</v>
      </c>
      <c r="C891" s="37" t="s">
        <v>2510</v>
      </c>
      <c r="D891" s="37" t="s">
        <v>2597</v>
      </c>
      <c r="E891" s="37">
        <v>159213</v>
      </c>
      <c r="F891" s="38" t="s">
        <v>2512</v>
      </c>
      <c r="G891" s="38" t="s">
        <v>2513</v>
      </c>
      <c r="H891" s="38" t="s">
        <v>2598</v>
      </c>
      <c r="I891" s="38" t="s">
        <v>2599</v>
      </c>
      <c r="J891" s="44">
        <v>61047</v>
      </c>
      <c r="K891" s="44">
        <v>61047</v>
      </c>
      <c r="L891" s="44">
        <v>0</v>
      </c>
      <c r="M891" s="44">
        <v>61047</v>
      </c>
      <c r="N891" s="39">
        <v>2</v>
      </c>
      <c r="O891" s="47">
        <v>12811</v>
      </c>
    </row>
    <row r="892" spans="1:15" ht="29.45" hidden="1" customHeight="1" outlineLevel="1" collapsed="1" x14ac:dyDescent="0.2">
      <c r="A892" s="50"/>
      <c r="B892" s="50"/>
      <c r="C892" s="35" t="s">
        <v>2952</v>
      </c>
      <c r="D892" s="35"/>
      <c r="E892" s="35"/>
      <c r="F892" s="43"/>
      <c r="G892" s="43"/>
      <c r="H892" s="43"/>
      <c r="I892" s="43"/>
      <c r="J892" s="45">
        <f t="shared" ref="J892:O892" si="48">SUBTOTAL(9,J863:J891)</f>
        <v>5564732.0899999999</v>
      </c>
      <c r="K892" s="45">
        <f t="shared" si="48"/>
        <v>3317206.47</v>
      </c>
      <c r="L892" s="45">
        <f t="shared" si="48"/>
        <v>468815.35</v>
      </c>
      <c r="M892" s="45">
        <f t="shared" si="48"/>
        <v>2744737.52</v>
      </c>
      <c r="N892" s="36">
        <f t="shared" si="48"/>
        <v>92</v>
      </c>
      <c r="O892" s="48">
        <f t="shared" si="48"/>
        <v>536761</v>
      </c>
    </row>
    <row r="893" spans="1:15" ht="25.5" hidden="1" outlineLevel="2" x14ac:dyDescent="0.2">
      <c r="A893" s="40">
        <v>855</v>
      </c>
      <c r="B893" s="40">
        <f t="shared" si="45"/>
        <v>1</v>
      </c>
      <c r="C893" s="40" t="s">
        <v>2600</v>
      </c>
      <c r="D893" s="40" t="s">
        <v>2392</v>
      </c>
      <c r="E893" s="40">
        <v>159785</v>
      </c>
      <c r="F893" s="41" t="s">
        <v>2601</v>
      </c>
      <c r="G893" s="41" t="s">
        <v>2602</v>
      </c>
      <c r="H893" s="41" t="s">
        <v>2603</v>
      </c>
      <c r="I893" s="41" t="s">
        <v>2604</v>
      </c>
      <c r="J893" s="46">
        <v>205275</v>
      </c>
      <c r="K893" s="46">
        <v>42330</v>
      </c>
      <c r="L893" s="46">
        <v>0</v>
      </c>
      <c r="M893" s="46">
        <v>42330</v>
      </c>
      <c r="N893" s="42">
        <v>4</v>
      </c>
      <c r="O893" s="49">
        <v>24526</v>
      </c>
    </row>
    <row r="894" spans="1:15" ht="25.5" hidden="1" outlineLevel="2" x14ac:dyDescent="0.2">
      <c r="A894" s="37">
        <v>856</v>
      </c>
      <c r="B894" s="37">
        <f t="shared" si="45"/>
        <v>2</v>
      </c>
      <c r="C894" s="37" t="s">
        <v>2600</v>
      </c>
      <c r="D894" s="37" t="s">
        <v>2605</v>
      </c>
      <c r="E894" s="37">
        <v>160047</v>
      </c>
      <c r="F894" s="38" t="s">
        <v>2601</v>
      </c>
      <c r="G894" s="38" t="s">
        <v>2602</v>
      </c>
      <c r="H894" s="38" t="s">
        <v>2606</v>
      </c>
      <c r="I894" s="38" t="s">
        <v>2607</v>
      </c>
      <c r="J894" s="44">
        <v>513206.07</v>
      </c>
      <c r="K894" s="44">
        <v>116561.13</v>
      </c>
      <c r="L894" s="44">
        <v>0</v>
      </c>
      <c r="M894" s="44">
        <v>95000</v>
      </c>
      <c r="N894" s="39">
        <v>5</v>
      </c>
      <c r="O894" s="47">
        <v>30383</v>
      </c>
    </row>
    <row r="895" spans="1:15" ht="25.5" hidden="1" outlineLevel="2" x14ac:dyDescent="0.2">
      <c r="A895" s="37">
        <v>857</v>
      </c>
      <c r="B895" s="37">
        <f t="shared" si="45"/>
        <v>3</v>
      </c>
      <c r="C895" s="37" t="s">
        <v>2600</v>
      </c>
      <c r="D895" s="37" t="s">
        <v>2608</v>
      </c>
      <c r="E895" s="37">
        <v>160127</v>
      </c>
      <c r="F895" s="38" t="s">
        <v>2601</v>
      </c>
      <c r="G895" s="38" t="s">
        <v>2602</v>
      </c>
      <c r="H895" s="38" t="s">
        <v>2609</v>
      </c>
      <c r="I895" s="38" t="s">
        <v>2610</v>
      </c>
      <c r="J895" s="44">
        <v>150312.5</v>
      </c>
      <c r="K895" s="44">
        <v>37187.5</v>
      </c>
      <c r="L895" s="44">
        <v>0</v>
      </c>
      <c r="M895" s="44">
        <v>37187.5</v>
      </c>
      <c r="N895" s="39">
        <v>5</v>
      </c>
      <c r="O895" s="47">
        <v>30383</v>
      </c>
    </row>
    <row r="896" spans="1:15" ht="25.5" hidden="1" outlineLevel="2" x14ac:dyDescent="0.2">
      <c r="A896" s="37">
        <v>858</v>
      </c>
      <c r="B896" s="37">
        <f t="shared" si="45"/>
        <v>4</v>
      </c>
      <c r="C896" s="37" t="s">
        <v>2600</v>
      </c>
      <c r="D896" s="37" t="s">
        <v>2611</v>
      </c>
      <c r="E896" s="37">
        <v>160225</v>
      </c>
      <c r="F896" s="38" t="s">
        <v>2601</v>
      </c>
      <c r="G896" s="38" t="s">
        <v>2602</v>
      </c>
      <c r="H896" s="38" t="s">
        <v>2612</v>
      </c>
      <c r="I896" s="38" t="s">
        <v>2613</v>
      </c>
      <c r="J896" s="44">
        <v>469315</v>
      </c>
      <c r="K896" s="44">
        <v>89741</v>
      </c>
      <c r="L896" s="44">
        <v>0</v>
      </c>
      <c r="M896" s="44">
        <v>89741</v>
      </c>
      <c r="N896" s="39">
        <v>3</v>
      </c>
      <c r="O896" s="47">
        <v>18668</v>
      </c>
    </row>
    <row r="897" spans="1:15" ht="25.5" hidden="1" outlineLevel="2" x14ac:dyDescent="0.2">
      <c r="A897" s="37">
        <v>859</v>
      </c>
      <c r="B897" s="37">
        <f t="shared" si="45"/>
        <v>5</v>
      </c>
      <c r="C897" s="37" t="s">
        <v>2600</v>
      </c>
      <c r="D897" s="37" t="s">
        <v>2614</v>
      </c>
      <c r="E897" s="37">
        <v>160476</v>
      </c>
      <c r="F897" s="38" t="s">
        <v>2601</v>
      </c>
      <c r="G897" s="38" t="s">
        <v>2602</v>
      </c>
      <c r="H897" s="38" t="s">
        <v>2615</v>
      </c>
      <c r="I897" s="38" t="s">
        <v>2616</v>
      </c>
      <c r="J897" s="44">
        <v>136850</v>
      </c>
      <c r="K897" s="44">
        <v>41650</v>
      </c>
      <c r="L897" s="44">
        <v>0</v>
      </c>
      <c r="M897" s="44">
        <v>29750</v>
      </c>
      <c r="N897" s="39">
        <v>3</v>
      </c>
      <c r="O897" s="47">
        <v>18668</v>
      </c>
    </row>
    <row r="898" spans="1:15" ht="25.5" hidden="1" outlineLevel="2" x14ac:dyDescent="0.2">
      <c r="A898" s="37">
        <v>860</v>
      </c>
      <c r="B898" s="37">
        <f t="shared" si="45"/>
        <v>6</v>
      </c>
      <c r="C898" s="37" t="s">
        <v>2600</v>
      </c>
      <c r="D898" s="37" t="s">
        <v>2617</v>
      </c>
      <c r="E898" s="37">
        <v>159687</v>
      </c>
      <c r="F898" s="38" t="s">
        <v>2601</v>
      </c>
      <c r="G898" s="38" t="s">
        <v>2602</v>
      </c>
      <c r="H898" s="38" t="s">
        <v>2618</v>
      </c>
      <c r="I898" s="38" t="s">
        <v>2619</v>
      </c>
      <c r="J898" s="44">
        <v>399483</v>
      </c>
      <c r="K898" s="44">
        <v>260253</v>
      </c>
      <c r="L898" s="44">
        <v>0</v>
      </c>
      <c r="M898" s="44">
        <v>170170</v>
      </c>
      <c r="N898" s="39">
        <v>5</v>
      </c>
      <c r="O898" s="47">
        <v>30383</v>
      </c>
    </row>
    <row r="899" spans="1:15" ht="25.5" hidden="1" outlineLevel="2" x14ac:dyDescent="0.2">
      <c r="A899" s="37">
        <v>861</v>
      </c>
      <c r="B899" s="37">
        <f t="shared" si="45"/>
        <v>7</v>
      </c>
      <c r="C899" s="37" t="s">
        <v>2600</v>
      </c>
      <c r="D899" s="37" t="s">
        <v>2057</v>
      </c>
      <c r="E899" s="37">
        <v>160564</v>
      </c>
      <c r="F899" s="38" t="s">
        <v>2601</v>
      </c>
      <c r="G899" s="38" t="s">
        <v>2602</v>
      </c>
      <c r="H899" s="38" t="s">
        <v>2620</v>
      </c>
      <c r="I899" s="38" t="s">
        <v>2621</v>
      </c>
      <c r="J899" s="44">
        <v>157080</v>
      </c>
      <c r="K899" s="44">
        <v>55707</v>
      </c>
      <c r="L899" s="44">
        <v>0</v>
      </c>
      <c r="M899" s="44">
        <v>55707</v>
      </c>
      <c r="N899" s="39">
        <v>4</v>
      </c>
      <c r="O899" s="47">
        <v>24526</v>
      </c>
    </row>
    <row r="900" spans="1:15" ht="25.5" hidden="1" outlineLevel="2" x14ac:dyDescent="0.2">
      <c r="A900" s="37">
        <v>862</v>
      </c>
      <c r="B900" s="37">
        <f t="shared" si="45"/>
        <v>8</v>
      </c>
      <c r="C900" s="37" t="s">
        <v>2600</v>
      </c>
      <c r="D900" s="37" t="s">
        <v>2622</v>
      </c>
      <c r="E900" s="37">
        <v>160644</v>
      </c>
      <c r="F900" s="38" t="s">
        <v>2601</v>
      </c>
      <c r="G900" s="38" t="s">
        <v>2602</v>
      </c>
      <c r="H900" s="38" t="s">
        <v>2623</v>
      </c>
      <c r="I900" s="38" t="s">
        <v>2624</v>
      </c>
      <c r="J900" s="44">
        <v>207655</v>
      </c>
      <c r="K900" s="44">
        <v>97371</v>
      </c>
      <c r="L900" s="44">
        <v>0</v>
      </c>
      <c r="M900" s="44">
        <v>97371</v>
      </c>
      <c r="N900" s="39">
        <v>4</v>
      </c>
      <c r="O900" s="47">
        <v>24526</v>
      </c>
    </row>
    <row r="901" spans="1:15" ht="25.5" hidden="1" outlineLevel="2" x14ac:dyDescent="0.2">
      <c r="A901" s="37">
        <v>863</v>
      </c>
      <c r="B901" s="37">
        <f t="shared" si="45"/>
        <v>9</v>
      </c>
      <c r="C901" s="37" t="s">
        <v>2600</v>
      </c>
      <c r="D901" s="37" t="s">
        <v>2625</v>
      </c>
      <c r="E901" s="37">
        <v>160779</v>
      </c>
      <c r="F901" s="38" t="s">
        <v>2601</v>
      </c>
      <c r="G901" s="38" t="s">
        <v>2602</v>
      </c>
      <c r="H901" s="38" t="s">
        <v>2626</v>
      </c>
      <c r="I901" s="38" t="s">
        <v>2627</v>
      </c>
      <c r="J901" s="44">
        <v>199600</v>
      </c>
      <c r="K901" s="44">
        <v>40482.5</v>
      </c>
      <c r="L901" s="44">
        <v>0</v>
      </c>
      <c r="M901" s="44">
        <v>40482.5</v>
      </c>
      <c r="N901" s="39">
        <v>5</v>
      </c>
      <c r="O901" s="47">
        <v>30383</v>
      </c>
    </row>
    <row r="902" spans="1:15" ht="38.25" hidden="1" outlineLevel="2" x14ac:dyDescent="0.2">
      <c r="A902" s="37">
        <v>864</v>
      </c>
      <c r="B902" s="37">
        <f t="shared" ref="B902:B965" si="49">B901+1</f>
        <v>10</v>
      </c>
      <c r="C902" s="37" t="s">
        <v>2600</v>
      </c>
      <c r="D902" s="37" t="s">
        <v>2628</v>
      </c>
      <c r="E902" s="37">
        <v>160877</v>
      </c>
      <c r="F902" s="38" t="s">
        <v>2601</v>
      </c>
      <c r="G902" s="38" t="s">
        <v>2602</v>
      </c>
      <c r="H902" s="38" t="s">
        <v>2629</v>
      </c>
      <c r="I902" s="38" t="s">
        <v>2630</v>
      </c>
      <c r="J902" s="44">
        <v>200284</v>
      </c>
      <c r="K902" s="44">
        <v>61384</v>
      </c>
      <c r="L902" s="44">
        <v>0</v>
      </c>
      <c r="M902" s="44">
        <v>61384</v>
      </c>
      <c r="N902" s="39">
        <v>3</v>
      </c>
      <c r="O902" s="47">
        <v>18668</v>
      </c>
    </row>
    <row r="903" spans="1:15" ht="25.5" hidden="1" outlineLevel="2" x14ac:dyDescent="0.2">
      <c r="A903" s="37">
        <v>865</v>
      </c>
      <c r="B903" s="37">
        <f t="shared" si="49"/>
        <v>11</v>
      </c>
      <c r="C903" s="37" t="s">
        <v>2600</v>
      </c>
      <c r="D903" s="37" t="s">
        <v>2631</v>
      </c>
      <c r="E903" s="37">
        <v>160911</v>
      </c>
      <c r="F903" s="38" t="s">
        <v>2601</v>
      </c>
      <c r="G903" s="38" t="s">
        <v>2602</v>
      </c>
      <c r="H903" s="38" t="s">
        <v>2632</v>
      </c>
      <c r="I903" s="38" t="s">
        <v>2633</v>
      </c>
      <c r="J903" s="44">
        <v>154700</v>
      </c>
      <c r="K903" s="44">
        <v>59500</v>
      </c>
      <c r="L903" s="44">
        <v>0</v>
      </c>
      <c r="M903" s="44">
        <v>59500</v>
      </c>
      <c r="N903" s="39">
        <v>5</v>
      </c>
      <c r="O903" s="47">
        <v>30383</v>
      </c>
    </row>
    <row r="904" spans="1:15" ht="25.5" hidden="1" outlineLevel="2" x14ac:dyDescent="0.2">
      <c r="A904" s="37">
        <v>866</v>
      </c>
      <c r="B904" s="37">
        <f t="shared" si="49"/>
        <v>12</v>
      </c>
      <c r="C904" s="37" t="s">
        <v>2600</v>
      </c>
      <c r="D904" s="37" t="s">
        <v>2634</v>
      </c>
      <c r="E904" s="37">
        <v>161035</v>
      </c>
      <c r="F904" s="38" t="s">
        <v>2601</v>
      </c>
      <c r="G904" s="38" t="s">
        <v>2602</v>
      </c>
      <c r="H904" s="38" t="s">
        <v>2635</v>
      </c>
      <c r="I904" s="38" t="s">
        <v>2636</v>
      </c>
      <c r="J904" s="44">
        <v>173476</v>
      </c>
      <c r="K904" s="44">
        <v>17347.599999999999</v>
      </c>
      <c r="L904" s="44">
        <v>0</v>
      </c>
      <c r="M904" s="44">
        <v>17347.599999999999</v>
      </c>
      <c r="N904" s="39">
        <v>4</v>
      </c>
      <c r="O904" s="47">
        <v>17347</v>
      </c>
    </row>
    <row r="905" spans="1:15" ht="63.75" hidden="1" outlineLevel="2" x14ac:dyDescent="0.2">
      <c r="A905" s="37">
        <v>867</v>
      </c>
      <c r="B905" s="37">
        <f t="shared" si="49"/>
        <v>13</v>
      </c>
      <c r="C905" s="37" t="s">
        <v>2600</v>
      </c>
      <c r="D905" s="37" t="s">
        <v>2637</v>
      </c>
      <c r="E905" s="37">
        <v>161179</v>
      </c>
      <c r="F905" s="38" t="s">
        <v>2601</v>
      </c>
      <c r="G905" s="38" t="s">
        <v>2602</v>
      </c>
      <c r="H905" s="38" t="s">
        <v>2638</v>
      </c>
      <c r="I905" s="38" t="s">
        <v>2639</v>
      </c>
      <c r="J905" s="44">
        <v>355800</v>
      </c>
      <c r="K905" s="44">
        <v>55325</v>
      </c>
      <c r="L905" s="44">
        <v>0</v>
      </c>
      <c r="M905" s="44">
        <v>53990</v>
      </c>
      <c r="N905" s="39">
        <v>5</v>
      </c>
      <c r="O905" s="47">
        <v>30383</v>
      </c>
    </row>
    <row r="906" spans="1:15" ht="25.5" hidden="1" outlineLevel="2" x14ac:dyDescent="0.2">
      <c r="A906" s="37">
        <v>868</v>
      </c>
      <c r="B906" s="37">
        <f t="shared" si="49"/>
        <v>14</v>
      </c>
      <c r="C906" s="37" t="s">
        <v>2600</v>
      </c>
      <c r="D906" s="37" t="s">
        <v>1134</v>
      </c>
      <c r="E906" s="37">
        <v>161231</v>
      </c>
      <c r="F906" s="38" t="s">
        <v>2601</v>
      </c>
      <c r="G906" s="38" t="s">
        <v>2602</v>
      </c>
      <c r="H906" s="38" t="s">
        <v>2640</v>
      </c>
      <c r="I906" s="38" t="s">
        <v>2641</v>
      </c>
      <c r="J906" s="44">
        <v>157080</v>
      </c>
      <c r="K906" s="44">
        <v>59500</v>
      </c>
      <c r="L906" s="44">
        <v>0</v>
      </c>
      <c r="M906" s="44">
        <v>59500</v>
      </c>
      <c r="N906" s="39">
        <v>4</v>
      </c>
      <c r="O906" s="47">
        <v>24526</v>
      </c>
    </row>
    <row r="907" spans="1:15" ht="25.5" hidden="1" outlineLevel="2" x14ac:dyDescent="0.2">
      <c r="A907" s="37">
        <v>869</v>
      </c>
      <c r="B907" s="37">
        <f t="shared" si="49"/>
        <v>15</v>
      </c>
      <c r="C907" s="37" t="s">
        <v>2600</v>
      </c>
      <c r="D907" s="37" t="s">
        <v>2642</v>
      </c>
      <c r="E907" s="37">
        <v>161259</v>
      </c>
      <c r="F907" s="38" t="s">
        <v>2601</v>
      </c>
      <c r="G907" s="38" t="s">
        <v>2602</v>
      </c>
      <c r="H907" s="38" t="s">
        <v>2643</v>
      </c>
      <c r="I907" s="38" t="s">
        <v>2644</v>
      </c>
      <c r="J907" s="44">
        <v>153320</v>
      </c>
      <c r="K907" s="44">
        <v>113050</v>
      </c>
      <c r="L907" s="44">
        <v>0</v>
      </c>
      <c r="M907" s="44">
        <v>101150</v>
      </c>
      <c r="N907" s="39">
        <v>4</v>
      </c>
      <c r="O907" s="47">
        <v>24526</v>
      </c>
    </row>
    <row r="908" spans="1:15" ht="25.5" hidden="1" outlineLevel="2" x14ac:dyDescent="0.2">
      <c r="A908" s="37">
        <v>870</v>
      </c>
      <c r="B908" s="37">
        <f t="shared" si="49"/>
        <v>16</v>
      </c>
      <c r="C908" s="37" t="s">
        <v>2600</v>
      </c>
      <c r="D908" s="37" t="s">
        <v>2645</v>
      </c>
      <c r="E908" s="37">
        <v>161348</v>
      </c>
      <c r="F908" s="38" t="s">
        <v>2601</v>
      </c>
      <c r="G908" s="38" t="s">
        <v>2602</v>
      </c>
      <c r="H908" s="38" t="s">
        <v>2646</v>
      </c>
      <c r="I908" s="38" t="s">
        <v>2647</v>
      </c>
      <c r="J908" s="44">
        <v>422450</v>
      </c>
      <c r="K908" s="44">
        <v>40460</v>
      </c>
      <c r="L908" s="44">
        <v>0</v>
      </c>
      <c r="M908" s="44">
        <v>40460</v>
      </c>
      <c r="N908" s="39">
        <v>3</v>
      </c>
      <c r="O908" s="47">
        <v>18668</v>
      </c>
    </row>
    <row r="909" spans="1:15" ht="25.5" hidden="1" outlineLevel="2" x14ac:dyDescent="0.2">
      <c r="A909" s="37">
        <v>871</v>
      </c>
      <c r="B909" s="37">
        <f t="shared" si="49"/>
        <v>17</v>
      </c>
      <c r="C909" s="37" t="s">
        <v>2600</v>
      </c>
      <c r="D909" s="37" t="s">
        <v>2648</v>
      </c>
      <c r="E909" s="37">
        <v>159767</v>
      </c>
      <c r="F909" s="38" t="s">
        <v>2601</v>
      </c>
      <c r="G909" s="38" t="s">
        <v>2602</v>
      </c>
      <c r="H909" s="38" t="s">
        <v>2649</v>
      </c>
      <c r="I909" s="38" t="s">
        <v>2650</v>
      </c>
      <c r="J909" s="44">
        <v>148266.78</v>
      </c>
      <c r="K909" s="44">
        <v>26488.55</v>
      </c>
      <c r="L909" s="44">
        <v>0</v>
      </c>
      <c r="M909" s="44">
        <v>26488.55</v>
      </c>
      <c r="N909" s="39">
        <v>6</v>
      </c>
      <c r="O909" s="47">
        <v>26488</v>
      </c>
    </row>
    <row r="910" spans="1:15" ht="24" hidden="1" customHeight="1" outlineLevel="1" collapsed="1" x14ac:dyDescent="0.2">
      <c r="A910" s="50"/>
      <c r="B910" s="50"/>
      <c r="C910" s="35" t="s">
        <v>2953</v>
      </c>
      <c r="D910" s="35"/>
      <c r="E910" s="35"/>
      <c r="F910" s="43"/>
      <c r="G910" s="43"/>
      <c r="H910" s="43"/>
      <c r="I910" s="43"/>
      <c r="J910" s="45">
        <f t="shared" ref="J910:O910" si="50">SUBTOTAL(9,J893:J909)</f>
        <v>4204153.3500000006</v>
      </c>
      <c r="K910" s="45">
        <f t="shared" si="50"/>
        <v>1214338.28</v>
      </c>
      <c r="L910" s="45">
        <f t="shared" si="50"/>
        <v>0</v>
      </c>
      <c r="M910" s="45">
        <f t="shared" si="50"/>
        <v>1077559.1500000001</v>
      </c>
      <c r="N910" s="36">
        <f t="shared" si="50"/>
        <v>72</v>
      </c>
      <c r="O910" s="48">
        <f t="shared" si="50"/>
        <v>423435</v>
      </c>
    </row>
    <row r="911" spans="1:15" ht="63.75" hidden="1" outlineLevel="2" x14ac:dyDescent="0.2">
      <c r="A911" s="40">
        <v>872</v>
      </c>
      <c r="B911" s="40">
        <f t="shared" si="49"/>
        <v>1</v>
      </c>
      <c r="C911" s="40" t="s">
        <v>2755</v>
      </c>
      <c r="D911" s="40" t="s">
        <v>2756</v>
      </c>
      <c r="E911" s="40">
        <v>162327</v>
      </c>
      <c r="F911" s="41" t="s">
        <v>2757</v>
      </c>
      <c r="G911" s="41" t="s">
        <v>2758</v>
      </c>
      <c r="H911" s="41" t="s">
        <v>2759</v>
      </c>
      <c r="I911" s="41" t="s">
        <v>2760</v>
      </c>
      <c r="J911" s="46">
        <v>182586</v>
      </c>
      <c r="K911" s="46">
        <v>66675</v>
      </c>
      <c r="L911" s="46">
        <v>0</v>
      </c>
      <c r="M911" s="46">
        <v>66675</v>
      </c>
      <c r="N911" s="42">
        <v>3</v>
      </c>
      <c r="O911" s="49">
        <v>18668</v>
      </c>
    </row>
    <row r="912" spans="1:15" ht="63.75" hidden="1" outlineLevel="2" x14ac:dyDescent="0.2">
      <c r="A912" s="37">
        <v>873</v>
      </c>
      <c r="B912" s="37">
        <f t="shared" si="49"/>
        <v>2</v>
      </c>
      <c r="C912" s="37" t="s">
        <v>2755</v>
      </c>
      <c r="D912" s="37" t="s">
        <v>2761</v>
      </c>
      <c r="E912" s="37">
        <v>162381</v>
      </c>
      <c r="F912" s="38" t="s">
        <v>2757</v>
      </c>
      <c r="G912" s="38" t="s">
        <v>2758</v>
      </c>
      <c r="H912" s="38" t="s">
        <v>2762</v>
      </c>
      <c r="I912" s="38" t="s">
        <v>2763</v>
      </c>
      <c r="J912" s="44">
        <v>159915.16</v>
      </c>
      <c r="K912" s="44">
        <v>22381.8</v>
      </c>
      <c r="L912" s="44">
        <v>0</v>
      </c>
      <c r="M912" s="44">
        <v>22381.8</v>
      </c>
      <c r="N912" s="39">
        <v>3</v>
      </c>
      <c r="O912" s="47">
        <v>18668</v>
      </c>
    </row>
    <row r="913" spans="1:15" ht="76.5" hidden="1" outlineLevel="2" x14ac:dyDescent="0.2">
      <c r="A913" s="37">
        <v>874</v>
      </c>
      <c r="B913" s="37">
        <f t="shared" si="49"/>
        <v>3</v>
      </c>
      <c r="C913" s="37" t="s">
        <v>2755</v>
      </c>
      <c r="D913" s="37" t="s">
        <v>2764</v>
      </c>
      <c r="E913" s="37">
        <v>162498</v>
      </c>
      <c r="F913" s="38" t="s">
        <v>2757</v>
      </c>
      <c r="G913" s="38" t="s">
        <v>2758</v>
      </c>
      <c r="H913" s="38" t="s">
        <v>2765</v>
      </c>
      <c r="I913" s="38" t="s">
        <v>2766</v>
      </c>
      <c r="J913" s="44">
        <v>105315</v>
      </c>
      <c r="K913" s="44">
        <v>85315</v>
      </c>
      <c r="L913" s="44">
        <v>0</v>
      </c>
      <c r="M913" s="44">
        <v>85315</v>
      </c>
      <c r="N913" s="39">
        <v>2</v>
      </c>
      <c r="O913" s="47">
        <v>12811</v>
      </c>
    </row>
    <row r="914" spans="1:15" ht="63.75" hidden="1" outlineLevel="2" x14ac:dyDescent="0.2">
      <c r="A914" s="37">
        <v>875</v>
      </c>
      <c r="B914" s="37">
        <f t="shared" si="49"/>
        <v>4</v>
      </c>
      <c r="C914" s="37" t="s">
        <v>2755</v>
      </c>
      <c r="D914" s="37" t="s">
        <v>2767</v>
      </c>
      <c r="E914" s="37">
        <v>162791</v>
      </c>
      <c r="F914" s="38" t="s">
        <v>2757</v>
      </c>
      <c r="G914" s="38" t="s">
        <v>2758</v>
      </c>
      <c r="H914" s="38" t="s">
        <v>2768</v>
      </c>
      <c r="I914" s="38" t="s">
        <v>2769</v>
      </c>
      <c r="J914" s="44">
        <v>81000</v>
      </c>
      <c r="K914" s="44">
        <v>37740.699999999997</v>
      </c>
      <c r="L914" s="44">
        <v>0</v>
      </c>
      <c r="M914" s="44">
        <v>37740.699999999997</v>
      </c>
      <c r="N914" s="39">
        <v>3</v>
      </c>
      <c r="O914" s="47">
        <v>18668</v>
      </c>
    </row>
    <row r="915" spans="1:15" ht="63.75" hidden="1" outlineLevel="2" x14ac:dyDescent="0.2">
      <c r="A915" s="37">
        <v>876</v>
      </c>
      <c r="B915" s="37">
        <f t="shared" si="49"/>
        <v>5</v>
      </c>
      <c r="C915" s="37" t="s">
        <v>2755</v>
      </c>
      <c r="D915" s="37" t="s">
        <v>2770</v>
      </c>
      <c r="E915" s="37">
        <v>163002</v>
      </c>
      <c r="F915" s="38" t="s">
        <v>2757</v>
      </c>
      <c r="G915" s="38" t="s">
        <v>2758</v>
      </c>
      <c r="H915" s="38" t="s">
        <v>2771</v>
      </c>
      <c r="I915" s="38" t="s">
        <v>2772</v>
      </c>
      <c r="J915" s="44">
        <v>133680.79999999999</v>
      </c>
      <c r="K915" s="44">
        <v>15911.74</v>
      </c>
      <c r="L915" s="44">
        <v>0</v>
      </c>
      <c r="M915" s="44">
        <v>15911.74</v>
      </c>
      <c r="N915" s="39">
        <v>2</v>
      </c>
      <c r="O915" s="47">
        <v>12811</v>
      </c>
    </row>
    <row r="916" spans="1:15" ht="63.75" hidden="1" outlineLevel="2" x14ac:dyDescent="0.2">
      <c r="A916" s="37">
        <v>877</v>
      </c>
      <c r="B916" s="37">
        <f t="shared" si="49"/>
        <v>6</v>
      </c>
      <c r="C916" s="37" t="s">
        <v>2755</v>
      </c>
      <c r="D916" s="37" t="s">
        <v>2773</v>
      </c>
      <c r="E916" s="37">
        <v>167277</v>
      </c>
      <c r="F916" s="38" t="s">
        <v>2757</v>
      </c>
      <c r="G916" s="38" t="s">
        <v>2758</v>
      </c>
      <c r="H916" s="38" t="s">
        <v>2774</v>
      </c>
      <c r="I916" s="38" t="s">
        <v>2775</v>
      </c>
      <c r="J916" s="44">
        <v>45000</v>
      </c>
      <c r="K916" s="44">
        <v>44740.7</v>
      </c>
      <c r="L916" s="44">
        <v>0</v>
      </c>
      <c r="M916" s="44">
        <v>44740.7</v>
      </c>
      <c r="N916" s="39">
        <v>3</v>
      </c>
      <c r="O916" s="47">
        <v>18668</v>
      </c>
    </row>
    <row r="917" spans="1:15" ht="63.75" hidden="1" outlineLevel="2" x14ac:dyDescent="0.2">
      <c r="A917" s="37">
        <v>878</v>
      </c>
      <c r="B917" s="37">
        <f t="shared" si="49"/>
        <v>7</v>
      </c>
      <c r="C917" s="37" t="s">
        <v>2755</v>
      </c>
      <c r="D917" s="37" t="s">
        <v>2776</v>
      </c>
      <c r="E917" s="37">
        <v>163208</v>
      </c>
      <c r="F917" s="38" t="s">
        <v>2757</v>
      </c>
      <c r="G917" s="38" t="s">
        <v>2758</v>
      </c>
      <c r="H917" s="38" t="s">
        <v>2777</v>
      </c>
      <c r="I917" s="38" t="s">
        <v>2778</v>
      </c>
      <c r="J917" s="44">
        <v>145906.65</v>
      </c>
      <c r="K917" s="44">
        <v>68638.240000000005</v>
      </c>
      <c r="L917" s="44">
        <v>0</v>
      </c>
      <c r="M917" s="44">
        <v>68638.240000000005</v>
      </c>
      <c r="N917" s="39">
        <v>3</v>
      </c>
      <c r="O917" s="47">
        <v>18668</v>
      </c>
    </row>
    <row r="918" spans="1:15" ht="63.75" hidden="1" outlineLevel="2" x14ac:dyDescent="0.2">
      <c r="A918" s="37">
        <v>879</v>
      </c>
      <c r="B918" s="37">
        <f t="shared" si="49"/>
        <v>8</v>
      </c>
      <c r="C918" s="37" t="s">
        <v>2755</v>
      </c>
      <c r="D918" s="37" t="s">
        <v>2779</v>
      </c>
      <c r="E918" s="37">
        <v>163253</v>
      </c>
      <c r="F918" s="38" t="s">
        <v>2757</v>
      </c>
      <c r="G918" s="38" t="s">
        <v>2758</v>
      </c>
      <c r="H918" s="38" t="s">
        <v>2780</v>
      </c>
      <c r="I918" s="38" t="s">
        <v>2781</v>
      </c>
      <c r="J918" s="44">
        <v>19992</v>
      </c>
      <c r="K918" s="44">
        <v>19992</v>
      </c>
      <c r="L918" s="44">
        <v>0</v>
      </c>
      <c r="M918" s="44">
        <v>19992</v>
      </c>
      <c r="N918" s="39">
        <v>3</v>
      </c>
      <c r="O918" s="47">
        <v>18668</v>
      </c>
    </row>
    <row r="919" spans="1:15" ht="63.75" hidden="1" outlineLevel="2" x14ac:dyDescent="0.2">
      <c r="A919" s="37">
        <v>880</v>
      </c>
      <c r="B919" s="37">
        <f t="shared" si="49"/>
        <v>9</v>
      </c>
      <c r="C919" s="37" t="s">
        <v>2755</v>
      </c>
      <c r="D919" s="37" t="s">
        <v>2782</v>
      </c>
      <c r="E919" s="37">
        <v>164277</v>
      </c>
      <c r="F919" s="38" t="s">
        <v>2757</v>
      </c>
      <c r="G919" s="38" t="s">
        <v>2758</v>
      </c>
      <c r="H919" s="38" t="s">
        <v>2783</v>
      </c>
      <c r="I919" s="38" t="s">
        <v>2784</v>
      </c>
      <c r="J919" s="44">
        <v>154700</v>
      </c>
      <c r="K919" s="44">
        <v>138735</v>
      </c>
      <c r="L919" s="44">
        <v>0</v>
      </c>
      <c r="M919" s="44">
        <v>138735</v>
      </c>
      <c r="N919" s="39">
        <v>2</v>
      </c>
      <c r="O919" s="47">
        <v>12811</v>
      </c>
    </row>
    <row r="920" spans="1:15" ht="63.75" hidden="1" outlineLevel="2" x14ac:dyDescent="0.2">
      <c r="A920" s="37">
        <v>881</v>
      </c>
      <c r="B920" s="37">
        <f t="shared" si="49"/>
        <v>10</v>
      </c>
      <c r="C920" s="37" t="s">
        <v>2755</v>
      </c>
      <c r="D920" s="37" t="s">
        <v>2785</v>
      </c>
      <c r="E920" s="37">
        <v>163618</v>
      </c>
      <c r="F920" s="38" t="s">
        <v>2757</v>
      </c>
      <c r="G920" s="38" t="s">
        <v>2758</v>
      </c>
      <c r="H920" s="38" t="s">
        <v>2786</v>
      </c>
      <c r="I920" s="38" t="s">
        <v>2787</v>
      </c>
      <c r="J920" s="44">
        <v>132000</v>
      </c>
      <c r="K920" s="44">
        <v>132000</v>
      </c>
      <c r="L920" s="44">
        <v>0</v>
      </c>
      <c r="M920" s="44">
        <v>39600</v>
      </c>
      <c r="N920" s="39">
        <v>3</v>
      </c>
      <c r="O920" s="47">
        <v>18668</v>
      </c>
    </row>
    <row r="921" spans="1:15" ht="63.75" hidden="1" outlineLevel="2" x14ac:dyDescent="0.2">
      <c r="A921" s="37">
        <v>882</v>
      </c>
      <c r="B921" s="37">
        <f t="shared" si="49"/>
        <v>11</v>
      </c>
      <c r="C921" s="37" t="s">
        <v>2755</v>
      </c>
      <c r="D921" s="37" t="s">
        <v>2788</v>
      </c>
      <c r="E921" s="37">
        <v>163681</v>
      </c>
      <c r="F921" s="38" t="s">
        <v>2757</v>
      </c>
      <c r="G921" s="38" t="s">
        <v>2758</v>
      </c>
      <c r="H921" s="38" t="s">
        <v>2789</v>
      </c>
      <c r="I921" s="38" t="s">
        <v>2790</v>
      </c>
      <c r="J921" s="44">
        <v>70000</v>
      </c>
      <c r="K921" s="44">
        <v>36700</v>
      </c>
      <c r="L921" s="44">
        <v>0</v>
      </c>
      <c r="M921" s="44">
        <v>36700</v>
      </c>
      <c r="N921" s="39">
        <v>3</v>
      </c>
      <c r="O921" s="47">
        <v>18668</v>
      </c>
    </row>
    <row r="922" spans="1:15" ht="63.75" hidden="1" outlineLevel="2" x14ac:dyDescent="0.2">
      <c r="A922" s="37">
        <v>883</v>
      </c>
      <c r="B922" s="37">
        <f t="shared" si="49"/>
        <v>12</v>
      </c>
      <c r="C922" s="37" t="s">
        <v>2755</v>
      </c>
      <c r="D922" s="37" t="s">
        <v>2791</v>
      </c>
      <c r="E922" s="37">
        <v>163734</v>
      </c>
      <c r="F922" s="38" t="s">
        <v>2757</v>
      </c>
      <c r="G922" s="38" t="s">
        <v>2758</v>
      </c>
      <c r="H922" s="38" t="s">
        <v>2792</v>
      </c>
      <c r="I922" s="38" t="s">
        <v>2793</v>
      </c>
      <c r="J922" s="44">
        <v>154977.57999999999</v>
      </c>
      <c r="K922" s="44">
        <v>80775.22</v>
      </c>
      <c r="L922" s="44">
        <v>0</v>
      </c>
      <c r="M922" s="44">
        <v>80775.22</v>
      </c>
      <c r="N922" s="39">
        <v>4</v>
      </c>
      <c r="O922" s="47">
        <v>24526</v>
      </c>
    </row>
    <row r="923" spans="1:15" ht="63.75" hidden="1" outlineLevel="2" x14ac:dyDescent="0.2">
      <c r="A923" s="37">
        <v>884</v>
      </c>
      <c r="B923" s="37">
        <f t="shared" si="49"/>
        <v>13</v>
      </c>
      <c r="C923" s="37" t="s">
        <v>2755</v>
      </c>
      <c r="D923" s="37" t="s">
        <v>2794</v>
      </c>
      <c r="E923" s="37">
        <v>163903</v>
      </c>
      <c r="F923" s="38" t="s">
        <v>2757</v>
      </c>
      <c r="G923" s="38" t="s">
        <v>2758</v>
      </c>
      <c r="H923" s="38" t="s">
        <v>2795</v>
      </c>
      <c r="I923" s="38" t="s">
        <v>2796</v>
      </c>
      <c r="J923" s="44">
        <v>133000</v>
      </c>
      <c r="K923" s="44">
        <v>20099.77</v>
      </c>
      <c r="L923" s="44">
        <v>0</v>
      </c>
      <c r="M923" s="44">
        <v>20099.77</v>
      </c>
      <c r="N923" s="39">
        <v>2</v>
      </c>
      <c r="O923" s="47">
        <v>12811</v>
      </c>
    </row>
    <row r="924" spans="1:15" ht="63.75" hidden="1" outlineLevel="2" x14ac:dyDescent="0.2">
      <c r="A924" s="37">
        <v>885</v>
      </c>
      <c r="B924" s="37">
        <f t="shared" si="49"/>
        <v>14</v>
      </c>
      <c r="C924" s="37" t="s">
        <v>2755</v>
      </c>
      <c r="D924" s="37" t="s">
        <v>2797</v>
      </c>
      <c r="E924" s="37">
        <v>164062</v>
      </c>
      <c r="F924" s="38" t="s">
        <v>2757</v>
      </c>
      <c r="G924" s="38" t="s">
        <v>2758</v>
      </c>
      <c r="H924" s="38" t="s">
        <v>2798</v>
      </c>
      <c r="I924" s="38" t="s">
        <v>2799</v>
      </c>
      <c r="J924" s="44">
        <v>153510</v>
      </c>
      <c r="K924" s="44">
        <v>113077.64</v>
      </c>
      <c r="L924" s="44">
        <v>0</v>
      </c>
      <c r="M924" s="44">
        <v>113077.64</v>
      </c>
      <c r="N924" s="39">
        <v>3</v>
      </c>
      <c r="O924" s="47">
        <v>18668</v>
      </c>
    </row>
    <row r="925" spans="1:15" ht="63.75" hidden="1" outlineLevel="2" x14ac:dyDescent="0.2">
      <c r="A925" s="37">
        <v>886</v>
      </c>
      <c r="B925" s="37">
        <f t="shared" si="49"/>
        <v>15</v>
      </c>
      <c r="C925" s="37" t="s">
        <v>2755</v>
      </c>
      <c r="D925" s="37" t="s">
        <v>2800</v>
      </c>
      <c r="E925" s="37">
        <v>164339</v>
      </c>
      <c r="F925" s="38" t="s">
        <v>2757</v>
      </c>
      <c r="G925" s="38" t="s">
        <v>2758</v>
      </c>
      <c r="H925" s="38" t="s">
        <v>2801</v>
      </c>
      <c r="I925" s="38" t="s">
        <v>2802</v>
      </c>
      <c r="J925" s="44">
        <v>161200</v>
      </c>
      <c r="K925" s="44">
        <v>54539</v>
      </c>
      <c r="L925" s="44">
        <v>0</v>
      </c>
      <c r="M925" s="44">
        <v>54539</v>
      </c>
      <c r="N925" s="39">
        <v>2</v>
      </c>
      <c r="O925" s="47">
        <v>12811</v>
      </c>
    </row>
    <row r="926" spans="1:15" ht="63.75" hidden="1" outlineLevel="2" x14ac:dyDescent="0.2">
      <c r="A926" s="37">
        <v>887</v>
      </c>
      <c r="B926" s="37">
        <f t="shared" si="49"/>
        <v>16</v>
      </c>
      <c r="C926" s="37" t="s">
        <v>2755</v>
      </c>
      <c r="D926" s="37" t="s">
        <v>2803</v>
      </c>
      <c r="E926" s="37">
        <v>167222</v>
      </c>
      <c r="F926" s="38" t="s">
        <v>2757</v>
      </c>
      <c r="G926" s="38" t="s">
        <v>2758</v>
      </c>
      <c r="H926" s="38" t="s">
        <v>2804</v>
      </c>
      <c r="I926" s="38" t="s">
        <v>2805</v>
      </c>
      <c r="J926" s="44">
        <v>164920</v>
      </c>
      <c r="K926" s="44">
        <v>47094.95</v>
      </c>
      <c r="L926" s="44">
        <v>0</v>
      </c>
      <c r="M926" s="44">
        <v>47094.95</v>
      </c>
      <c r="N926" s="39">
        <v>3</v>
      </c>
      <c r="O926" s="47">
        <v>18668</v>
      </c>
    </row>
    <row r="927" spans="1:15" ht="63.75" hidden="1" outlineLevel="2" x14ac:dyDescent="0.2">
      <c r="A927" s="37">
        <v>888</v>
      </c>
      <c r="B927" s="37">
        <f t="shared" si="49"/>
        <v>17</v>
      </c>
      <c r="C927" s="37" t="s">
        <v>2755</v>
      </c>
      <c r="D927" s="37" t="s">
        <v>2806</v>
      </c>
      <c r="E927" s="37">
        <v>164393</v>
      </c>
      <c r="F927" s="38" t="s">
        <v>2757</v>
      </c>
      <c r="G927" s="38" t="s">
        <v>2758</v>
      </c>
      <c r="H927" s="38" t="s">
        <v>2807</v>
      </c>
      <c r="I927" s="38" t="s">
        <v>2808</v>
      </c>
      <c r="J927" s="44">
        <v>157080</v>
      </c>
      <c r="K927" s="44">
        <v>92673</v>
      </c>
      <c r="L927" s="44">
        <v>0</v>
      </c>
      <c r="M927" s="44">
        <v>92673</v>
      </c>
      <c r="N927" s="39">
        <v>3</v>
      </c>
      <c r="O927" s="47">
        <v>18668</v>
      </c>
    </row>
    <row r="928" spans="1:15" ht="63.75" hidden="1" outlineLevel="2" x14ac:dyDescent="0.2">
      <c r="A928" s="37">
        <v>889</v>
      </c>
      <c r="B928" s="37">
        <f t="shared" si="49"/>
        <v>18</v>
      </c>
      <c r="C928" s="37" t="s">
        <v>2755</v>
      </c>
      <c r="D928" s="37" t="s">
        <v>2809</v>
      </c>
      <c r="E928" s="37">
        <v>164749</v>
      </c>
      <c r="F928" s="38" t="s">
        <v>2757</v>
      </c>
      <c r="G928" s="38" t="s">
        <v>2758</v>
      </c>
      <c r="H928" s="38" t="s">
        <v>2810</v>
      </c>
      <c r="I928" s="38" t="s">
        <v>2811</v>
      </c>
      <c r="J928" s="44">
        <v>153510</v>
      </c>
      <c r="K928" s="44">
        <v>109140</v>
      </c>
      <c r="L928" s="44">
        <v>0</v>
      </c>
      <c r="M928" s="44">
        <v>109140</v>
      </c>
      <c r="N928" s="39">
        <v>2</v>
      </c>
      <c r="O928" s="47">
        <v>12811</v>
      </c>
    </row>
    <row r="929" spans="1:15" ht="63.75" hidden="1" outlineLevel="2" x14ac:dyDescent="0.2">
      <c r="A929" s="37">
        <v>890</v>
      </c>
      <c r="B929" s="37">
        <f t="shared" si="49"/>
        <v>19</v>
      </c>
      <c r="C929" s="37" t="s">
        <v>2755</v>
      </c>
      <c r="D929" s="37" t="s">
        <v>2812</v>
      </c>
      <c r="E929" s="37">
        <v>167302</v>
      </c>
      <c r="F929" s="38" t="s">
        <v>2757</v>
      </c>
      <c r="G929" s="38" t="s">
        <v>2758</v>
      </c>
      <c r="H929" s="38" t="s">
        <v>2813</v>
      </c>
      <c r="I929" s="38" t="s">
        <v>2814</v>
      </c>
      <c r="J929" s="44">
        <v>143770</v>
      </c>
      <c r="K929" s="44">
        <v>5000</v>
      </c>
      <c r="L929" s="44">
        <v>0</v>
      </c>
      <c r="M929" s="44">
        <v>5000</v>
      </c>
      <c r="N929" s="39">
        <v>2</v>
      </c>
      <c r="O929" s="47">
        <v>5000</v>
      </c>
    </row>
    <row r="930" spans="1:15" ht="63.75" hidden="1" outlineLevel="2" x14ac:dyDescent="0.2">
      <c r="A930" s="37">
        <v>891</v>
      </c>
      <c r="B930" s="37">
        <f t="shared" si="49"/>
        <v>20</v>
      </c>
      <c r="C930" s="37" t="s">
        <v>2755</v>
      </c>
      <c r="D930" s="37" t="s">
        <v>2815</v>
      </c>
      <c r="E930" s="37">
        <v>165069</v>
      </c>
      <c r="F930" s="38" t="s">
        <v>2757</v>
      </c>
      <c r="G930" s="38" t="s">
        <v>2758</v>
      </c>
      <c r="H930" s="38" t="s">
        <v>2816</v>
      </c>
      <c r="I930" s="38" t="s">
        <v>2817</v>
      </c>
      <c r="J930" s="44">
        <v>160650</v>
      </c>
      <c r="K930" s="44">
        <v>113050</v>
      </c>
      <c r="L930" s="44">
        <v>0</v>
      </c>
      <c r="M930" s="44">
        <v>113050</v>
      </c>
      <c r="N930" s="39">
        <v>3</v>
      </c>
      <c r="O930" s="47">
        <v>18668</v>
      </c>
    </row>
    <row r="931" spans="1:15" ht="63.75" hidden="1" outlineLevel="2" x14ac:dyDescent="0.2">
      <c r="A931" s="37">
        <v>892</v>
      </c>
      <c r="B931" s="37">
        <f t="shared" si="49"/>
        <v>21</v>
      </c>
      <c r="C931" s="37" t="s">
        <v>2755</v>
      </c>
      <c r="D931" s="37" t="s">
        <v>2567</v>
      </c>
      <c r="E931" s="37">
        <v>165185</v>
      </c>
      <c r="F931" s="38" t="s">
        <v>2757</v>
      </c>
      <c r="G931" s="38" t="s">
        <v>2758</v>
      </c>
      <c r="H931" s="38" t="s">
        <v>2818</v>
      </c>
      <c r="I931" s="38" t="s">
        <v>2819</v>
      </c>
      <c r="J931" s="44">
        <v>143300</v>
      </c>
      <c r="K931" s="44">
        <v>60417</v>
      </c>
      <c r="L931" s="44">
        <v>0</v>
      </c>
      <c r="M931" s="44">
        <v>60417</v>
      </c>
      <c r="N931" s="39">
        <v>3</v>
      </c>
      <c r="O931" s="47">
        <v>18668</v>
      </c>
    </row>
    <row r="932" spans="1:15" ht="38.25" hidden="1" outlineLevel="2" x14ac:dyDescent="0.2">
      <c r="A932" s="37">
        <v>893</v>
      </c>
      <c r="B932" s="37">
        <f t="shared" si="49"/>
        <v>22</v>
      </c>
      <c r="C932" s="37" t="s">
        <v>2755</v>
      </c>
      <c r="D932" s="37" t="s">
        <v>2820</v>
      </c>
      <c r="E932" s="37">
        <v>165336</v>
      </c>
      <c r="F932" s="38" t="s">
        <v>2757</v>
      </c>
      <c r="G932" s="38" t="s">
        <v>2758</v>
      </c>
      <c r="H932" s="38" t="s">
        <v>2821</v>
      </c>
      <c r="I932" s="38" t="s">
        <v>2822</v>
      </c>
      <c r="J932" s="44">
        <v>105315</v>
      </c>
      <c r="K932" s="44">
        <v>88115</v>
      </c>
      <c r="L932" s="44">
        <v>0</v>
      </c>
      <c r="M932" s="44">
        <v>88115</v>
      </c>
      <c r="N932" s="39">
        <v>3</v>
      </c>
      <c r="O932" s="47">
        <v>18668</v>
      </c>
    </row>
    <row r="933" spans="1:15" ht="63.75" hidden="1" outlineLevel="2" x14ac:dyDescent="0.2">
      <c r="A933" s="37">
        <v>894</v>
      </c>
      <c r="B933" s="37">
        <f t="shared" si="49"/>
        <v>23</v>
      </c>
      <c r="C933" s="37" t="s">
        <v>2755</v>
      </c>
      <c r="D933" s="37" t="s">
        <v>2823</v>
      </c>
      <c r="E933" s="37">
        <v>165470</v>
      </c>
      <c r="F933" s="38" t="s">
        <v>2757</v>
      </c>
      <c r="G933" s="38" t="s">
        <v>2758</v>
      </c>
      <c r="H933" s="38" t="s">
        <v>2824</v>
      </c>
      <c r="I933" s="38" t="s">
        <v>2825</v>
      </c>
      <c r="J933" s="44">
        <v>190000</v>
      </c>
      <c r="K933" s="44">
        <v>87697</v>
      </c>
      <c r="L933" s="44">
        <v>0</v>
      </c>
      <c r="M933" s="44">
        <v>87697</v>
      </c>
      <c r="N933" s="39">
        <v>2</v>
      </c>
      <c r="O933" s="47">
        <v>12811</v>
      </c>
    </row>
    <row r="934" spans="1:15" ht="63.75" hidden="1" outlineLevel="2" x14ac:dyDescent="0.2">
      <c r="A934" s="37">
        <v>895</v>
      </c>
      <c r="B934" s="37">
        <f t="shared" si="49"/>
        <v>24</v>
      </c>
      <c r="C934" s="37" t="s">
        <v>2755</v>
      </c>
      <c r="D934" s="37" t="s">
        <v>2826</v>
      </c>
      <c r="E934" s="37">
        <v>165611</v>
      </c>
      <c r="F934" s="38" t="s">
        <v>2757</v>
      </c>
      <c r="G934" s="38" t="s">
        <v>2758</v>
      </c>
      <c r="H934" s="38" t="s">
        <v>2827</v>
      </c>
      <c r="I934" s="38" t="s">
        <v>2828</v>
      </c>
      <c r="J934" s="44">
        <v>180000</v>
      </c>
      <c r="K934" s="44">
        <v>32466.7</v>
      </c>
      <c r="L934" s="44">
        <v>0</v>
      </c>
      <c r="M934" s="44">
        <v>32466.7</v>
      </c>
      <c r="N934" s="39">
        <v>3</v>
      </c>
      <c r="O934" s="47">
        <v>18668</v>
      </c>
    </row>
    <row r="935" spans="1:15" ht="63.75" hidden="1" outlineLevel="2" x14ac:dyDescent="0.2">
      <c r="A935" s="37">
        <v>896</v>
      </c>
      <c r="B935" s="37">
        <f t="shared" si="49"/>
        <v>25</v>
      </c>
      <c r="C935" s="37" t="s">
        <v>2755</v>
      </c>
      <c r="D935" s="37" t="s">
        <v>2829</v>
      </c>
      <c r="E935" s="37">
        <v>165719</v>
      </c>
      <c r="F935" s="38" t="s">
        <v>2757</v>
      </c>
      <c r="G935" s="38" t="s">
        <v>2758</v>
      </c>
      <c r="H935" s="38" t="s">
        <v>2830</v>
      </c>
      <c r="I935" s="38" t="s">
        <v>2831</v>
      </c>
      <c r="J935" s="44">
        <v>86800</v>
      </c>
      <c r="K935" s="44">
        <v>31975.7</v>
      </c>
      <c r="L935" s="44">
        <v>0</v>
      </c>
      <c r="M935" s="44">
        <v>31975.7</v>
      </c>
      <c r="N935" s="39">
        <v>2</v>
      </c>
      <c r="O935" s="47">
        <v>12811</v>
      </c>
    </row>
    <row r="936" spans="1:15" ht="63.75" hidden="1" outlineLevel="2" x14ac:dyDescent="0.2">
      <c r="A936" s="37">
        <v>897</v>
      </c>
      <c r="B936" s="37">
        <f t="shared" si="49"/>
        <v>26</v>
      </c>
      <c r="C936" s="37" t="s">
        <v>2755</v>
      </c>
      <c r="D936" s="37" t="s">
        <v>2832</v>
      </c>
      <c r="E936" s="37">
        <v>165899</v>
      </c>
      <c r="F936" s="38" t="s">
        <v>2757</v>
      </c>
      <c r="G936" s="38" t="s">
        <v>2758</v>
      </c>
      <c r="H936" s="38" t="s">
        <v>2833</v>
      </c>
      <c r="I936" s="38" t="s">
        <v>2834</v>
      </c>
      <c r="J936" s="44">
        <v>248105</v>
      </c>
      <c r="K936" s="44">
        <v>120785</v>
      </c>
      <c r="L936" s="44">
        <v>0</v>
      </c>
      <c r="M936" s="44">
        <v>120785</v>
      </c>
      <c r="N936" s="39">
        <v>4</v>
      </c>
      <c r="O936" s="47">
        <v>24526</v>
      </c>
    </row>
    <row r="937" spans="1:15" ht="63.75" hidden="1" outlineLevel="2" x14ac:dyDescent="0.2">
      <c r="A937" s="37">
        <v>898</v>
      </c>
      <c r="B937" s="37">
        <f t="shared" si="49"/>
        <v>27</v>
      </c>
      <c r="C937" s="37" t="s">
        <v>2755</v>
      </c>
      <c r="D937" s="37" t="s">
        <v>2835</v>
      </c>
      <c r="E937" s="37">
        <v>165979</v>
      </c>
      <c r="F937" s="38" t="s">
        <v>2757</v>
      </c>
      <c r="G937" s="38" t="s">
        <v>2758</v>
      </c>
      <c r="H937" s="38" t="s">
        <v>2836</v>
      </c>
      <c r="I937" s="38" t="s">
        <v>2837</v>
      </c>
      <c r="J937" s="44">
        <v>126600</v>
      </c>
      <c r="K937" s="44">
        <v>39600</v>
      </c>
      <c r="L937" s="44">
        <v>0</v>
      </c>
      <c r="M937" s="44">
        <v>39600</v>
      </c>
      <c r="N937" s="39">
        <v>2</v>
      </c>
      <c r="O937" s="47">
        <v>12811</v>
      </c>
    </row>
    <row r="938" spans="1:15" ht="63.75" hidden="1" outlineLevel="2" x14ac:dyDescent="0.2">
      <c r="A938" s="37">
        <v>899</v>
      </c>
      <c r="B938" s="37">
        <f t="shared" si="49"/>
        <v>28</v>
      </c>
      <c r="C938" s="37" t="s">
        <v>2755</v>
      </c>
      <c r="D938" s="37" t="s">
        <v>423</v>
      </c>
      <c r="E938" s="37">
        <v>166057</v>
      </c>
      <c r="F938" s="38" t="s">
        <v>2757</v>
      </c>
      <c r="G938" s="38" t="s">
        <v>2758</v>
      </c>
      <c r="H938" s="38" t="s">
        <v>2838</v>
      </c>
      <c r="I938" s="38" t="s">
        <v>2839</v>
      </c>
      <c r="J938" s="44">
        <v>145177.57999999999</v>
      </c>
      <c r="K938" s="44">
        <v>28876.16</v>
      </c>
      <c r="L938" s="44">
        <v>0</v>
      </c>
      <c r="M938" s="44">
        <v>28876.16</v>
      </c>
      <c r="N938" s="39">
        <v>4</v>
      </c>
      <c r="O938" s="47">
        <v>24526</v>
      </c>
    </row>
    <row r="939" spans="1:15" ht="63.75" hidden="1" outlineLevel="2" x14ac:dyDescent="0.2">
      <c r="A939" s="37">
        <v>900</v>
      </c>
      <c r="B939" s="37">
        <f t="shared" si="49"/>
        <v>29</v>
      </c>
      <c r="C939" s="37" t="s">
        <v>2755</v>
      </c>
      <c r="D939" s="37" t="s">
        <v>2840</v>
      </c>
      <c r="E939" s="37">
        <v>166137</v>
      </c>
      <c r="F939" s="38" t="s">
        <v>2757</v>
      </c>
      <c r="G939" s="38" t="s">
        <v>2758</v>
      </c>
      <c r="H939" s="38" t="s">
        <v>2841</v>
      </c>
      <c r="I939" s="38" t="s">
        <v>2842</v>
      </c>
      <c r="J939" s="44">
        <v>120000</v>
      </c>
      <c r="K939" s="44">
        <v>96740.7</v>
      </c>
      <c r="L939" s="44">
        <v>0</v>
      </c>
      <c r="M939" s="44">
        <v>96740.7</v>
      </c>
      <c r="N939" s="39">
        <v>2</v>
      </c>
      <c r="O939" s="47">
        <v>12811</v>
      </c>
    </row>
    <row r="940" spans="1:15" ht="63.75" hidden="1" outlineLevel="2" x14ac:dyDescent="0.2">
      <c r="A940" s="37">
        <v>901</v>
      </c>
      <c r="B940" s="37">
        <f t="shared" si="49"/>
        <v>30</v>
      </c>
      <c r="C940" s="37" t="s">
        <v>2755</v>
      </c>
      <c r="D940" s="37" t="s">
        <v>2843</v>
      </c>
      <c r="E940" s="37">
        <v>166315</v>
      </c>
      <c r="F940" s="38" t="s">
        <v>2757</v>
      </c>
      <c r="G940" s="38" t="s">
        <v>2758</v>
      </c>
      <c r="H940" s="38" t="s">
        <v>2844</v>
      </c>
      <c r="I940" s="38" t="s">
        <v>2845</v>
      </c>
      <c r="J940" s="44">
        <v>152320</v>
      </c>
      <c r="K940" s="44">
        <v>33432</v>
      </c>
      <c r="L940" s="44">
        <v>0</v>
      </c>
      <c r="M940" s="44">
        <v>33432</v>
      </c>
      <c r="N940" s="39">
        <v>2</v>
      </c>
      <c r="O940" s="47">
        <v>12811</v>
      </c>
    </row>
    <row r="941" spans="1:15" ht="63.75" hidden="1" outlineLevel="2" x14ac:dyDescent="0.2">
      <c r="A941" s="37">
        <v>902</v>
      </c>
      <c r="B941" s="37">
        <f t="shared" si="49"/>
        <v>31</v>
      </c>
      <c r="C941" s="37" t="s">
        <v>2755</v>
      </c>
      <c r="D941" s="37" t="s">
        <v>2846</v>
      </c>
      <c r="E941" s="37">
        <v>166529</v>
      </c>
      <c r="F941" s="38" t="s">
        <v>2757</v>
      </c>
      <c r="G941" s="38" t="s">
        <v>2758</v>
      </c>
      <c r="H941" s="38" t="s">
        <v>2847</v>
      </c>
      <c r="I941" s="38" t="s">
        <v>2848</v>
      </c>
      <c r="J941" s="44">
        <v>154700</v>
      </c>
      <c r="K941" s="44">
        <v>154700</v>
      </c>
      <c r="L941" s="44">
        <v>30000</v>
      </c>
      <c r="M941" s="44">
        <v>40000</v>
      </c>
      <c r="N941" s="39">
        <v>3</v>
      </c>
      <c r="O941" s="47">
        <v>18668</v>
      </c>
    </row>
    <row r="942" spans="1:15" ht="63.75" hidden="1" outlineLevel="2" x14ac:dyDescent="0.2">
      <c r="A942" s="37">
        <v>903</v>
      </c>
      <c r="B942" s="37">
        <f t="shared" si="49"/>
        <v>32</v>
      </c>
      <c r="C942" s="37" t="s">
        <v>2755</v>
      </c>
      <c r="D942" s="37" t="s">
        <v>2849</v>
      </c>
      <c r="E942" s="37">
        <v>166869</v>
      </c>
      <c r="F942" s="38" t="s">
        <v>2757</v>
      </c>
      <c r="G942" s="38" t="s">
        <v>2758</v>
      </c>
      <c r="H942" s="38" t="s">
        <v>2850</v>
      </c>
      <c r="I942" s="38" t="s">
        <v>2851</v>
      </c>
      <c r="J942" s="44">
        <v>124900</v>
      </c>
      <c r="K942" s="44">
        <v>54139.23</v>
      </c>
      <c r="L942" s="44">
        <v>0</v>
      </c>
      <c r="M942" s="44">
        <v>54139.23</v>
      </c>
      <c r="N942" s="39">
        <v>2</v>
      </c>
      <c r="O942" s="47">
        <v>12811</v>
      </c>
    </row>
    <row r="943" spans="1:15" ht="63.75" hidden="1" outlineLevel="2" x14ac:dyDescent="0.2">
      <c r="A943" s="37">
        <v>904</v>
      </c>
      <c r="B943" s="37">
        <f t="shared" si="49"/>
        <v>33</v>
      </c>
      <c r="C943" s="37" t="s">
        <v>2755</v>
      </c>
      <c r="D943" s="37" t="s">
        <v>2852</v>
      </c>
      <c r="E943" s="37">
        <v>167179</v>
      </c>
      <c r="F943" s="38" t="s">
        <v>2757</v>
      </c>
      <c r="G943" s="38" t="s">
        <v>2758</v>
      </c>
      <c r="H943" s="38" t="s">
        <v>2853</v>
      </c>
      <c r="I943" s="38" t="s">
        <v>2854</v>
      </c>
      <c r="J943" s="44">
        <v>71400</v>
      </c>
      <c r="K943" s="44">
        <v>71400</v>
      </c>
      <c r="L943" s="44">
        <v>0</v>
      </c>
      <c r="M943" s="44">
        <v>71400</v>
      </c>
      <c r="N943" s="39">
        <v>2</v>
      </c>
      <c r="O943" s="47">
        <v>12811</v>
      </c>
    </row>
    <row r="944" spans="1:15" ht="29.45" hidden="1" customHeight="1" outlineLevel="1" collapsed="1" x14ac:dyDescent="0.2">
      <c r="A944" s="50"/>
      <c r="B944" s="50"/>
      <c r="C944" s="35" t="s">
        <v>2954</v>
      </c>
      <c r="D944" s="35"/>
      <c r="E944" s="35"/>
      <c r="F944" s="43"/>
      <c r="G944" s="43"/>
      <c r="H944" s="43"/>
      <c r="I944" s="43"/>
      <c r="J944" s="45">
        <f t="shared" ref="J944:O944" si="51">SUBTOTAL(9,J911:J943)</f>
        <v>4461330.7699999996</v>
      </c>
      <c r="K944" s="45">
        <f t="shared" si="51"/>
        <v>2204624.2499999995</v>
      </c>
      <c r="L944" s="45">
        <f t="shared" si="51"/>
        <v>30000</v>
      </c>
      <c r="M944" s="45">
        <f t="shared" si="51"/>
        <v>1997524.2499999995</v>
      </c>
      <c r="N944" s="36">
        <f t="shared" si="51"/>
        <v>88</v>
      </c>
      <c r="O944" s="48">
        <f t="shared" si="51"/>
        <v>543809</v>
      </c>
    </row>
    <row r="945" spans="1:15" ht="76.5" hidden="1" outlineLevel="2" x14ac:dyDescent="0.2">
      <c r="A945" s="40">
        <v>905</v>
      </c>
      <c r="B945" s="40">
        <f t="shared" si="49"/>
        <v>1</v>
      </c>
      <c r="C945" s="40" t="s">
        <v>2651</v>
      </c>
      <c r="D945" s="40" t="s">
        <v>2652</v>
      </c>
      <c r="E945" s="40">
        <v>168229</v>
      </c>
      <c r="F945" s="41" t="s">
        <v>2653</v>
      </c>
      <c r="G945" s="41" t="s">
        <v>2654</v>
      </c>
      <c r="H945" s="41" t="s">
        <v>2655</v>
      </c>
      <c r="I945" s="41" t="s">
        <v>2656</v>
      </c>
      <c r="J945" s="46">
        <v>126182</v>
      </c>
      <c r="K945" s="46">
        <v>110217</v>
      </c>
      <c r="L945" s="46">
        <v>0</v>
      </c>
      <c r="M945" s="46">
        <v>110217</v>
      </c>
      <c r="N945" s="42">
        <v>3</v>
      </c>
      <c r="O945" s="49">
        <v>18668</v>
      </c>
    </row>
    <row r="946" spans="1:15" ht="76.5" hidden="1" outlineLevel="2" x14ac:dyDescent="0.2">
      <c r="A946" s="37">
        <v>906</v>
      </c>
      <c r="B946" s="37">
        <f t="shared" si="49"/>
        <v>2</v>
      </c>
      <c r="C946" s="37" t="s">
        <v>2651</v>
      </c>
      <c r="D946" s="37" t="s">
        <v>2657</v>
      </c>
      <c r="E946" s="37">
        <v>168452</v>
      </c>
      <c r="F946" s="38" t="s">
        <v>2653</v>
      </c>
      <c r="G946" s="38" t="s">
        <v>2654</v>
      </c>
      <c r="H946" s="38" t="s">
        <v>2658</v>
      </c>
      <c r="I946" s="38" t="s">
        <v>2659</v>
      </c>
      <c r="J946" s="44">
        <v>100000</v>
      </c>
      <c r="K946" s="44">
        <v>84035</v>
      </c>
      <c r="L946" s="44">
        <v>0</v>
      </c>
      <c r="M946" s="44">
        <v>84035</v>
      </c>
      <c r="N946" s="39">
        <v>4</v>
      </c>
      <c r="O946" s="47">
        <v>24526</v>
      </c>
    </row>
    <row r="947" spans="1:15" ht="63.75" hidden="1" outlineLevel="2" x14ac:dyDescent="0.2">
      <c r="A947" s="37">
        <v>907</v>
      </c>
      <c r="B947" s="37">
        <f t="shared" si="49"/>
        <v>3</v>
      </c>
      <c r="C947" s="37" t="s">
        <v>2651</v>
      </c>
      <c r="D947" s="37" t="s">
        <v>2660</v>
      </c>
      <c r="E947" s="37">
        <v>168675</v>
      </c>
      <c r="F947" s="38" t="s">
        <v>2653</v>
      </c>
      <c r="G947" s="38" t="s">
        <v>2654</v>
      </c>
      <c r="H947" s="38" t="s">
        <v>2661</v>
      </c>
      <c r="I947" s="38" t="s">
        <v>2662</v>
      </c>
      <c r="J947" s="44">
        <v>132000</v>
      </c>
      <c r="K947" s="44">
        <v>93079</v>
      </c>
      <c r="L947" s="44">
        <v>0</v>
      </c>
      <c r="M947" s="44">
        <v>93079</v>
      </c>
      <c r="N947" s="39">
        <v>4</v>
      </c>
      <c r="O947" s="47">
        <v>24526</v>
      </c>
    </row>
    <row r="948" spans="1:15" ht="51" hidden="1" outlineLevel="2" x14ac:dyDescent="0.2">
      <c r="A948" s="37">
        <v>908</v>
      </c>
      <c r="B948" s="37">
        <f t="shared" si="49"/>
        <v>4</v>
      </c>
      <c r="C948" s="37" t="s">
        <v>2651</v>
      </c>
      <c r="D948" s="37" t="s">
        <v>2663</v>
      </c>
      <c r="E948" s="37">
        <v>168880</v>
      </c>
      <c r="F948" s="38" t="s">
        <v>2653</v>
      </c>
      <c r="G948" s="38" t="s">
        <v>2654</v>
      </c>
      <c r="H948" s="38" t="s">
        <v>2664</v>
      </c>
      <c r="I948" s="38" t="s">
        <v>2665</v>
      </c>
      <c r="J948" s="44">
        <v>141015</v>
      </c>
      <c r="K948" s="44">
        <v>125050</v>
      </c>
      <c r="L948" s="44">
        <v>0</v>
      </c>
      <c r="M948" s="44">
        <v>102535</v>
      </c>
      <c r="N948" s="39">
        <v>3</v>
      </c>
      <c r="O948" s="47">
        <v>18668</v>
      </c>
    </row>
    <row r="949" spans="1:15" ht="63.75" hidden="1" outlineLevel="2" x14ac:dyDescent="0.2">
      <c r="A949" s="37">
        <v>909</v>
      </c>
      <c r="B949" s="37">
        <f t="shared" si="49"/>
        <v>5</v>
      </c>
      <c r="C949" s="37" t="s">
        <v>2651</v>
      </c>
      <c r="D949" s="37" t="s">
        <v>2666</v>
      </c>
      <c r="E949" s="37">
        <v>167909</v>
      </c>
      <c r="F949" s="38" t="s">
        <v>2653</v>
      </c>
      <c r="G949" s="38" t="s">
        <v>2654</v>
      </c>
      <c r="H949" s="38" t="s">
        <v>2667</v>
      </c>
      <c r="I949" s="38" t="s">
        <v>2668</v>
      </c>
      <c r="J949" s="44">
        <v>142800</v>
      </c>
      <c r="K949" s="44">
        <v>83879</v>
      </c>
      <c r="L949" s="44">
        <v>0</v>
      </c>
      <c r="M949" s="44">
        <v>83879</v>
      </c>
      <c r="N949" s="39">
        <v>5</v>
      </c>
      <c r="O949" s="47">
        <v>30383</v>
      </c>
    </row>
    <row r="950" spans="1:15" ht="63.75" hidden="1" outlineLevel="2" x14ac:dyDescent="0.2">
      <c r="A950" s="37">
        <v>910</v>
      </c>
      <c r="B950" s="37">
        <f t="shared" si="49"/>
        <v>6</v>
      </c>
      <c r="C950" s="37" t="s">
        <v>2651</v>
      </c>
      <c r="D950" s="37" t="s">
        <v>2669</v>
      </c>
      <c r="E950" s="37">
        <v>169182</v>
      </c>
      <c r="F950" s="38" t="s">
        <v>2653</v>
      </c>
      <c r="G950" s="38" t="s">
        <v>2654</v>
      </c>
      <c r="H950" s="38" t="s">
        <v>2670</v>
      </c>
      <c r="I950" s="38" t="s">
        <v>2671</v>
      </c>
      <c r="J950" s="44">
        <v>114436</v>
      </c>
      <c r="K950" s="44">
        <v>69847</v>
      </c>
      <c r="L950" s="44">
        <v>0</v>
      </c>
      <c r="M950" s="44">
        <v>69847</v>
      </c>
      <c r="N950" s="39">
        <v>3</v>
      </c>
      <c r="O950" s="47">
        <v>18668</v>
      </c>
    </row>
    <row r="951" spans="1:15" ht="76.5" hidden="1" outlineLevel="2" x14ac:dyDescent="0.2">
      <c r="A951" s="37">
        <v>911</v>
      </c>
      <c r="B951" s="37">
        <f t="shared" si="49"/>
        <v>7</v>
      </c>
      <c r="C951" s="37" t="s">
        <v>2651</v>
      </c>
      <c r="D951" s="37" t="s">
        <v>2672</v>
      </c>
      <c r="E951" s="37">
        <v>169351</v>
      </c>
      <c r="F951" s="38" t="s">
        <v>2653</v>
      </c>
      <c r="G951" s="38" t="s">
        <v>2654</v>
      </c>
      <c r="H951" s="38" t="s">
        <v>2673</v>
      </c>
      <c r="I951" s="38" t="s">
        <v>2674</v>
      </c>
      <c r="J951" s="44">
        <v>104720</v>
      </c>
      <c r="K951" s="44">
        <v>28695</v>
      </c>
      <c r="L951" s="44">
        <v>0</v>
      </c>
      <c r="M951" s="44">
        <v>28695</v>
      </c>
      <c r="N951" s="39">
        <v>5</v>
      </c>
      <c r="O951" s="47">
        <v>28695</v>
      </c>
    </row>
    <row r="952" spans="1:15" ht="76.5" hidden="1" outlineLevel="2" x14ac:dyDescent="0.2">
      <c r="A952" s="37">
        <v>912</v>
      </c>
      <c r="B952" s="37">
        <f t="shared" si="49"/>
        <v>8</v>
      </c>
      <c r="C952" s="37" t="s">
        <v>2651</v>
      </c>
      <c r="D952" s="37" t="s">
        <v>2675</v>
      </c>
      <c r="E952" s="37">
        <v>169404</v>
      </c>
      <c r="F952" s="38" t="s">
        <v>2653</v>
      </c>
      <c r="G952" s="38" t="s">
        <v>2654</v>
      </c>
      <c r="H952" s="38" t="s">
        <v>2676</v>
      </c>
      <c r="I952" s="38" t="s">
        <v>2677</v>
      </c>
      <c r="J952" s="44">
        <v>83000</v>
      </c>
      <c r="K952" s="44">
        <v>60209</v>
      </c>
      <c r="L952" s="44">
        <v>0</v>
      </c>
      <c r="M952" s="44">
        <v>60209</v>
      </c>
      <c r="N952" s="39">
        <v>2</v>
      </c>
      <c r="O952" s="47">
        <v>12811</v>
      </c>
    </row>
    <row r="953" spans="1:15" ht="76.5" hidden="1" outlineLevel="2" x14ac:dyDescent="0.2">
      <c r="A953" s="37">
        <v>913</v>
      </c>
      <c r="B953" s="37">
        <f t="shared" si="49"/>
        <v>9</v>
      </c>
      <c r="C953" s="37" t="s">
        <v>2651</v>
      </c>
      <c r="D953" s="37" t="s">
        <v>2678</v>
      </c>
      <c r="E953" s="37">
        <v>169547</v>
      </c>
      <c r="F953" s="38" t="s">
        <v>2653</v>
      </c>
      <c r="G953" s="38" t="s">
        <v>2654</v>
      </c>
      <c r="H953" s="38" t="s">
        <v>2679</v>
      </c>
      <c r="I953" s="38" t="s">
        <v>2680</v>
      </c>
      <c r="J953" s="44">
        <v>109375</v>
      </c>
      <c r="K953" s="44">
        <v>93410</v>
      </c>
      <c r="L953" s="44">
        <v>0</v>
      </c>
      <c r="M953" s="44">
        <v>50000</v>
      </c>
      <c r="N953" s="39">
        <v>3</v>
      </c>
      <c r="O953" s="47">
        <v>18668</v>
      </c>
    </row>
    <row r="954" spans="1:15" ht="76.5" hidden="1" outlineLevel="2" x14ac:dyDescent="0.2">
      <c r="A954" s="37">
        <v>914</v>
      </c>
      <c r="B954" s="37">
        <f t="shared" si="49"/>
        <v>10</v>
      </c>
      <c r="C954" s="37" t="s">
        <v>2651</v>
      </c>
      <c r="D954" s="37" t="s">
        <v>2684</v>
      </c>
      <c r="E954" s="37">
        <v>169583</v>
      </c>
      <c r="F954" s="38" t="s">
        <v>2653</v>
      </c>
      <c r="G954" s="38" t="s">
        <v>2654</v>
      </c>
      <c r="H954" s="38" t="s">
        <v>2685</v>
      </c>
      <c r="I954" s="38" t="s">
        <v>2686</v>
      </c>
      <c r="J954" s="44">
        <v>20000</v>
      </c>
      <c r="K954" s="44">
        <v>9357</v>
      </c>
      <c r="L954" s="44">
        <v>0</v>
      </c>
      <c r="M954" s="44">
        <v>9357</v>
      </c>
      <c r="N954" s="39">
        <v>2</v>
      </c>
      <c r="O954" s="47">
        <v>9357</v>
      </c>
    </row>
    <row r="955" spans="1:15" ht="76.5" hidden="1" outlineLevel="2" x14ac:dyDescent="0.2">
      <c r="A955" s="37">
        <v>915</v>
      </c>
      <c r="B955" s="37">
        <f t="shared" si="49"/>
        <v>11</v>
      </c>
      <c r="C955" s="37" t="s">
        <v>2651</v>
      </c>
      <c r="D955" s="37" t="s">
        <v>2681</v>
      </c>
      <c r="E955" s="37">
        <v>169681</v>
      </c>
      <c r="F955" s="38" t="s">
        <v>2653</v>
      </c>
      <c r="G955" s="38" t="s">
        <v>2654</v>
      </c>
      <c r="H955" s="38" t="s">
        <v>2682</v>
      </c>
      <c r="I955" s="38" t="s">
        <v>2683</v>
      </c>
      <c r="J955" s="44">
        <v>154700</v>
      </c>
      <c r="K955" s="44">
        <v>138735</v>
      </c>
      <c r="L955" s="44">
        <v>0</v>
      </c>
      <c r="M955" s="44">
        <v>138735</v>
      </c>
      <c r="N955" s="39">
        <v>2</v>
      </c>
      <c r="O955" s="47">
        <v>12811</v>
      </c>
    </row>
    <row r="956" spans="1:15" ht="76.5" hidden="1" outlineLevel="2" x14ac:dyDescent="0.2">
      <c r="A956" s="37">
        <v>916</v>
      </c>
      <c r="B956" s="37">
        <f t="shared" si="49"/>
        <v>12</v>
      </c>
      <c r="C956" s="37" t="s">
        <v>2651</v>
      </c>
      <c r="D956" s="37" t="s">
        <v>2687</v>
      </c>
      <c r="E956" s="37">
        <v>169994</v>
      </c>
      <c r="F956" s="38" t="s">
        <v>2653</v>
      </c>
      <c r="G956" s="38" t="s">
        <v>2654</v>
      </c>
      <c r="H956" s="38" t="s">
        <v>2688</v>
      </c>
      <c r="I956" s="38" t="s">
        <v>2689</v>
      </c>
      <c r="J956" s="44">
        <v>107000</v>
      </c>
      <c r="K956" s="44">
        <v>96357</v>
      </c>
      <c r="L956" s="44">
        <v>0</v>
      </c>
      <c r="M956" s="44">
        <v>42857</v>
      </c>
      <c r="N956" s="39">
        <v>2</v>
      </c>
      <c r="O956" s="47">
        <v>12811</v>
      </c>
    </row>
    <row r="957" spans="1:15" ht="76.5" hidden="1" outlineLevel="2" x14ac:dyDescent="0.2">
      <c r="A957" s="37">
        <v>917</v>
      </c>
      <c r="B957" s="37">
        <f t="shared" si="49"/>
        <v>13</v>
      </c>
      <c r="C957" s="37" t="s">
        <v>2651</v>
      </c>
      <c r="D957" s="37" t="s">
        <v>2690</v>
      </c>
      <c r="E957" s="37">
        <v>170097</v>
      </c>
      <c r="F957" s="38" t="s">
        <v>2653</v>
      </c>
      <c r="G957" s="38" t="s">
        <v>2654</v>
      </c>
      <c r="H957" s="38" t="s">
        <v>2691</v>
      </c>
      <c r="I957" s="38" t="s">
        <v>2692</v>
      </c>
      <c r="J957" s="44">
        <v>78000</v>
      </c>
      <c r="K957" s="44">
        <v>38733</v>
      </c>
      <c r="L957" s="44">
        <v>0</v>
      </c>
      <c r="M957" s="44">
        <v>38733</v>
      </c>
      <c r="N957" s="39">
        <v>2</v>
      </c>
      <c r="O957" s="47">
        <v>12811</v>
      </c>
    </row>
    <row r="958" spans="1:15" ht="76.5" hidden="1" outlineLevel="2" x14ac:dyDescent="0.2">
      <c r="A958" s="37">
        <v>918</v>
      </c>
      <c r="B958" s="37">
        <f t="shared" si="49"/>
        <v>14</v>
      </c>
      <c r="C958" s="37" t="s">
        <v>2651</v>
      </c>
      <c r="D958" s="37" t="s">
        <v>2693</v>
      </c>
      <c r="E958" s="37">
        <v>170168</v>
      </c>
      <c r="F958" s="38" t="s">
        <v>2653</v>
      </c>
      <c r="G958" s="38" t="s">
        <v>2654</v>
      </c>
      <c r="H958" s="38" t="s">
        <v>2694</v>
      </c>
      <c r="I958" s="38" t="s">
        <v>2695</v>
      </c>
      <c r="J958" s="44">
        <v>113388</v>
      </c>
      <c r="K958" s="44">
        <v>102745</v>
      </c>
      <c r="L958" s="44">
        <v>0</v>
      </c>
      <c r="M958" s="44">
        <v>102745</v>
      </c>
      <c r="N958" s="39">
        <v>2</v>
      </c>
      <c r="O958" s="47">
        <v>12811</v>
      </c>
    </row>
    <row r="959" spans="1:15" ht="76.5" hidden="1" outlineLevel="2" x14ac:dyDescent="0.2">
      <c r="A959" s="37">
        <v>919</v>
      </c>
      <c r="B959" s="37">
        <f t="shared" si="49"/>
        <v>15</v>
      </c>
      <c r="C959" s="37" t="s">
        <v>2651</v>
      </c>
      <c r="D959" s="37" t="s">
        <v>2696</v>
      </c>
      <c r="E959" s="37">
        <v>170444</v>
      </c>
      <c r="F959" s="38" t="s">
        <v>2653</v>
      </c>
      <c r="G959" s="38" t="s">
        <v>2654</v>
      </c>
      <c r="H959" s="38" t="s">
        <v>2697</v>
      </c>
      <c r="I959" s="38" t="s">
        <v>2698</v>
      </c>
      <c r="J959" s="44">
        <v>100000</v>
      </c>
      <c r="K959" s="44">
        <v>89357</v>
      </c>
      <c r="L959" s="44">
        <v>0</v>
      </c>
      <c r="M959" s="44">
        <v>77209</v>
      </c>
      <c r="N959" s="39">
        <v>2</v>
      </c>
      <c r="O959" s="47">
        <v>12811</v>
      </c>
    </row>
    <row r="960" spans="1:15" ht="51" hidden="1" outlineLevel="2" x14ac:dyDescent="0.2">
      <c r="A960" s="37">
        <v>920</v>
      </c>
      <c r="B960" s="37">
        <f t="shared" si="49"/>
        <v>16</v>
      </c>
      <c r="C960" s="37" t="s">
        <v>2651</v>
      </c>
      <c r="D960" s="37" t="s">
        <v>2699</v>
      </c>
      <c r="E960" s="37">
        <v>168041</v>
      </c>
      <c r="F960" s="38" t="s">
        <v>2653</v>
      </c>
      <c r="G960" s="38" t="s">
        <v>2654</v>
      </c>
      <c r="H960" s="38" t="s">
        <v>2700</v>
      </c>
      <c r="I960" s="38" t="s">
        <v>2701</v>
      </c>
      <c r="J960" s="44">
        <v>142800</v>
      </c>
      <c r="K960" s="44">
        <v>142800</v>
      </c>
      <c r="L960" s="44">
        <v>0</v>
      </c>
      <c r="M960" s="44">
        <v>142800</v>
      </c>
      <c r="N960" s="39">
        <v>5</v>
      </c>
      <c r="O960" s="47">
        <v>29820</v>
      </c>
    </row>
    <row r="961" spans="1:15" ht="38.25" hidden="1" outlineLevel="2" x14ac:dyDescent="0.2">
      <c r="A961" s="37">
        <v>921</v>
      </c>
      <c r="B961" s="37">
        <f t="shared" si="49"/>
        <v>17</v>
      </c>
      <c r="C961" s="37" t="s">
        <v>2651</v>
      </c>
      <c r="D961" s="37" t="s">
        <v>2702</v>
      </c>
      <c r="E961" s="37">
        <v>170685</v>
      </c>
      <c r="F961" s="38" t="s">
        <v>2653</v>
      </c>
      <c r="G961" s="38" t="s">
        <v>2654</v>
      </c>
      <c r="H961" s="38" t="s">
        <v>2703</v>
      </c>
      <c r="I961" s="38" t="s">
        <v>2704</v>
      </c>
      <c r="J961" s="44">
        <v>124712</v>
      </c>
      <c r="K961" s="44">
        <v>124712</v>
      </c>
      <c r="L961" s="44">
        <v>0</v>
      </c>
      <c r="M961" s="44">
        <v>37414</v>
      </c>
      <c r="N961" s="39">
        <v>3</v>
      </c>
      <c r="O961" s="47">
        <v>18668</v>
      </c>
    </row>
    <row r="962" spans="1:15" ht="76.5" hidden="1" outlineLevel="2" x14ac:dyDescent="0.2">
      <c r="A962" s="37">
        <v>922</v>
      </c>
      <c r="B962" s="37">
        <f t="shared" si="49"/>
        <v>18</v>
      </c>
      <c r="C962" s="37" t="s">
        <v>2651</v>
      </c>
      <c r="D962" s="37" t="s">
        <v>372</v>
      </c>
      <c r="E962" s="37">
        <v>170872</v>
      </c>
      <c r="F962" s="38" t="s">
        <v>2653</v>
      </c>
      <c r="G962" s="38" t="s">
        <v>2654</v>
      </c>
      <c r="H962" s="38" t="s">
        <v>2705</v>
      </c>
      <c r="I962" s="38" t="s">
        <v>2706</v>
      </c>
      <c r="J962" s="44">
        <v>72000</v>
      </c>
      <c r="K962" s="44">
        <v>10756</v>
      </c>
      <c r="L962" s="44">
        <v>0</v>
      </c>
      <c r="M962" s="44">
        <v>10756</v>
      </c>
      <c r="N962" s="39">
        <v>3</v>
      </c>
      <c r="O962" s="47">
        <v>10756</v>
      </c>
    </row>
    <row r="963" spans="1:15" ht="63.75" hidden="1" outlineLevel="2" x14ac:dyDescent="0.2">
      <c r="A963" s="37">
        <v>923</v>
      </c>
      <c r="B963" s="37">
        <f t="shared" si="49"/>
        <v>19</v>
      </c>
      <c r="C963" s="37" t="s">
        <v>2651</v>
      </c>
      <c r="D963" s="37" t="s">
        <v>2707</v>
      </c>
      <c r="E963" s="37">
        <v>171101</v>
      </c>
      <c r="F963" s="38" t="s">
        <v>2653</v>
      </c>
      <c r="G963" s="38" t="s">
        <v>2654</v>
      </c>
      <c r="H963" s="38" t="s">
        <v>2708</v>
      </c>
      <c r="I963" s="38" t="s">
        <v>2709</v>
      </c>
      <c r="J963" s="44">
        <v>117114</v>
      </c>
      <c r="K963" s="44">
        <v>77847</v>
      </c>
      <c r="L963" s="44">
        <v>0</v>
      </c>
      <c r="M963" s="44">
        <v>77847</v>
      </c>
      <c r="N963" s="39">
        <v>2</v>
      </c>
      <c r="O963" s="47">
        <v>12811</v>
      </c>
    </row>
    <row r="964" spans="1:15" ht="76.5" hidden="1" outlineLevel="2" x14ac:dyDescent="0.2">
      <c r="A964" s="37">
        <v>924</v>
      </c>
      <c r="B964" s="37">
        <f t="shared" si="49"/>
        <v>20</v>
      </c>
      <c r="C964" s="37" t="s">
        <v>2651</v>
      </c>
      <c r="D964" s="37" t="s">
        <v>2710</v>
      </c>
      <c r="E964" s="37">
        <v>171272</v>
      </c>
      <c r="F964" s="38" t="s">
        <v>2653</v>
      </c>
      <c r="G964" s="38" t="s">
        <v>2654</v>
      </c>
      <c r="H964" s="38" t="s">
        <v>2711</v>
      </c>
      <c r="I964" s="38" t="s">
        <v>2712</v>
      </c>
      <c r="J964" s="44">
        <v>72000</v>
      </c>
      <c r="K964" s="44">
        <v>8696</v>
      </c>
      <c r="L964" s="44">
        <v>0</v>
      </c>
      <c r="M964" s="44">
        <v>8696</v>
      </c>
      <c r="N964" s="39">
        <v>2</v>
      </c>
      <c r="O964" s="47">
        <v>8696</v>
      </c>
    </row>
    <row r="965" spans="1:15" ht="63.75" hidden="1" outlineLevel="2" x14ac:dyDescent="0.2">
      <c r="A965" s="37">
        <v>925</v>
      </c>
      <c r="B965" s="37">
        <f t="shared" si="49"/>
        <v>21</v>
      </c>
      <c r="C965" s="37" t="s">
        <v>2651</v>
      </c>
      <c r="D965" s="37" t="s">
        <v>251</v>
      </c>
      <c r="E965" s="37">
        <v>171325</v>
      </c>
      <c r="F965" s="38" t="s">
        <v>2653</v>
      </c>
      <c r="G965" s="38" t="s">
        <v>2654</v>
      </c>
      <c r="H965" s="38" t="s">
        <v>2713</v>
      </c>
      <c r="I965" s="38" t="s">
        <v>2714</v>
      </c>
      <c r="J965" s="44">
        <v>157080</v>
      </c>
      <c r="K965" s="44">
        <v>135793</v>
      </c>
      <c r="L965" s="44">
        <v>0</v>
      </c>
      <c r="M965" s="44">
        <v>100000</v>
      </c>
      <c r="N965" s="39">
        <v>4</v>
      </c>
      <c r="O965" s="47">
        <v>24526</v>
      </c>
    </row>
    <row r="966" spans="1:15" ht="51" hidden="1" outlineLevel="2" x14ac:dyDescent="0.2">
      <c r="A966" s="37">
        <v>926</v>
      </c>
      <c r="B966" s="37">
        <f t="shared" ref="B966:B998" si="52">B965+1</f>
        <v>22</v>
      </c>
      <c r="C966" s="37" t="s">
        <v>2651</v>
      </c>
      <c r="D966" s="37" t="s">
        <v>2715</v>
      </c>
      <c r="E966" s="37">
        <v>171469</v>
      </c>
      <c r="F966" s="38" t="s">
        <v>2653</v>
      </c>
      <c r="G966" s="38" t="s">
        <v>2654</v>
      </c>
      <c r="H966" s="38" t="s">
        <v>2716</v>
      </c>
      <c r="I966" s="38" t="s">
        <v>2717</v>
      </c>
      <c r="J966" s="44">
        <v>106689</v>
      </c>
      <c r="K966" s="44">
        <v>73255</v>
      </c>
      <c r="L966" s="44">
        <v>0</v>
      </c>
      <c r="M966" s="44">
        <v>40765</v>
      </c>
      <c r="N966" s="39">
        <v>3</v>
      </c>
      <c r="O966" s="47">
        <v>18668</v>
      </c>
    </row>
    <row r="967" spans="1:15" ht="76.5" hidden="1" outlineLevel="2" x14ac:dyDescent="0.2">
      <c r="A967" s="37">
        <v>927</v>
      </c>
      <c r="B967" s="37">
        <f t="shared" si="52"/>
        <v>23</v>
      </c>
      <c r="C967" s="37" t="s">
        <v>2651</v>
      </c>
      <c r="D967" s="37" t="s">
        <v>2718</v>
      </c>
      <c r="E967" s="37">
        <v>171879</v>
      </c>
      <c r="F967" s="38" t="s">
        <v>2653</v>
      </c>
      <c r="G967" s="38" t="s">
        <v>2654</v>
      </c>
      <c r="H967" s="38" t="s">
        <v>2719</v>
      </c>
      <c r="I967" s="38" t="s">
        <v>2720</v>
      </c>
      <c r="J967" s="44">
        <v>116972</v>
      </c>
      <c r="K967" s="44">
        <v>106329</v>
      </c>
      <c r="L967" s="44">
        <v>0</v>
      </c>
      <c r="M967" s="44">
        <v>47843</v>
      </c>
      <c r="N967" s="39">
        <v>2</v>
      </c>
      <c r="O967" s="47">
        <v>12811</v>
      </c>
    </row>
    <row r="968" spans="1:15" ht="51" hidden="1" outlineLevel="2" x14ac:dyDescent="0.2">
      <c r="A968" s="37">
        <v>928</v>
      </c>
      <c r="B968" s="37">
        <f t="shared" si="52"/>
        <v>24</v>
      </c>
      <c r="C968" s="37" t="s">
        <v>2651</v>
      </c>
      <c r="D968" s="37" t="s">
        <v>2721</v>
      </c>
      <c r="E968" s="37">
        <v>171931</v>
      </c>
      <c r="F968" s="38" t="s">
        <v>2653</v>
      </c>
      <c r="G968" s="38" t="s">
        <v>2654</v>
      </c>
      <c r="H968" s="38" t="s">
        <v>2722</v>
      </c>
      <c r="I968" s="38" t="s">
        <v>2723</v>
      </c>
      <c r="J968" s="44">
        <v>163681</v>
      </c>
      <c r="K968" s="44">
        <v>163681</v>
      </c>
      <c r="L968" s="44">
        <v>0</v>
      </c>
      <c r="M968" s="44">
        <v>61992</v>
      </c>
      <c r="N968" s="39">
        <v>3</v>
      </c>
      <c r="O968" s="47">
        <v>18668</v>
      </c>
    </row>
    <row r="969" spans="1:15" ht="76.5" hidden="1" outlineLevel="2" x14ac:dyDescent="0.2">
      <c r="A969" s="37">
        <v>929</v>
      </c>
      <c r="B969" s="37">
        <f t="shared" si="52"/>
        <v>25</v>
      </c>
      <c r="C969" s="37" t="s">
        <v>2651</v>
      </c>
      <c r="D969" s="37" t="s">
        <v>2724</v>
      </c>
      <c r="E969" s="37">
        <v>172153</v>
      </c>
      <c r="F969" s="38" t="s">
        <v>2653</v>
      </c>
      <c r="G969" s="38" t="s">
        <v>2654</v>
      </c>
      <c r="H969" s="38" t="s">
        <v>2725</v>
      </c>
      <c r="I969" s="38" t="s">
        <v>2726</v>
      </c>
      <c r="J969" s="44">
        <v>115000</v>
      </c>
      <c r="K969" s="44">
        <v>93713</v>
      </c>
      <c r="L969" s="44">
        <v>0</v>
      </c>
      <c r="M969" s="44">
        <v>75000</v>
      </c>
      <c r="N969" s="39">
        <v>5</v>
      </c>
      <c r="O969" s="47">
        <v>30383</v>
      </c>
    </row>
    <row r="970" spans="1:15" ht="76.5" hidden="1" outlineLevel="2" x14ac:dyDescent="0.2">
      <c r="A970" s="37">
        <v>930</v>
      </c>
      <c r="B970" s="37">
        <f t="shared" si="52"/>
        <v>26</v>
      </c>
      <c r="C970" s="37" t="s">
        <v>2651</v>
      </c>
      <c r="D970" s="37" t="s">
        <v>1180</v>
      </c>
      <c r="E970" s="37">
        <v>172340</v>
      </c>
      <c r="F970" s="38" t="s">
        <v>2653</v>
      </c>
      <c r="G970" s="38" t="s">
        <v>2654</v>
      </c>
      <c r="H970" s="38" t="s">
        <v>2727</v>
      </c>
      <c r="I970" s="38" t="s">
        <v>2728</v>
      </c>
      <c r="J970" s="44">
        <v>60000</v>
      </c>
      <c r="K970" s="44">
        <v>44035</v>
      </c>
      <c r="L970" s="44">
        <v>0</v>
      </c>
      <c r="M970" s="44">
        <v>30000</v>
      </c>
      <c r="N970" s="39">
        <v>2</v>
      </c>
      <c r="O970" s="47">
        <v>12811</v>
      </c>
    </row>
    <row r="971" spans="1:15" ht="76.5" hidden="1" outlineLevel="2" x14ac:dyDescent="0.2">
      <c r="A971" s="37">
        <v>931</v>
      </c>
      <c r="B971" s="37">
        <f t="shared" si="52"/>
        <v>27</v>
      </c>
      <c r="C971" s="37" t="s">
        <v>2651</v>
      </c>
      <c r="D971" s="37" t="s">
        <v>268</v>
      </c>
      <c r="E971" s="37">
        <v>172377</v>
      </c>
      <c r="F971" s="38" t="s">
        <v>2653</v>
      </c>
      <c r="G971" s="38" t="s">
        <v>2654</v>
      </c>
      <c r="H971" s="38" t="s">
        <v>2729</v>
      </c>
      <c r="I971" s="38" t="s">
        <v>2730</v>
      </c>
      <c r="J971" s="44">
        <v>146500</v>
      </c>
      <c r="K971" s="44">
        <v>50140</v>
      </c>
      <c r="L971" s="44">
        <v>0</v>
      </c>
      <c r="M971" s="44">
        <v>40141</v>
      </c>
      <c r="N971" s="39">
        <v>4</v>
      </c>
      <c r="O971" s="47">
        <v>24526</v>
      </c>
    </row>
    <row r="972" spans="1:15" ht="63.75" hidden="1" outlineLevel="2" x14ac:dyDescent="0.2">
      <c r="A972" s="37">
        <v>932</v>
      </c>
      <c r="B972" s="37">
        <f t="shared" si="52"/>
        <v>28</v>
      </c>
      <c r="C972" s="37" t="s">
        <v>2651</v>
      </c>
      <c r="D972" s="37" t="s">
        <v>2731</v>
      </c>
      <c r="E972" s="37">
        <v>172581</v>
      </c>
      <c r="F972" s="38" t="s">
        <v>2653</v>
      </c>
      <c r="G972" s="38" t="s">
        <v>2654</v>
      </c>
      <c r="H972" s="38" t="s">
        <v>2732</v>
      </c>
      <c r="I972" s="38" t="s">
        <v>2733</v>
      </c>
      <c r="J972" s="44">
        <v>135000</v>
      </c>
      <c r="K972" s="44">
        <v>124357</v>
      </c>
      <c r="L972" s="44">
        <v>0</v>
      </c>
      <c r="M972" s="44">
        <v>46857</v>
      </c>
      <c r="N972" s="39">
        <v>2</v>
      </c>
      <c r="O972" s="47">
        <v>12811</v>
      </c>
    </row>
    <row r="973" spans="1:15" ht="63.75" hidden="1" outlineLevel="2" x14ac:dyDescent="0.2">
      <c r="A973" s="37">
        <v>933</v>
      </c>
      <c r="B973" s="37">
        <f t="shared" si="52"/>
        <v>29</v>
      </c>
      <c r="C973" s="37" t="s">
        <v>2651</v>
      </c>
      <c r="D973" s="37" t="s">
        <v>2734</v>
      </c>
      <c r="E973" s="37">
        <v>172894</v>
      </c>
      <c r="F973" s="38" t="s">
        <v>2653</v>
      </c>
      <c r="G973" s="38" t="s">
        <v>2654</v>
      </c>
      <c r="H973" s="38" t="s">
        <v>2735</v>
      </c>
      <c r="I973" s="38" t="s">
        <v>2736</v>
      </c>
      <c r="J973" s="44">
        <v>88774</v>
      </c>
      <c r="K973" s="44">
        <v>30669</v>
      </c>
      <c r="L973" s="44">
        <v>0</v>
      </c>
      <c r="M973" s="44">
        <v>30669</v>
      </c>
      <c r="N973" s="39">
        <v>4</v>
      </c>
      <c r="O973" s="47">
        <v>24526</v>
      </c>
    </row>
    <row r="974" spans="1:15" ht="76.5" hidden="1" outlineLevel="2" x14ac:dyDescent="0.2">
      <c r="A974" s="37">
        <v>934</v>
      </c>
      <c r="B974" s="37">
        <f t="shared" si="52"/>
        <v>30</v>
      </c>
      <c r="C974" s="37" t="s">
        <v>2651</v>
      </c>
      <c r="D974" s="37" t="s">
        <v>2737</v>
      </c>
      <c r="E974" s="37">
        <v>172947</v>
      </c>
      <c r="F974" s="38" t="s">
        <v>2653</v>
      </c>
      <c r="G974" s="38" t="s">
        <v>2654</v>
      </c>
      <c r="H974" s="38" t="s">
        <v>2738</v>
      </c>
      <c r="I974" s="38" t="s">
        <v>2739</v>
      </c>
      <c r="J974" s="44">
        <v>130000</v>
      </c>
      <c r="K974" s="44">
        <v>55618</v>
      </c>
      <c r="L974" s="44">
        <v>0</v>
      </c>
      <c r="M974" s="44">
        <v>55618</v>
      </c>
      <c r="N974" s="39">
        <v>3</v>
      </c>
      <c r="O974" s="47">
        <v>18668</v>
      </c>
    </row>
    <row r="975" spans="1:15" ht="76.5" hidden="1" outlineLevel="2" x14ac:dyDescent="0.2">
      <c r="A975" s="37">
        <v>935</v>
      </c>
      <c r="B975" s="37">
        <f t="shared" si="52"/>
        <v>31</v>
      </c>
      <c r="C975" s="37" t="s">
        <v>2651</v>
      </c>
      <c r="D975" s="37" t="s">
        <v>2740</v>
      </c>
      <c r="E975" s="37">
        <v>172992</v>
      </c>
      <c r="F975" s="38" t="s">
        <v>2653</v>
      </c>
      <c r="G975" s="38" t="s">
        <v>2654</v>
      </c>
      <c r="H975" s="38" t="s">
        <v>2741</v>
      </c>
      <c r="I975" s="38" t="s">
        <v>2742</v>
      </c>
      <c r="J975" s="44">
        <v>21000</v>
      </c>
      <c r="K975" s="44">
        <v>10357</v>
      </c>
      <c r="L975" s="44">
        <v>0</v>
      </c>
      <c r="M975" s="44">
        <v>10357</v>
      </c>
      <c r="N975" s="39">
        <v>3</v>
      </c>
      <c r="O975" s="47">
        <v>10357</v>
      </c>
    </row>
    <row r="976" spans="1:15" ht="76.5" hidden="1" outlineLevel="2" x14ac:dyDescent="0.2">
      <c r="A976" s="37">
        <v>936</v>
      </c>
      <c r="B976" s="37">
        <f t="shared" si="52"/>
        <v>32</v>
      </c>
      <c r="C976" s="37" t="s">
        <v>2651</v>
      </c>
      <c r="D976" s="37" t="s">
        <v>2743</v>
      </c>
      <c r="E976" s="37">
        <v>174496</v>
      </c>
      <c r="F976" s="38" t="s">
        <v>2653</v>
      </c>
      <c r="G976" s="38" t="s">
        <v>2654</v>
      </c>
      <c r="H976" s="38" t="s">
        <v>2744</v>
      </c>
      <c r="I976" s="38" t="s">
        <v>2745</v>
      </c>
      <c r="J976" s="44">
        <v>130900</v>
      </c>
      <c r="K976" s="44">
        <v>114935</v>
      </c>
      <c r="L976" s="44">
        <v>0</v>
      </c>
      <c r="M976" s="44">
        <v>114935</v>
      </c>
      <c r="N976" s="39">
        <v>3</v>
      </c>
      <c r="O976" s="47">
        <v>18668</v>
      </c>
    </row>
    <row r="977" spans="1:15" ht="76.5" hidden="1" outlineLevel="2" x14ac:dyDescent="0.2">
      <c r="A977" s="37">
        <v>937</v>
      </c>
      <c r="B977" s="37">
        <f t="shared" si="52"/>
        <v>33</v>
      </c>
      <c r="C977" s="37" t="s">
        <v>2651</v>
      </c>
      <c r="D977" s="37" t="s">
        <v>2746</v>
      </c>
      <c r="E977" s="37">
        <v>173935</v>
      </c>
      <c r="F977" s="38" t="s">
        <v>2653</v>
      </c>
      <c r="G977" s="38" t="s">
        <v>2654</v>
      </c>
      <c r="H977" s="38" t="s">
        <v>2747</v>
      </c>
      <c r="I977" s="38" t="s">
        <v>2748</v>
      </c>
      <c r="J977" s="44">
        <v>112000</v>
      </c>
      <c r="K977" s="44">
        <v>59065</v>
      </c>
      <c r="L977" s="44">
        <v>0</v>
      </c>
      <c r="M977" s="44">
        <v>25465</v>
      </c>
      <c r="N977" s="39">
        <v>4</v>
      </c>
      <c r="O977" s="47">
        <v>24526</v>
      </c>
    </row>
    <row r="978" spans="1:15" ht="76.5" hidden="1" outlineLevel="2" x14ac:dyDescent="0.2">
      <c r="A978" s="37">
        <v>938</v>
      </c>
      <c r="B978" s="37">
        <f t="shared" si="52"/>
        <v>34</v>
      </c>
      <c r="C978" s="37" t="s">
        <v>2651</v>
      </c>
      <c r="D978" s="37" t="s">
        <v>2749</v>
      </c>
      <c r="E978" s="37">
        <v>174021</v>
      </c>
      <c r="F978" s="38" t="s">
        <v>2653</v>
      </c>
      <c r="G978" s="38" t="s">
        <v>2654</v>
      </c>
      <c r="H978" s="38" t="s">
        <v>2750</v>
      </c>
      <c r="I978" s="38" t="s">
        <v>2751</v>
      </c>
      <c r="J978" s="44">
        <v>157080</v>
      </c>
      <c r="K978" s="44">
        <v>115793</v>
      </c>
      <c r="L978" s="44">
        <v>0</v>
      </c>
      <c r="M978" s="44">
        <v>115793</v>
      </c>
      <c r="N978" s="39">
        <v>3</v>
      </c>
      <c r="O978" s="47">
        <v>18668</v>
      </c>
    </row>
    <row r="979" spans="1:15" ht="76.5" hidden="1" outlineLevel="2" x14ac:dyDescent="0.2">
      <c r="A979" s="37">
        <v>939</v>
      </c>
      <c r="B979" s="37">
        <f t="shared" si="52"/>
        <v>35</v>
      </c>
      <c r="C979" s="37" t="s">
        <v>2651</v>
      </c>
      <c r="D979" s="37" t="s">
        <v>2752</v>
      </c>
      <c r="E979" s="37">
        <v>174218</v>
      </c>
      <c r="F979" s="38" t="s">
        <v>2653</v>
      </c>
      <c r="G979" s="38" t="s">
        <v>2654</v>
      </c>
      <c r="H979" s="38" t="s">
        <v>2753</v>
      </c>
      <c r="I979" s="38" t="s">
        <v>2754</v>
      </c>
      <c r="J979" s="44">
        <v>60000</v>
      </c>
      <c r="K979" s="44">
        <v>49357</v>
      </c>
      <c r="L979" s="44">
        <v>0</v>
      </c>
      <c r="M979" s="44">
        <v>49357</v>
      </c>
      <c r="N979" s="39">
        <v>2</v>
      </c>
      <c r="O979" s="47">
        <v>12811</v>
      </c>
    </row>
    <row r="980" spans="1:15" ht="30" hidden="1" customHeight="1" outlineLevel="1" collapsed="1" x14ac:dyDescent="0.2">
      <c r="A980" s="50"/>
      <c r="B980" s="50"/>
      <c r="C980" s="35" t="s">
        <v>2955</v>
      </c>
      <c r="D980" s="35"/>
      <c r="E980" s="35"/>
      <c r="F980" s="43"/>
      <c r="G980" s="43"/>
      <c r="H980" s="43"/>
      <c r="I980" s="43"/>
      <c r="J980" s="45">
        <f t="shared" ref="J980:O980" si="53">SUBTOTAL(9,J945:J979)</f>
        <v>3855918</v>
      </c>
      <c r="K980" s="45">
        <f t="shared" si="53"/>
        <v>2815613</v>
      </c>
      <c r="L980" s="45">
        <f t="shared" si="53"/>
        <v>0</v>
      </c>
      <c r="M980" s="45">
        <f t="shared" si="53"/>
        <v>2214437</v>
      </c>
      <c r="N980" s="36">
        <f t="shared" si="53"/>
        <v>106</v>
      </c>
      <c r="O980" s="48">
        <f t="shared" si="53"/>
        <v>633204</v>
      </c>
    </row>
    <row r="981" spans="1:15" ht="25.5" hidden="1" outlineLevel="2" x14ac:dyDescent="0.2">
      <c r="A981" s="40">
        <v>940</v>
      </c>
      <c r="B981" s="40">
        <f t="shared" si="52"/>
        <v>1</v>
      </c>
      <c r="C981" s="40" t="s">
        <v>2855</v>
      </c>
      <c r="D981" s="40" t="s">
        <v>2856</v>
      </c>
      <c r="E981" s="40">
        <v>175224</v>
      </c>
      <c r="F981" s="41" t="s">
        <v>2857</v>
      </c>
      <c r="G981" s="41" t="s">
        <v>2858</v>
      </c>
      <c r="H981" s="41" t="s">
        <v>2859</v>
      </c>
      <c r="I981" s="41" t="s">
        <v>2860</v>
      </c>
      <c r="J981" s="46">
        <v>148750</v>
      </c>
      <c r="K981" s="46">
        <v>29000</v>
      </c>
      <c r="L981" s="46">
        <v>9000</v>
      </c>
      <c r="M981" s="46">
        <v>20000</v>
      </c>
      <c r="N981" s="42">
        <v>3</v>
      </c>
      <c r="O981" s="49">
        <v>18668</v>
      </c>
    </row>
    <row r="982" spans="1:15" ht="25.5" hidden="1" outlineLevel="2" x14ac:dyDescent="0.2">
      <c r="A982" s="37">
        <v>941</v>
      </c>
      <c r="B982" s="37">
        <f t="shared" si="52"/>
        <v>2</v>
      </c>
      <c r="C982" s="37" t="s">
        <v>2855</v>
      </c>
      <c r="D982" s="37" t="s">
        <v>2861</v>
      </c>
      <c r="E982" s="37">
        <v>175885</v>
      </c>
      <c r="F982" s="38" t="s">
        <v>2857</v>
      </c>
      <c r="G982" s="38" t="s">
        <v>2858</v>
      </c>
      <c r="H982" s="38" t="s">
        <v>2862</v>
      </c>
      <c r="I982" s="38" t="s">
        <v>2863</v>
      </c>
      <c r="J982" s="44">
        <v>154700</v>
      </c>
      <c r="K982" s="44">
        <v>82805</v>
      </c>
      <c r="L982" s="44">
        <v>2000</v>
      </c>
      <c r="M982" s="44">
        <v>78000</v>
      </c>
      <c r="N982" s="39">
        <v>2</v>
      </c>
      <c r="O982" s="47">
        <v>12811</v>
      </c>
    </row>
    <row r="983" spans="1:15" ht="25.5" hidden="1" outlineLevel="2" x14ac:dyDescent="0.2">
      <c r="A983" s="37">
        <v>942</v>
      </c>
      <c r="B983" s="37">
        <f t="shared" si="52"/>
        <v>3</v>
      </c>
      <c r="C983" s="37" t="s">
        <v>2855</v>
      </c>
      <c r="D983" s="37" t="s">
        <v>2419</v>
      </c>
      <c r="E983" s="37">
        <v>175938</v>
      </c>
      <c r="F983" s="38" t="s">
        <v>2857</v>
      </c>
      <c r="G983" s="38" t="s">
        <v>2858</v>
      </c>
      <c r="H983" s="38" t="s">
        <v>2864</v>
      </c>
      <c r="I983" s="38" t="s">
        <v>2865</v>
      </c>
      <c r="J983" s="44">
        <v>154700</v>
      </c>
      <c r="K983" s="44">
        <v>83050</v>
      </c>
      <c r="L983" s="44">
        <v>11900</v>
      </c>
      <c r="M983" s="44">
        <v>71150</v>
      </c>
      <c r="N983" s="39">
        <v>4</v>
      </c>
      <c r="O983" s="47">
        <v>24526</v>
      </c>
    </row>
    <row r="984" spans="1:15" ht="51" hidden="1" outlineLevel="2" x14ac:dyDescent="0.2">
      <c r="A984" s="37">
        <v>943</v>
      </c>
      <c r="B984" s="37">
        <f t="shared" si="52"/>
        <v>4</v>
      </c>
      <c r="C984" s="37" t="s">
        <v>2855</v>
      </c>
      <c r="D984" s="37" t="s">
        <v>2866</v>
      </c>
      <c r="E984" s="37">
        <v>178938</v>
      </c>
      <c r="F984" s="38" t="s">
        <v>2857</v>
      </c>
      <c r="G984" s="38" t="s">
        <v>2858</v>
      </c>
      <c r="H984" s="38" t="s">
        <v>2867</v>
      </c>
      <c r="I984" s="38" t="s">
        <v>2868</v>
      </c>
      <c r="J984" s="44">
        <v>133280</v>
      </c>
      <c r="K984" s="44">
        <v>69325</v>
      </c>
      <c r="L984" s="44">
        <v>20000</v>
      </c>
      <c r="M984" s="44">
        <v>49325</v>
      </c>
      <c r="N984" s="39">
        <v>2</v>
      </c>
      <c r="O984" s="47">
        <v>12811</v>
      </c>
    </row>
    <row r="985" spans="1:15" ht="25.5" hidden="1" outlineLevel="2" x14ac:dyDescent="0.2">
      <c r="A985" s="37">
        <v>944</v>
      </c>
      <c r="B985" s="37">
        <f t="shared" si="52"/>
        <v>5</v>
      </c>
      <c r="C985" s="37" t="s">
        <v>2855</v>
      </c>
      <c r="D985" s="37" t="s">
        <v>2869</v>
      </c>
      <c r="E985" s="37">
        <v>176506</v>
      </c>
      <c r="F985" s="38" t="s">
        <v>2857</v>
      </c>
      <c r="G985" s="38" t="s">
        <v>2858</v>
      </c>
      <c r="H985" s="38" t="s">
        <v>2870</v>
      </c>
      <c r="I985" s="38" t="s">
        <v>2871</v>
      </c>
      <c r="J985" s="44">
        <v>154700</v>
      </c>
      <c r="K985" s="44">
        <v>71400</v>
      </c>
      <c r="L985" s="44">
        <v>30000</v>
      </c>
      <c r="M985" s="44">
        <v>20000</v>
      </c>
      <c r="N985" s="39">
        <v>2</v>
      </c>
      <c r="O985" s="47">
        <v>12811</v>
      </c>
    </row>
    <row r="986" spans="1:15" ht="25.5" hidden="1" outlineLevel="2" x14ac:dyDescent="0.2">
      <c r="A986" s="37">
        <v>945</v>
      </c>
      <c r="B986" s="37">
        <f t="shared" si="52"/>
        <v>6</v>
      </c>
      <c r="C986" s="37" t="s">
        <v>2855</v>
      </c>
      <c r="D986" s="37" t="s">
        <v>2872</v>
      </c>
      <c r="E986" s="37">
        <v>176748</v>
      </c>
      <c r="F986" s="38" t="s">
        <v>2857</v>
      </c>
      <c r="G986" s="38" t="s">
        <v>2858</v>
      </c>
      <c r="H986" s="38" t="s">
        <v>2873</v>
      </c>
      <c r="I986" s="38" t="s">
        <v>2874</v>
      </c>
      <c r="J986" s="44">
        <v>154700</v>
      </c>
      <c r="K986" s="44">
        <v>144057</v>
      </c>
      <c r="L986" s="44">
        <v>4057</v>
      </c>
      <c r="M986" s="44">
        <v>140000</v>
      </c>
      <c r="N986" s="39">
        <v>2</v>
      </c>
      <c r="O986" s="47">
        <v>12811</v>
      </c>
    </row>
    <row r="987" spans="1:15" ht="63.75" hidden="1" outlineLevel="2" x14ac:dyDescent="0.2">
      <c r="A987" s="37">
        <v>946</v>
      </c>
      <c r="B987" s="37">
        <f t="shared" si="52"/>
        <v>7</v>
      </c>
      <c r="C987" s="37" t="s">
        <v>2855</v>
      </c>
      <c r="D987" s="37" t="s">
        <v>1611</v>
      </c>
      <c r="E987" s="37">
        <v>176793</v>
      </c>
      <c r="F987" s="38" t="s">
        <v>2857</v>
      </c>
      <c r="G987" s="38" t="s">
        <v>2858</v>
      </c>
      <c r="H987" s="38" t="s">
        <v>2875</v>
      </c>
      <c r="I987" s="38" t="s">
        <v>2876</v>
      </c>
      <c r="J987" s="44">
        <v>253194</v>
      </c>
      <c r="K987" s="44">
        <v>125000</v>
      </c>
      <c r="L987" s="44">
        <v>25000</v>
      </c>
      <c r="M987" s="44">
        <v>100000</v>
      </c>
      <c r="N987" s="39">
        <v>2</v>
      </c>
      <c r="O987" s="47">
        <v>12811</v>
      </c>
    </row>
    <row r="988" spans="1:15" ht="25.5" hidden="1" outlineLevel="2" x14ac:dyDescent="0.2">
      <c r="A988" s="37">
        <v>947</v>
      </c>
      <c r="B988" s="37">
        <f t="shared" si="52"/>
        <v>8</v>
      </c>
      <c r="C988" s="37" t="s">
        <v>2855</v>
      </c>
      <c r="D988" s="37" t="s">
        <v>2877</v>
      </c>
      <c r="E988" s="37">
        <v>176944</v>
      </c>
      <c r="F988" s="38" t="s">
        <v>2857</v>
      </c>
      <c r="G988" s="38" t="s">
        <v>2858</v>
      </c>
      <c r="H988" s="38" t="s">
        <v>2878</v>
      </c>
      <c r="I988" s="38" t="s">
        <v>2879</v>
      </c>
      <c r="J988" s="44">
        <v>80000</v>
      </c>
      <c r="K988" s="44">
        <v>58700</v>
      </c>
      <c r="L988" s="44">
        <v>15000</v>
      </c>
      <c r="M988" s="44">
        <v>43700</v>
      </c>
      <c r="N988" s="39">
        <v>4</v>
      </c>
      <c r="O988" s="47">
        <v>24526</v>
      </c>
    </row>
    <row r="989" spans="1:15" ht="38.25" hidden="1" outlineLevel="2" x14ac:dyDescent="0.2">
      <c r="A989" s="37">
        <v>948</v>
      </c>
      <c r="B989" s="37">
        <f t="shared" si="52"/>
        <v>9</v>
      </c>
      <c r="C989" s="37" t="s">
        <v>2855</v>
      </c>
      <c r="D989" s="37" t="s">
        <v>2880</v>
      </c>
      <c r="E989" s="37">
        <v>177003</v>
      </c>
      <c r="F989" s="38" t="s">
        <v>2857</v>
      </c>
      <c r="G989" s="38" t="s">
        <v>2858</v>
      </c>
      <c r="H989" s="38" t="s">
        <v>2881</v>
      </c>
      <c r="I989" s="38" t="s">
        <v>2882</v>
      </c>
      <c r="J989" s="44">
        <v>154700</v>
      </c>
      <c r="K989" s="44">
        <v>59794</v>
      </c>
      <c r="L989" s="44">
        <v>10000</v>
      </c>
      <c r="M989" s="44">
        <v>49794</v>
      </c>
      <c r="N989" s="39">
        <v>5</v>
      </c>
      <c r="O989" s="47">
        <v>30383</v>
      </c>
    </row>
    <row r="990" spans="1:15" ht="25.5" hidden="1" outlineLevel="2" x14ac:dyDescent="0.2">
      <c r="A990" s="37">
        <v>949</v>
      </c>
      <c r="B990" s="37">
        <f t="shared" si="52"/>
        <v>10</v>
      </c>
      <c r="C990" s="37" t="s">
        <v>2855</v>
      </c>
      <c r="D990" s="37" t="s">
        <v>384</v>
      </c>
      <c r="E990" s="37">
        <v>175019</v>
      </c>
      <c r="F990" s="38" t="s">
        <v>2857</v>
      </c>
      <c r="G990" s="38" t="s">
        <v>2858</v>
      </c>
      <c r="H990" s="38" t="s">
        <v>2883</v>
      </c>
      <c r="I990" s="38" t="s">
        <v>2884</v>
      </c>
      <c r="J990" s="44">
        <v>132000</v>
      </c>
      <c r="K990" s="44">
        <v>86000</v>
      </c>
      <c r="L990" s="44">
        <v>10000</v>
      </c>
      <c r="M990" s="44">
        <v>76000</v>
      </c>
      <c r="N990" s="39">
        <v>4</v>
      </c>
      <c r="O990" s="47">
        <v>24526</v>
      </c>
    </row>
    <row r="991" spans="1:15" ht="25.5" hidden="1" outlineLevel="2" x14ac:dyDescent="0.2">
      <c r="A991" s="37">
        <v>950</v>
      </c>
      <c r="B991" s="37">
        <f t="shared" si="52"/>
        <v>11</v>
      </c>
      <c r="C991" s="37" t="s">
        <v>2855</v>
      </c>
      <c r="D991" s="37" t="s">
        <v>2885</v>
      </c>
      <c r="E991" s="37">
        <v>177263</v>
      </c>
      <c r="F991" s="38" t="s">
        <v>2857</v>
      </c>
      <c r="G991" s="38" t="s">
        <v>2858</v>
      </c>
      <c r="H991" s="38" t="s">
        <v>2886</v>
      </c>
      <c r="I991" s="38" t="s">
        <v>2887</v>
      </c>
      <c r="J991" s="44">
        <v>154700</v>
      </c>
      <c r="K991" s="44">
        <v>113050</v>
      </c>
      <c r="L991" s="44">
        <v>0</v>
      </c>
      <c r="M991" s="44">
        <v>113050</v>
      </c>
      <c r="N991" s="39">
        <v>3</v>
      </c>
      <c r="O991" s="47">
        <v>18668</v>
      </c>
    </row>
    <row r="992" spans="1:15" ht="25.5" hidden="1" outlineLevel="2" x14ac:dyDescent="0.2">
      <c r="A992" s="37">
        <v>951</v>
      </c>
      <c r="B992" s="37">
        <f t="shared" si="52"/>
        <v>12</v>
      </c>
      <c r="C992" s="37" t="s">
        <v>2855</v>
      </c>
      <c r="D992" s="37" t="s">
        <v>268</v>
      </c>
      <c r="E992" s="37">
        <v>178901</v>
      </c>
      <c r="F992" s="38" t="s">
        <v>2857</v>
      </c>
      <c r="G992" s="38" t="s">
        <v>2858</v>
      </c>
      <c r="H992" s="38" t="s">
        <v>2888</v>
      </c>
      <c r="I992" s="38" t="s">
        <v>2889</v>
      </c>
      <c r="J992" s="44">
        <v>154700</v>
      </c>
      <c r="K992" s="44">
        <v>35000</v>
      </c>
      <c r="L992" s="44">
        <v>20000</v>
      </c>
      <c r="M992" s="44">
        <v>15000</v>
      </c>
      <c r="N992" s="39">
        <v>2</v>
      </c>
      <c r="O992" s="47">
        <v>12811</v>
      </c>
    </row>
    <row r="993" spans="1:15" ht="25.5" hidden="1" outlineLevel="2" x14ac:dyDescent="0.2">
      <c r="A993" s="37">
        <v>952</v>
      </c>
      <c r="B993" s="37">
        <f t="shared" si="52"/>
        <v>13</v>
      </c>
      <c r="C993" s="37" t="s">
        <v>2855</v>
      </c>
      <c r="D993" s="37" t="s">
        <v>2890</v>
      </c>
      <c r="E993" s="37">
        <v>177842</v>
      </c>
      <c r="F993" s="38" t="s">
        <v>2857</v>
      </c>
      <c r="G993" s="38" t="s">
        <v>2858</v>
      </c>
      <c r="H993" s="38" t="s">
        <v>2891</v>
      </c>
      <c r="I993" s="38" t="s">
        <v>2892</v>
      </c>
      <c r="J993" s="44">
        <v>154700</v>
      </c>
      <c r="K993" s="44">
        <v>113050</v>
      </c>
      <c r="L993" s="44">
        <v>21150</v>
      </c>
      <c r="M993" s="44">
        <v>80000</v>
      </c>
      <c r="N993" s="39">
        <v>2</v>
      </c>
      <c r="O993" s="47">
        <v>12811</v>
      </c>
    </row>
    <row r="994" spans="1:15" ht="25.5" hidden="1" outlineLevel="2" x14ac:dyDescent="0.2">
      <c r="A994" s="37">
        <v>953</v>
      </c>
      <c r="B994" s="37">
        <f t="shared" si="52"/>
        <v>14</v>
      </c>
      <c r="C994" s="37" t="s">
        <v>2855</v>
      </c>
      <c r="D994" s="37" t="s">
        <v>2893</v>
      </c>
      <c r="E994" s="37">
        <v>178046</v>
      </c>
      <c r="F994" s="38" t="s">
        <v>2857</v>
      </c>
      <c r="G994" s="38" t="s">
        <v>2858</v>
      </c>
      <c r="H994" s="38" t="s">
        <v>2894</v>
      </c>
      <c r="I994" s="38" t="s">
        <v>2895</v>
      </c>
      <c r="J994" s="44">
        <v>118889.33</v>
      </c>
      <c r="K994" s="44">
        <v>68247</v>
      </c>
      <c r="L994" s="44">
        <v>18247</v>
      </c>
      <c r="M994" s="44">
        <v>50000</v>
      </c>
      <c r="N994" s="39">
        <v>2</v>
      </c>
      <c r="O994" s="47">
        <v>12811</v>
      </c>
    </row>
    <row r="995" spans="1:15" ht="38.25" hidden="1" outlineLevel="2" x14ac:dyDescent="0.2">
      <c r="A995" s="37">
        <v>954</v>
      </c>
      <c r="B995" s="37">
        <f t="shared" si="52"/>
        <v>15</v>
      </c>
      <c r="C995" s="37" t="s">
        <v>2855</v>
      </c>
      <c r="D995" s="37" t="s">
        <v>2896</v>
      </c>
      <c r="E995" s="37">
        <v>178689</v>
      </c>
      <c r="F995" s="38" t="s">
        <v>2857</v>
      </c>
      <c r="G995" s="38" t="s">
        <v>2858</v>
      </c>
      <c r="H995" s="38" t="s">
        <v>2897</v>
      </c>
      <c r="I995" s="38" t="s">
        <v>2898</v>
      </c>
      <c r="J995" s="44">
        <v>154700</v>
      </c>
      <c r="K995" s="44">
        <v>74700</v>
      </c>
      <c r="L995" s="44">
        <v>20000</v>
      </c>
      <c r="M995" s="44">
        <v>60000</v>
      </c>
      <c r="N995" s="39">
        <v>2</v>
      </c>
      <c r="O995" s="47">
        <v>12811</v>
      </c>
    </row>
    <row r="996" spans="1:15" ht="25.5" hidden="1" outlineLevel="2" x14ac:dyDescent="0.2">
      <c r="A996" s="37">
        <v>955</v>
      </c>
      <c r="B996" s="37">
        <f t="shared" si="52"/>
        <v>16</v>
      </c>
      <c r="C996" s="37" t="s">
        <v>2855</v>
      </c>
      <c r="D996" s="37" t="s">
        <v>104</v>
      </c>
      <c r="E996" s="37">
        <v>178377</v>
      </c>
      <c r="F996" s="38" t="s">
        <v>2857</v>
      </c>
      <c r="G996" s="38" t="s">
        <v>2858</v>
      </c>
      <c r="H996" s="38" t="s">
        <v>2899</v>
      </c>
      <c r="I996" s="38" t="s">
        <v>2900</v>
      </c>
      <c r="J996" s="44">
        <v>154700</v>
      </c>
      <c r="K996" s="44">
        <v>54334</v>
      </c>
      <c r="L996" s="44">
        <v>10000</v>
      </c>
      <c r="M996" s="44">
        <v>44334</v>
      </c>
      <c r="N996" s="39">
        <v>3</v>
      </c>
      <c r="O996" s="47">
        <v>18668</v>
      </c>
    </row>
    <row r="997" spans="1:15" ht="38.25" hidden="1" outlineLevel="2" x14ac:dyDescent="0.2">
      <c r="A997" s="37">
        <v>956</v>
      </c>
      <c r="B997" s="37">
        <f t="shared" si="52"/>
        <v>17</v>
      </c>
      <c r="C997" s="37" t="s">
        <v>2855</v>
      </c>
      <c r="D997" s="37" t="s">
        <v>2901</v>
      </c>
      <c r="E997" s="37">
        <v>178475</v>
      </c>
      <c r="F997" s="38" t="s">
        <v>2857</v>
      </c>
      <c r="G997" s="38" t="s">
        <v>2858</v>
      </c>
      <c r="H997" s="38" t="s">
        <v>2902</v>
      </c>
      <c r="I997" s="38" t="s">
        <v>2903</v>
      </c>
      <c r="J997" s="44">
        <v>74083</v>
      </c>
      <c r="K997" s="44">
        <v>11113</v>
      </c>
      <c r="L997" s="44">
        <v>0</v>
      </c>
      <c r="M997" s="44">
        <v>11113</v>
      </c>
      <c r="N997" s="39">
        <v>3</v>
      </c>
      <c r="O997" s="47">
        <v>11113</v>
      </c>
    </row>
    <row r="998" spans="1:15" ht="51" hidden="1" outlineLevel="2" x14ac:dyDescent="0.2">
      <c r="A998" s="37">
        <v>957</v>
      </c>
      <c r="B998" s="37">
        <f t="shared" si="52"/>
        <v>18</v>
      </c>
      <c r="C998" s="37" t="s">
        <v>2855</v>
      </c>
      <c r="D998" s="37" t="s">
        <v>2904</v>
      </c>
      <c r="E998" s="37">
        <v>178545</v>
      </c>
      <c r="F998" s="38" t="s">
        <v>2857</v>
      </c>
      <c r="G998" s="38" t="s">
        <v>2858</v>
      </c>
      <c r="H998" s="38" t="s">
        <v>2905</v>
      </c>
      <c r="I998" s="38" t="s">
        <v>2906</v>
      </c>
      <c r="J998" s="44">
        <v>154700</v>
      </c>
      <c r="K998" s="44">
        <v>59500</v>
      </c>
      <c r="L998" s="44">
        <v>29750</v>
      </c>
      <c r="M998" s="44">
        <v>29750</v>
      </c>
      <c r="N998" s="39">
        <v>4</v>
      </c>
      <c r="O998" s="47">
        <v>24526</v>
      </c>
    </row>
    <row r="999" spans="1:15" hidden="1" outlineLevel="1" collapsed="1" x14ac:dyDescent="0.2">
      <c r="A999" s="50"/>
      <c r="B999" s="50"/>
      <c r="C999" s="35" t="s">
        <v>2956</v>
      </c>
      <c r="D999" s="35"/>
      <c r="E999" s="35"/>
      <c r="F999" s="43"/>
      <c r="G999" s="43"/>
      <c r="H999" s="43"/>
      <c r="I999" s="43"/>
      <c r="J999" s="45">
        <f t="shared" ref="J999:O999" si="54">SUBTOTAL(9,J981:J998)</f>
        <v>2641896.33</v>
      </c>
      <c r="K999" s="45">
        <f t="shared" si="54"/>
        <v>1338125</v>
      </c>
      <c r="L999" s="45">
        <f t="shared" si="54"/>
        <v>256104</v>
      </c>
      <c r="M999" s="45">
        <f t="shared" si="54"/>
        <v>1051216</v>
      </c>
      <c r="N999" s="36">
        <f t="shared" si="54"/>
        <v>51</v>
      </c>
      <c r="O999" s="48">
        <f t="shared" si="54"/>
        <v>310903</v>
      </c>
    </row>
    <row r="1000" spans="1:15" ht="30.6" hidden="1" customHeight="1" x14ac:dyDescent="0.2">
      <c r="A1000" s="50"/>
      <c r="B1000" s="50"/>
      <c r="C1000" s="35" t="s">
        <v>2962</v>
      </c>
      <c r="D1000" s="35"/>
      <c r="E1000" s="35"/>
      <c r="F1000" s="43"/>
      <c r="G1000" s="43"/>
      <c r="H1000" s="43"/>
      <c r="I1000" s="43"/>
      <c r="J1000" s="45">
        <f t="shared" ref="J1000:O1000" si="55">SUBTOTAL(9,J4:J998)</f>
        <v>155386242.44000003</v>
      </c>
      <c r="K1000" s="45">
        <f t="shared" si="55"/>
        <v>83713220.949999988</v>
      </c>
      <c r="L1000" s="45">
        <f t="shared" si="55"/>
        <v>7327688.7399999993</v>
      </c>
      <c r="M1000" s="45">
        <f t="shared" si="55"/>
        <v>65109938.289999999</v>
      </c>
      <c r="N1000" s="36">
        <f t="shared" si="55"/>
        <v>3073</v>
      </c>
      <c r="O1000" s="48">
        <f t="shared" si="55"/>
        <v>18000000</v>
      </c>
    </row>
  </sheetData>
  <autoFilter ref="A3:O999" xr:uid="{00000000-0009-0000-0000-000000000000}">
    <sortState xmlns:xlrd2="http://schemas.microsoft.com/office/spreadsheetml/2017/richdata2" ref="A2:O958">
      <sortCondition ref="C2:C958"/>
      <sortCondition ref="D2:D958"/>
    </sortState>
  </autoFilter>
  <printOptions horizontalCentered="1"/>
  <pageMargins left="0.43307086614173229" right="0.43307086614173229" top="0.98425196850393704" bottom="0.39370078740157483" header="0" footer="0"/>
  <pageSetup paperSize="9" scale="69" fitToHeight="0" orientation="landscape" r:id="rId1"/>
  <headerFooter alignWithMargins="0">
    <oddHeader>&amp;L&amp;G</oddHeader>
    <oddFooter>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967"/>
  <sheetViews>
    <sheetView showGridLines="0" topLeftCell="K1" zoomScaleNormal="100" workbookViewId="0">
      <pane ySplit="1" topLeftCell="A957" activePane="bottomLeft" state="frozen"/>
      <selection activeCell="B1" sqref="B1"/>
      <selection pane="bottomLeft" activeCell="AD995" sqref="AD995"/>
    </sheetView>
  </sheetViews>
  <sheetFormatPr defaultRowHeight="12.75" x14ac:dyDescent="0.2"/>
  <cols>
    <col min="1" max="1" width="0.85546875" style="1" customWidth="1"/>
    <col min="2" max="2" width="4.42578125" style="1" customWidth="1"/>
    <col min="3" max="3" width="5.85546875" style="1" customWidth="1"/>
    <col min="4" max="4" width="10.85546875" style="1" customWidth="1"/>
    <col min="5" max="5" width="12.5703125" style="1" customWidth="1"/>
    <col min="6" max="6" width="9.28515625" style="1" customWidth="1"/>
    <col min="7" max="7" width="11.28515625" style="1" customWidth="1"/>
    <col min="8" max="8" width="11" style="1" customWidth="1"/>
    <col min="9" max="9" width="16.28515625" style="1" customWidth="1"/>
    <col min="10" max="10" width="19.28515625" style="1" customWidth="1"/>
    <col min="11" max="11" width="20.42578125" style="1" customWidth="1"/>
    <col min="12" max="12" width="15.7109375" style="1" customWidth="1"/>
    <col min="13" max="13" width="17" style="1" customWidth="1"/>
    <col min="14" max="14" width="13.7109375" style="1" customWidth="1"/>
    <col min="15" max="15" width="8.7109375" style="2" customWidth="1"/>
    <col min="16" max="16" width="11.140625" style="1" customWidth="1"/>
    <col min="17" max="17" width="16.85546875" style="1" bestFit="1" customWidth="1"/>
    <col min="18" max="18" width="15" style="1" customWidth="1"/>
    <col min="19" max="21" width="15.42578125" style="1" customWidth="1"/>
    <col min="22" max="22" width="16.42578125" style="1" bestFit="1" customWidth="1"/>
    <col min="23" max="23" width="13.85546875" style="1" bestFit="1" customWidth="1"/>
    <col min="24" max="255" width="9.140625" style="1"/>
    <col min="256" max="256" width="0.85546875" style="1" customWidth="1"/>
    <col min="257" max="257" width="4.42578125" style="1" customWidth="1"/>
    <col min="258" max="258" width="5.85546875" style="1" customWidth="1"/>
    <col min="259" max="259" width="10.85546875" style="1" customWidth="1"/>
    <col min="260" max="260" width="12.5703125" style="1" customWidth="1"/>
    <col min="261" max="261" width="9.28515625" style="1" customWidth="1"/>
    <col min="262" max="262" width="11.28515625" style="1" customWidth="1"/>
    <col min="263" max="263" width="11" style="1" customWidth="1"/>
    <col min="264" max="264" width="16.28515625" style="1" customWidth="1"/>
    <col min="265" max="266" width="13.7109375" style="1" customWidth="1"/>
    <col min="267" max="267" width="12.5703125" style="1" customWidth="1"/>
    <col min="268" max="268" width="13" style="1" customWidth="1"/>
    <col min="269" max="269" width="13.7109375" style="1" customWidth="1"/>
    <col min="270" max="270" width="8.7109375" style="1" customWidth="1"/>
    <col min="271" max="271" width="11.140625" style="1" customWidth="1"/>
    <col min="272" max="272" width="21.7109375" style="1" customWidth="1"/>
    <col min="273" max="511" width="9.140625" style="1"/>
    <col min="512" max="512" width="0.85546875" style="1" customWidth="1"/>
    <col min="513" max="513" width="4.42578125" style="1" customWidth="1"/>
    <col min="514" max="514" width="5.85546875" style="1" customWidth="1"/>
    <col min="515" max="515" width="10.85546875" style="1" customWidth="1"/>
    <col min="516" max="516" width="12.5703125" style="1" customWidth="1"/>
    <col min="517" max="517" width="9.28515625" style="1" customWidth="1"/>
    <col min="518" max="518" width="11.28515625" style="1" customWidth="1"/>
    <col min="519" max="519" width="11" style="1" customWidth="1"/>
    <col min="520" max="520" width="16.28515625" style="1" customWidth="1"/>
    <col min="521" max="522" width="13.7109375" style="1" customWidth="1"/>
    <col min="523" max="523" width="12.5703125" style="1" customWidth="1"/>
    <col min="524" max="524" width="13" style="1" customWidth="1"/>
    <col min="525" max="525" width="13.7109375" style="1" customWidth="1"/>
    <col min="526" max="526" width="8.7109375" style="1" customWidth="1"/>
    <col min="527" max="527" width="11.140625" style="1" customWidth="1"/>
    <col min="528" max="528" width="21.7109375" style="1" customWidth="1"/>
    <col min="529" max="767" width="9.140625" style="1"/>
    <col min="768" max="768" width="0.85546875" style="1" customWidth="1"/>
    <col min="769" max="769" width="4.42578125" style="1" customWidth="1"/>
    <col min="770" max="770" width="5.85546875" style="1" customWidth="1"/>
    <col min="771" max="771" width="10.85546875" style="1" customWidth="1"/>
    <col min="772" max="772" width="12.5703125" style="1" customWidth="1"/>
    <col min="773" max="773" width="9.28515625" style="1" customWidth="1"/>
    <col min="774" max="774" width="11.28515625" style="1" customWidth="1"/>
    <col min="775" max="775" width="11" style="1" customWidth="1"/>
    <col min="776" max="776" width="16.28515625" style="1" customWidth="1"/>
    <col min="777" max="778" width="13.7109375" style="1" customWidth="1"/>
    <col min="779" max="779" width="12.5703125" style="1" customWidth="1"/>
    <col min="780" max="780" width="13" style="1" customWidth="1"/>
    <col min="781" max="781" width="13.7109375" style="1" customWidth="1"/>
    <col min="782" max="782" width="8.7109375" style="1" customWidth="1"/>
    <col min="783" max="783" width="11.140625" style="1" customWidth="1"/>
    <col min="784" max="784" width="21.7109375" style="1" customWidth="1"/>
    <col min="785" max="1023" width="9.140625" style="1"/>
    <col min="1024" max="1024" width="0.85546875" style="1" customWidth="1"/>
    <col min="1025" max="1025" width="4.42578125" style="1" customWidth="1"/>
    <col min="1026" max="1026" width="5.85546875" style="1" customWidth="1"/>
    <col min="1027" max="1027" width="10.85546875" style="1" customWidth="1"/>
    <col min="1028" max="1028" width="12.5703125" style="1" customWidth="1"/>
    <col min="1029" max="1029" width="9.28515625" style="1" customWidth="1"/>
    <col min="1030" max="1030" width="11.28515625" style="1" customWidth="1"/>
    <col min="1031" max="1031" width="11" style="1" customWidth="1"/>
    <col min="1032" max="1032" width="16.28515625" style="1" customWidth="1"/>
    <col min="1033" max="1034" width="13.7109375" style="1" customWidth="1"/>
    <col min="1035" max="1035" width="12.5703125" style="1" customWidth="1"/>
    <col min="1036" max="1036" width="13" style="1" customWidth="1"/>
    <col min="1037" max="1037" width="13.7109375" style="1" customWidth="1"/>
    <col min="1038" max="1038" width="8.7109375" style="1" customWidth="1"/>
    <col min="1039" max="1039" width="11.140625" style="1" customWidth="1"/>
    <col min="1040" max="1040" width="21.7109375" style="1" customWidth="1"/>
    <col min="1041" max="1279" width="9.140625" style="1"/>
    <col min="1280" max="1280" width="0.85546875" style="1" customWidth="1"/>
    <col min="1281" max="1281" width="4.42578125" style="1" customWidth="1"/>
    <col min="1282" max="1282" width="5.85546875" style="1" customWidth="1"/>
    <col min="1283" max="1283" width="10.85546875" style="1" customWidth="1"/>
    <col min="1284" max="1284" width="12.5703125" style="1" customWidth="1"/>
    <col min="1285" max="1285" width="9.28515625" style="1" customWidth="1"/>
    <col min="1286" max="1286" width="11.28515625" style="1" customWidth="1"/>
    <col min="1287" max="1287" width="11" style="1" customWidth="1"/>
    <col min="1288" max="1288" width="16.28515625" style="1" customWidth="1"/>
    <col min="1289" max="1290" width="13.7109375" style="1" customWidth="1"/>
    <col min="1291" max="1291" width="12.5703125" style="1" customWidth="1"/>
    <col min="1292" max="1292" width="13" style="1" customWidth="1"/>
    <col min="1293" max="1293" width="13.7109375" style="1" customWidth="1"/>
    <col min="1294" max="1294" width="8.7109375" style="1" customWidth="1"/>
    <col min="1295" max="1295" width="11.140625" style="1" customWidth="1"/>
    <col min="1296" max="1296" width="21.7109375" style="1" customWidth="1"/>
    <col min="1297" max="1535" width="9.140625" style="1"/>
    <col min="1536" max="1536" width="0.85546875" style="1" customWidth="1"/>
    <col min="1537" max="1537" width="4.42578125" style="1" customWidth="1"/>
    <col min="1538" max="1538" width="5.85546875" style="1" customWidth="1"/>
    <col min="1539" max="1539" width="10.85546875" style="1" customWidth="1"/>
    <col min="1540" max="1540" width="12.5703125" style="1" customWidth="1"/>
    <col min="1541" max="1541" width="9.28515625" style="1" customWidth="1"/>
    <col min="1542" max="1542" width="11.28515625" style="1" customWidth="1"/>
    <col min="1543" max="1543" width="11" style="1" customWidth="1"/>
    <col min="1544" max="1544" width="16.28515625" style="1" customWidth="1"/>
    <col min="1545" max="1546" width="13.7109375" style="1" customWidth="1"/>
    <col min="1547" max="1547" width="12.5703125" style="1" customWidth="1"/>
    <col min="1548" max="1548" width="13" style="1" customWidth="1"/>
    <col min="1549" max="1549" width="13.7109375" style="1" customWidth="1"/>
    <col min="1550" max="1550" width="8.7109375" style="1" customWidth="1"/>
    <col min="1551" max="1551" width="11.140625" style="1" customWidth="1"/>
    <col min="1552" max="1552" width="21.7109375" style="1" customWidth="1"/>
    <col min="1553" max="1791" width="9.140625" style="1"/>
    <col min="1792" max="1792" width="0.85546875" style="1" customWidth="1"/>
    <col min="1793" max="1793" width="4.42578125" style="1" customWidth="1"/>
    <col min="1794" max="1794" width="5.85546875" style="1" customWidth="1"/>
    <col min="1795" max="1795" width="10.85546875" style="1" customWidth="1"/>
    <col min="1796" max="1796" width="12.5703125" style="1" customWidth="1"/>
    <col min="1797" max="1797" width="9.28515625" style="1" customWidth="1"/>
    <col min="1798" max="1798" width="11.28515625" style="1" customWidth="1"/>
    <col min="1799" max="1799" width="11" style="1" customWidth="1"/>
    <col min="1800" max="1800" width="16.28515625" style="1" customWidth="1"/>
    <col min="1801" max="1802" width="13.7109375" style="1" customWidth="1"/>
    <col min="1803" max="1803" width="12.5703125" style="1" customWidth="1"/>
    <col min="1804" max="1804" width="13" style="1" customWidth="1"/>
    <col min="1805" max="1805" width="13.7109375" style="1" customWidth="1"/>
    <col min="1806" max="1806" width="8.7109375" style="1" customWidth="1"/>
    <col min="1807" max="1807" width="11.140625" style="1" customWidth="1"/>
    <col min="1808" max="1808" width="21.7109375" style="1" customWidth="1"/>
    <col min="1809" max="2047" width="9.140625" style="1"/>
    <col min="2048" max="2048" width="0.85546875" style="1" customWidth="1"/>
    <col min="2049" max="2049" width="4.42578125" style="1" customWidth="1"/>
    <col min="2050" max="2050" width="5.85546875" style="1" customWidth="1"/>
    <col min="2051" max="2051" width="10.85546875" style="1" customWidth="1"/>
    <col min="2052" max="2052" width="12.5703125" style="1" customWidth="1"/>
    <col min="2053" max="2053" width="9.28515625" style="1" customWidth="1"/>
    <col min="2054" max="2054" width="11.28515625" style="1" customWidth="1"/>
    <col min="2055" max="2055" width="11" style="1" customWidth="1"/>
    <col min="2056" max="2056" width="16.28515625" style="1" customWidth="1"/>
    <col min="2057" max="2058" width="13.7109375" style="1" customWidth="1"/>
    <col min="2059" max="2059" width="12.5703125" style="1" customWidth="1"/>
    <col min="2060" max="2060" width="13" style="1" customWidth="1"/>
    <col min="2061" max="2061" width="13.7109375" style="1" customWidth="1"/>
    <col min="2062" max="2062" width="8.7109375" style="1" customWidth="1"/>
    <col min="2063" max="2063" width="11.140625" style="1" customWidth="1"/>
    <col min="2064" max="2064" width="21.7109375" style="1" customWidth="1"/>
    <col min="2065" max="2303" width="9.140625" style="1"/>
    <col min="2304" max="2304" width="0.85546875" style="1" customWidth="1"/>
    <col min="2305" max="2305" width="4.42578125" style="1" customWidth="1"/>
    <col min="2306" max="2306" width="5.85546875" style="1" customWidth="1"/>
    <col min="2307" max="2307" width="10.85546875" style="1" customWidth="1"/>
    <col min="2308" max="2308" width="12.5703125" style="1" customWidth="1"/>
    <col min="2309" max="2309" width="9.28515625" style="1" customWidth="1"/>
    <col min="2310" max="2310" width="11.28515625" style="1" customWidth="1"/>
    <col min="2311" max="2311" width="11" style="1" customWidth="1"/>
    <col min="2312" max="2312" width="16.28515625" style="1" customWidth="1"/>
    <col min="2313" max="2314" width="13.7109375" style="1" customWidth="1"/>
    <col min="2315" max="2315" width="12.5703125" style="1" customWidth="1"/>
    <col min="2316" max="2316" width="13" style="1" customWidth="1"/>
    <col min="2317" max="2317" width="13.7109375" style="1" customWidth="1"/>
    <col min="2318" max="2318" width="8.7109375" style="1" customWidth="1"/>
    <col min="2319" max="2319" width="11.140625" style="1" customWidth="1"/>
    <col min="2320" max="2320" width="21.7109375" style="1" customWidth="1"/>
    <col min="2321" max="2559" width="9.140625" style="1"/>
    <col min="2560" max="2560" width="0.85546875" style="1" customWidth="1"/>
    <col min="2561" max="2561" width="4.42578125" style="1" customWidth="1"/>
    <col min="2562" max="2562" width="5.85546875" style="1" customWidth="1"/>
    <col min="2563" max="2563" width="10.85546875" style="1" customWidth="1"/>
    <col min="2564" max="2564" width="12.5703125" style="1" customWidth="1"/>
    <col min="2565" max="2565" width="9.28515625" style="1" customWidth="1"/>
    <col min="2566" max="2566" width="11.28515625" style="1" customWidth="1"/>
    <col min="2567" max="2567" width="11" style="1" customWidth="1"/>
    <col min="2568" max="2568" width="16.28515625" style="1" customWidth="1"/>
    <col min="2569" max="2570" width="13.7109375" style="1" customWidth="1"/>
    <col min="2571" max="2571" width="12.5703125" style="1" customWidth="1"/>
    <col min="2572" max="2572" width="13" style="1" customWidth="1"/>
    <col min="2573" max="2573" width="13.7109375" style="1" customWidth="1"/>
    <col min="2574" max="2574" width="8.7109375" style="1" customWidth="1"/>
    <col min="2575" max="2575" width="11.140625" style="1" customWidth="1"/>
    <col min="2576" max="2576" width="21.7109375" style="1" customWidth="1"/>
    <col min="2577" max="2815" width="9.140625" style="1"/>
    <col min="2816" max="2816" width="0.85546875" style="1" customWidth="1"/>
    <col min="2817" max="2817" width="4.42578125" style="1" customWidth="1"/>
    <col min="2818" max="2818" width="5.85546875" style="1" customWidth="1"/>
    <col min="2819" max="2819" width="10.85546875" style="1" customWidth="1"/>
    <col min="2820" max="2820" width="12.5703125" style="1" customWidth="1"/>
    <col min="2821" max="2821" width="9.28515625" style="1" customWidth="1"/>
    <col min="2822" max="2822" width="11.28515625" style="1" customWidth="1"/>
    <col min="2823" max="2823" width="11" style="1" customWidth="1"/>
    <col min="2824" max="2824" width="16.28515625" style="1" customWidth="1"/>
    <col min="2825" max="2826" width="13.7109375" style="1" customWidth="1"/>
    <col min="2827" max="2827" width="12.5703125" style="1" customWidth="1"/>
    <col min="2828" max="2828" width="13" style="1" customWidth="1"/>
    <col min="2829" max="2829" width="13.7109375" style="1" customWidth="1"/>
    <col min="2830" max="2830" width="8.7109375" style="1" customWidth="1"/>
    <col min="2831" max="2831" width="11.140625" style="1" customWidth="1"/>
    <col min="2832" max="2832" width="21.7109375" style="1" customWidth="1"/>
    <col min="2833" max="3071" width="9.140625" style="1"/>
    <col min="3072" max="3072" width="0.85546875" style="1" customWidth="1"/>
    <col min="3073" max="3073" width="4.42578125" style="1" customWidth="1"/>
    <col min="3074" max="3074" width="5.85546875" style="1" customWidth="1"/>
    <col min="3075" max="3075" width="10.85546875" style="1" customWidth="1"/>
    <col min="3076" max="3076" width="12.5703125" style="1" customWidth="1"/>
    <col min="3077" max="3077" width="9.28515625" style="1" customWidth="1"/>
    <col min="3078" max="3078" width="11.28515625" style="1" customWidth="1"/>
    <col min="3079" max="3079" width="11" style="1" customWidth="1"/>
    <col min="3080" max="3080" width="16.28515625" style="1" customWidth="1"/>
    <col min="3081" max="3082" width="13.7109375" style="1" customWidth="1"/>
    <col min="3083" max="3083" width="12.5703125" style="1" customWidth="1"/>
    <col min="3084" max="3084" width="13" style="1" customWidth="1"/>
    <col min="3085" max="3085" width="13.7109375" style="1" customWidth="1"/>
    <col min="3086" max="3086" width="8.7109375" style="1" customWidth="1"/>
    <col min="3087" max="3087" width="11.140625" style="1" customWidth="1"/>
    <col min="3088" max="3088" width="21.7109375" style="1" customWidth="1"/>
    <col min="3089" max="3327" width="9.140625" style="1"/>
    <col min="3328" max="3328" width="0.85546875" style="1" customWidth="1"/>
    <col min="3329" max="3329" width="4.42578125" style="1" customWidth="1"/>
    <col min="3330" max="3330" width="5.85546875" style="1" customWidth="1"/>
    <col min="3331" max="3331" width="10.85546875" style="1" customWidth="1"/>
    <col min="3332" max="3332" width="12.5703125" style="1" customWidth="1"/>
    <col min="3333" max="3333" width="9.28515625" style="1" customWidth="1"/>
    <col min="3334" max="3334" width="11.28515625" style="1" customWidth="1"/>
    <col min="3335" max="3335" width="11" style="1" customWidth="1"/>
    <col min="3336" max="3336" width="16.28515625" style="1" customWidth="1"/>
    <col min="3337" max="3338" width="13.7109375" style="1" customWidth="1"/>
    <col min="3339" max="3339" width="12.5703125" style="1" customWidth="1"/>
    <col min="3340" max="3340" width="13" style="1" customWidth="1"/>
    <col min="3341" max="3341" width="13.7109375" style="1" customWidth="1"/>
    <col min="3342" max="3342" width="8.7109375" style="1" customWidth="1"/>
    <col min="3343" max="3343" width="11.140625" style="1" customWidth="1"/>
    <col min="3344" max="3344" width="21.7109375" style="1" customWidth="1"/>
    <col min="3345" max="3583" width="9.140625" style="1"/>
    <col min="3584" max="3584" width="0.85546875" style="1" customWidth="1"/>
    <col min="3585" max="3585" width="4.42578125" style="1" customWidth="1"/>
    <col min="3586" max="3586" width="5.85546875" style="1" customWidth="1"/>
    <col min="3587" max="3587" width="10.85546875" style="1" customWidth="1"/>
    <col min="3588" max="3588" width="12.5703125" style="1" customWidth="1"/>
    <col min="3589" max="3589" width="9.28515625" style="1" customWidth="1"/>
    <col min="3590" max="3590" width="11.28515625" style="1" customWidth="1"/>
    <col min="3591" max="3591" width="11" style="1" customWidth="1"/>
    <col min="3592" max="3592" width="16.28515625" style="1" customWidth="1"/>
    <col min="3593" max="3594" width="13.7109375" style="1" customWidth="1"/>
    <col min="3595" max="3595" width="12.5703125" style="1" customWidth="1"/>
    <col min="3596" max="3596" width="13" style="1" customWidth="1"/>
    <col min="3597" max="3597" width="13.7109375" style="1" customWidth="1"/>
    <col min="3598" max="3598" width="8.7109375" style="1" customWidth="1"/>
    <col min="3599" max="3599" width="11.140625" style="1" customWidth="1"/>
    <col min="3600" max="3600" width="21.7109375" style="1" customWidth="1"/>
    <col min="3601" max="3839" width="9.140625" style="1"/>
    <col min="3840" max="3840" width="0.85546875" style="1" customWidth="1"/>
    <col min="3841" max="3841" width="4.42578125" style="1" customWidth="1"/>
    <col min="3842" max="3842" width="5.85546875" style="1" customWidth="1"/>
    <col min="3843" max="3843" width="10.85546875" style="1" customWidth="1"/>
    <col min="3844" max="3844" width="12.5703125" style="1" customWidth="1"/>
    <col min="3845" max="3845" width="9.28515625" style="1" customWidth="1"/>
    <col min="3846" max="3846" width="11.28515625" style="1" customWidth="1"/>
    <col min="3847" max="3847" width="11" style="1" customWidth="1"/>
    <col min="3848" max="3848" width="16.28515625" style="1" customWidth="1"/>
    <col min="3849" max="3850" width="13.7109375" style="1" customWidth="1"/>
    <col min="3851" max="3851" width="12.5703125" style="1" customWidth="1"/>
    <col min="3852" max="3852" width="13" style="1" customWidth="1"/>
    <col min="3853" max="3853" width="13.7109375" style="1" customWidth="1"/>
    <col min="3854" max="3854" width="8.7109375" style="1" customWidth="1"/>
    <col min="3855" max="3855" width="11.140625" style="1" customWidth="1"/>
    <col min="3856" max="3856" width="21.7109375" style="1" customWidth="1"/>
    <col min="3857" max="4095" width="9.140625" style="1"/>
    <col min="4096" max="4096" width="0.85546875" style="1" customWidth="1"/>
    <col min="4097" max="4097" width="4.42578125" style="1" customWidth="1"/>
    <col min="4098" max="4098" width="5.85546875" style="1" customWidth="1"/>
    <col min="4099" max="4099" width="10.85546875" style="1" customWidth="1"/>
    <col min="4100" max="4100" width="12.5703125" style="1" customWidth="1"/>
    <col min="4101" max="4101" width="9.28515625" style="1" customWidth="1"/>
    <col min="4102" max="4102" width="11.28515625" style="1" customWidth="1"/>
    <col min="4103" max="4103" width="11" style="1" customWidth="1"/>
    <col min="4104" max="4104" width="16.28515625" style="1" customWidth="1"/>
    <col min="4105" max="4106" width="13.7109375" style="1" customWidth="1"/>
    <col min="4107" max="4107" width="12.5703125" style="1" customWidth="1"/>
    <col min="4108" max="4108" width="13" style="1" customWidth="1"/>
    <col min="4109" max="4109" width="13.7109375" style="1" customWidth="1"/>
    <col min="4110" max="4110" width="8.7109375" style="1" customWidth="1"/>
    <col min="4111" max="4111" width="11.140625" style="1" customWidth="1"/>
    <col min="4112" max="4112" width="21.7109375" style="1" customWidth="1"/>
    <col min="4113" max="4351" width="9.140625" style="1"/>
    <col min="4352" max="4352" width="0.85546875" style="1" customWidth="1"/>
    <col min="4353" max="4353" width="4.42578125" style="1" customWidth="1"/>
    <col min="4354" max="4354" width="5.85546875" style="1" customWidth="1"/>
    <col min="4355" max="4355" width="10.85546875" style="1" customWidth="1"/>
    <col min="4356" max="4356" width="12.5703125" style="1" customWidth="1"/>
    <col min="4357" max="4357" width="9.28515625" style="1" customWidth="1"/>
    <col min="4358" max="4358" width="11.28515625" style="1" customWidth="1"/>
    <col min="4359" max="4359" width="11" style="1" customWidth="1"/>
    <col min="4360" max="4360" width="16.28515625" style="1" customWidth="1"/>
    <col min="4361" max="4362" width="13.7109375" style="1" customWidth="1"/>
    <col min="4363" max="4363" width="12.5703125" style="1" customWidth="1"/>
    <col min="4364" max="4364" width="13" style="1" customWidth="1"/>
    <col min="4365" max="4365" width="13.7109375" style="1" customWidth="1"/>
    <col min="4366" max="4366" width="8.7109375" style="1" customWidth="1"/>
    <col min="4367" max="4367" width="11.140625" style="1" customWidth="1"/>
    <col min="4368" max="4368" width="21.7109375" style="1" customWidth="1"/>
    <col min="4369" max="4607" width="9.140625" style="1"/>
    <col min="4608" max="4608" width="0.85546875" style="1" customWidth="1"/>
    <col min="4609" max="4609" width="4.42578125" style="1" customWidth="1"/>
    <col min="4610" max="4610" width="5.85546875" style="1" customWidth="1"/>
    <col min="4611" max="4611" width="10.85546875" style="1" customWidth="1"/>
    <col min="4612" max="4612" width="12.5703125" style="1" customWidth="1"/>
    <col min="4613" max="4613" width="9.28515625" style="1" customWidth="1"/>
    <col min="4614" max="4614" width="11.28515625" style="1" customWidth="1"/>
    <col min="4615" max="4615" width="11" style="1" customWidth="1"/>
    <col min="4616" max="4616" width="16.28515625" style="1" customWidth="1"/>
    <col min="4617" max="4618" width="13.7109375" style="1" customWidth="1"/>
    <col min="4619" max="4619" width="12.5703125" style="1" customWidth="1"/>
    <col min="4620" max="4620" width="13" style="1" customWidth="1"/>
    <col min="4621" max="4621" width="13.7109375" style="1" customWidth="1"/>
    <col min="4622" max="4622" width="8.7109375" style="1" customWidth="1"/>
    <col min="4623" max="4623" width="11.140625" style="1" customWidth="1"/>
    <col min="4624" max="4624" width="21.7109375" style="1" customWidth="1"/>
    <col min="4625" max="4863" width="9.140625" style="1"/>
    <col min="4864" max="4864" width="0.85546875" style="1" customWidth="1"/>
    <col min="4865" max="4865" width="4.42578125" style="1" customWidth="1"/>
    <col min="4866" max="4866" width="5.85546875" style="1" customWidth="1"/>
    <col min="4867" max="4867" width="10.85546875" style="1" customWidth="1"/>
    <col min="4868" max="4868" width="12.5703125" style="1" customWidth="1"/>
    <col min="4869" max="4869" width="9.28515625" style="1" customWidth="1"/>
    <col min="4870" max="4870" width="11.28515625" style="1" customWidth="1"/>
    <col min="4871" max="4871" width="11" style="1" customWidth="1"/>
    <col min="4872" max="4872" width="16.28515625" style="1" customWidth="1"/>
    <col min="4873" max="4874" width="13.7109375" style="1" customWidth="1"/>
    <col min="4875" max="4875" width="12.5703125" style="1" customWidth="1"/>
    <col min="4876" max="4876" width="13" style="1" customWidth="1"/>
    <col min="4877" max="4877" width="13.7109375" style="1" customWidth="1"/>
    <col min="4878" max="4878" width="8.7109375" style="1" customWidth="1"/>
    <col min="4879" max="4879" width="11.140625" style="1" customWidth="1"/>
    <col min="4880" max="4880" width="21.7109375" style="1" customWidth="1"/>
    <col min="4881" max="5119" width="9.140625" style="1"/>
    <col min="5120" max="5120" width="0.85546875" style="1" customWidth="1"/>
    <col min="5121" max="5121" width="4.42578125" style="1" customWidth="1"/>
    <col min="5122" max="5122" width="5.85546875" style="1" customWidth="1"/>
    <col min="5123" max="5123" width="10.85546875" style="1" customWidth="1"/>
    <col min="5124" max="5124" width="12.5703125" style="1" customWidth="1"/>
    <col min="5125" max="5125" width="9.28515625" style="1" customWidth="1"/>
    <col min="5126" max="5126" width="11.28515625" style="1" customWidth="1"/>
    <col min="5127" max="5127" width="11" style="1" customWidth="1"/>
    <col min="5128" max="5128" width="16.28515625" style="1" customWidth="1"/>
    <col min="5129" max="5130" width="13.7109375" style="1" customWidth="1"/>
    <col min="5131" max="5131" width="12.5703125" style="1" customWidth="1"/>
    <col min="5132" max="5132" width="13" style="1" customWidth="1"/>
    <col min="5133" max="5133" width="13.7109375" style="1" customWidth="1"/>
    <col min="5134" max="5134" width="8.7109375" style="1" customWidth="1"/>
    <col min="5135" max="5135" width="11.140625" style="1" customWidth="1"/>
    <col min="5136" max="5136" width="21.7109375" style="1" customWidth="1"/>
    <col min="5137" max="5375" width="9.140625" style="1"/>
    <col min="5376" max="5376" width="0.85546875" style="1" customWidth="1"/>
    <col min="5377" max="5377" width="4.42578125" style="1" customWidth="1"/>
    <col min="5378" max="5378" width="5.85546875" style="1" customWidth="1"/>
    <col min="5379" max="5379" width="10.85546875" style="1" customWidth="1"/>
    <col min="5380" max="5380" width="12.5703125" style="1" customWidth="1"/>
    <col min="5381" max="5381" width="9.28515625" style="1" customWidth="1"/>
    <col min="5382" max="5382" width="11.28515625" style="1" customWidth="1"/>
    <col min="5383" max="5383" width="11" style="1" customWidth="1"/>
    <col min="5384" max="5384" width="16.28515625" style="1" customWidth="1"/>
    <col min="5385" max="5386" width="13.7109375" style="1" customWidth="1"/>
    <col min="5387" max="5387" width="12.5703125" style="1" customWidth="1"/>
    <col min="5388" max="5388" width="13" style="1" customWidth="1"/>
    <col min="5389" max="5389" width="13.7109375" style="1" customWidth="1"/>
    <col min="5390" max="5390" width="8.7109375" style="1" customWidth="1"/>
    <col min="5391" max="5391" width="11.140625" style="1" customWidth="1"/>
    <col min="5392" max="5392" width="21.7109375" style="1" customWidth="1"/>
    <col min="5393" max="5631" width="9.140625" style="1"/>
    <col min="5632" max="5632" width="0.85546875" style="1" customWidth="1"/>
    <col min="5633" max="5633" width="4.42578125" style="1" customWidth="1"/>
    <col min="5634" max="5634" width="5.85546875" style="1" customWidth="1"/>
    <col min="5635" max="5635" width="10.85546875" style="1" customWidth="1"/>
    <col min="5636" max="5636" width="12.5703125" style="1" customWidth="1"/>
    <col min="5637" max="5637" width="9.28515625" style="1" customWidth="1"/>
    <col min="5638" max="5638" width="11.28515625" style="1" customWidth="1"/>
    <col min="5639" max="5639" width="11" style="1" customWidth="1"/>
    <col min="5640" max="5640" width="16.28515625" style="1" customWidth="1"/>
    <col min="5641" max="5642" width="13.7109375" style="1" customWidth="1"/>
    <col min="5643" max="5643" width="12.5703125" style="1" customWidth="1"/>
    <col min="5644" max="5644" width="13" style="1" customWidth="1"/>
    <col min="5645" max="5645" width="13.7109375" style="1" customWidth="1"/>
    <col min="5646" max="5646" width="8.7109375" style="1" customWidth="1"/>
    <col min="5647" max="5647" width="11.140625" style="1" customWidth="1"/>
    <col min="5648" max="5648" width="21.7109375" style="1" customWidth="1"/>
    <col min="5649" max="5887" width="9.140625" style="1"/>
    <col min="5888" max="5888" width="0.85546875" style="1" customWidth="1"/>
    <col min="5889" max="5889" width="4.42578125" style="1" customWidth="1"/>
    <col min="5890" max="5890" width="5.85546875" style="1" customWidth="1"/>
    <col min="5891" max="5891" width="10.85546875" style="1" customWidth="1"/>
    <col min="5892" max="5892" width="12.5703125" style="1" customWidth="1"/>
    <col min="5893" max="5893" width="9.28515625" style="1" customWidth="1"/>
    <col min="5894" max="5894" width="11.28515625" style="1" customWidth="1"/>
    <col min="5895" max="5895" width="11" style="1" customWidth="1"/>
    <col min="5896" max="5896" width="16.28515625" style="1" customWidth="1"/>
    <col min="5897" max="5898" width="13.7109375" style="1" customWidth="1"/>
    <col min="5899" max="5899" width="12.5703125" style="1" customWidth="1"/>
    <col min="5900" max="5900" width="13" style="1" customWidth="1"/>
    <col min="5901" max="5901" width="13.7109375" style="1" customWidth="1"/>
    <col min="5902" max="5902" width="8.7109375" style="1" customWidth="1"/>
    <col min="5903" max="5903" width="11.140625" style="1" customWidth="1"/>
    <col min="5904" max="5904" width="21.7109375" style="1" customWidth="1"/>
    <col min="5905" max="6143" width="9.140625" style="1"/>
    <col min="6144" max="6144" width="0.85546875" style="1" customWidth="1"/>
    <col min="6145" max="6145" width="4.42578125" style="1" customWidth="1"/>
    <col min="6146" max="6146" width="5.85546875" style="1" customWidth="1"/>
    <col min="6147" max="6147" width="10.85546875" style="1" customWidth="1"/>
    <col min="6148" max="6148" width="12.5703125" style="1" customWidth="1"/>
    <col min="6149" max="6149" width="9.28515625" style="1" customWidth="1"/>
    <col min="6150" max="6150" width="11.28515625" style="1" customWidth="1"/>
    <col min="6151" max="6151" width="11" style="1" customWidth="1"/>
    <col min="6152" max="6152" width="16.28515625" style="1" customWidth="1"/>
    <col min="6153" max="6154" width="13.7109375" style="1" customWidth="1"/>
    <col min="6155" max="6155" width="12.5703125" style="1" customWidth="1"/>
    <col min="6156" max="6156" width="13" style="1" customWidth="1"/>
    <col min="6157" max="6157" width="13.7109375" style="1" customWidth="1"/>
    <col min="6158" max="6158" width="8.7109375" style="1" customWidth="1"/>
    <col min="6159" max="6159" width="11.140625" style="1" customWidth="1"/>
    <col min="6160" max="6160" width="21.7109375" style="1" customWidth="1"/>
    <col min="6161" max="6399" width="9.140625" style="1"/>
    <col min="6400" max="6400" width="0.85546875" style="1" customWidth="1"/>
    <col min="6401" max="6401" width="4.42578125" style="1" customWidth="1"/>
    <col min="6402" max="6402" width="5.85546875" style="1" customWidth="1"/>
    <col min="6403" max="6403" width="10.85546875" style="1" customWidth="1"/>
    <col min="6404" max="6404" width="12.5703125" style="1" customWidth="1"/>
    <col min="6405" max="6405" width="9.28515625" style="1" customWidth="1"/>
    <col min="6406" max="6406" width="11.28515625" style="1" customWidth="1"/>
    <col min="6407" max="6407" width="11" style="1" customWidth="1"/>
    <col min="6408" max="6408" width="16.28515625" style="1" customWidth="1"/>
    <col min="6409" max="6410" width="13.7109375" style="1" customWidth="1"/>
    <col min="6411" max="6411" width="12.5703125" style="1" customWidth="1"/>
    <col min="6412" max="6412" width="13" style="1" customWidth="1"/>
    <col min="6413" max="6413" width="13.7109375" style="1" customWidth="1"/>
    <col min="6414" max="6414" width="8.7109375" style="1" customWidth="1"/>
    <col min="6415" max="6415" width="11.140625" style="1" customWidth="1"/>
    <col min="6416" max="6416" width="21.7109375" style="1" customWidth="1"/>
    <col min="6417" max="6655" width="9.140625" style="1"/>
    <col min="6656" max="6656" width="0.85546875" style="1" customWidth="1"/>
    <col min="6657" max="6657" width="4.42578125" style="1" customWidth="1"/>
    <col min="6658" max="6658" width="5.85546875" style="1" customWidth="1"/>
    <col min="6659" max="6659" width="10.85546875" style="1" customWidth="1"/>
    <col min="6660" max="6660" width="12.5703125" style="1" customWidth="1"/>
    <col min="6661" max="6661" width="9.28515625" style="1" customWidth="1"/>
    <col min="6662" max="6662" width="11.28515625" style="1" customWidth="1"/>
    <col min="6663" max="6663" width="11" style="1" customWidth="1"/>
    <col min="6664" max="6664" width="16.28515625" style="1" customWidth="1"/>
    <col min="6665" max="6666" width="13.7109375" style="1" customWidth="1"/>
    <col min="6667" max="6667" width="12.5703125" style="1" customWidth="1"/>
    <col min="6668" max="6668" width="13" style="1" customWidth="1"/>
    <col min="6669" max="6669" width="13.7109375" style="1" customWidth="1"/>
    <col min="6670" max="6670" width="8.7109375" style="1" customWidth="1"/>
    <col min="6671" max="6671" width="11.140625" style="1" customWidth="1"/>
    <col min="6672" max="6672" width="21.7109375" style="1" customWidth="1"/>
    <col min="6673" max="6911" width="9.140625" style="1"/>
    <col min="6912" max="6912" width="0.85546875" style="1" customWidth="1"/>
    <col min="6913" max="6913" width="4.42578125" style="1" customWidth="1"/>
    <col min="6914" max="6914" width="5.85546875" style="1" customWidth="1"/>
    <col min="6915" max="6915" width="10.85546875" style="1" customWidth="1"/>
    <col min="6916" max="6916" width="12.5703125" style="1" customWidth="1"/>
    <col min="6917" max="6917" width="9.28515625" style="1" customWidth="1"/>
    <col min="6918" max="6918" width="11.28515625" style="1" customWidth="1"/>
    <col min="6919" max="6919" width="11" style="1" customWidth="1"/>
    <col min="6920" max="6920" width="16.28515625" style="1" customWidth="1"/>
    <col min="6921" max="6922" width="13.7109375" style="1" customWidth="1"/>
    <col min="6923" max="6923" width="12.5703125" style="1" customWidth="1"/>
    <col min="6924" max="6924" width="13" style="1" customWidth="1"/>
    <col min="6925" max="6925" width="13.7109375" style="1" customWidth="1"/>
    <col min="6926" max="6926" width="8.7109375" style="1" customWidth="1"/>
    <col min="6927" max="6927" width="11.140625" style="1" customWidth="1"/>
    <col min="6928" max="6928" width="21.7109375" style="1" customWidth="1"/>
    <col min="6929" max="7167" width="9.140625" style="1"/>
    <col min="7168" max="7168" width="0.85546875" style="1" customWidth="1"/>
    <col min="7169" max="7169" width="4.42578125" style="1" customWidth="1"/>
    <col min="7170" max="7170" width="5.85546875" style="1" customWidth="1"/>
    <col min="7171" max="7171" width="10.85546875" style="1" customWidth="1"/>
    <col min="7172" max="7172" width="12.5703125" style="1" customWidth="1"/>
    <col min="7173" max="7173" width="9.28515625" style="1" customWidth="1"/>
    <col min="7174" max="7174" width="11.28515625" style="1" customWidth="1"/>
    <col min="7175" max="7175" width="11" style="1" customWidth="1"/>
    <col min="7176" max="7176" width="16.28515625" style="1" customWidth="1"/>
    <col min="7177" max="7178" width="13.7109375" style="1" customWidth="1"/>
    <col min="7179" max="7179" width="12.5703125" style="1" customWidth="1"/>
    <col min="7180" max="7180" width="13" style="1" customWidth="1"/>
    <col min="7181" max="7181" width="13.7109375" style="1" customWidth="1"/>
    <col min="7182" max="7182" width="8.7109375" style="1" customWidth="1"/>
    <col min="7183" max="7183" width="11.140625" style="1" customWidth="1"/>
    <col min="7184" max="7184" width="21.7109375" style="1" customWidth="1"/>
    <col min="7185" max="7423" width="9.140625" style="1"/>
    <col min="7424" max="7424" width="0.85546875" style="1" customWidth="1"/>
    <col min="7425" max="7425" width="4.42578125" style="1" customWidth="1"/>
    <col min="7426" max="7426" width="5.85546875" style="1" customWidth="1"/>
    <col min="7427" max="7427" width="10.85546875" style="1" customWidth="1"/>
    <col min="7428" max="7428" width="12.5703125" style="1" customWidth="1"/>
    <col min="7429" max="7429" width="9.28515625" style="1" customWidth="1"/>
    <col min="7430" max="7430" width="11.28515625" style="1" customWidth="1"/>
    <col min="7431" max="7431" width="11" style="1" customWidth="1"/>
    <col min="7432" max="7432" width="16.28515625" style="1" customWidth="1"/>
    <col min="7433" max="7434" width="13.7109375" style="1" customWidth="1"/>
    <col min="7435" max="7435" width="12.5703125" style="1" customWidth="1"/>
    <col min="7436" max="7436" width="13" style="1" customWidth="1"/>
    <col min="7437" max="7437" width="13.7109375" style="1" customWidth="1"/>
    <col min="7438" max="7438" width="8.7109375" style="1" customWidth="1"/>
    <col min="7439" max="7439" width="11.140625" style="1" customWidth="1"/>
    <col min="7440" max="7440" width="21.7109375" style="1" customWidth="1"/>
    <col min="7441" max="7679" width="9.140625" style="1"/>
    <col min="7680" max="7680" width="0.85546875" style="1" customWidth="1"/>
    <col min="7681" max="7681" width="4.42578125" style="1" customWidth="1"/>
    <col min="7682" max="7682" width="5.85546875" style="1" customWidth="1"/>
    <col min="7683" max="7683" width="10.85546875" style="1" customWidth="1"/>
    <col min="7684" max="7684" width="12.5703125" style="1" customWidth="1"/>
    <col min="7685" max="7685" width="9.28515625" style="1" customWidth="1"/>
    <col min="7686" max="7686" width="11.28515625" style="1" customWidth="1"/>
    <col min="7687" max="7687" width="11" style="1" customWidth="1"/>
    <col min="7688" max="7688" width="16.28515625" style="1" customWidth="1"/>
    <col min="7689" max="7690" width="13.7109375" style="1" customWidth="1"/>
    <col min="7691" max="7691" width="12.5703125" style="1" customWidth="1"/>
    <col min="7692" max="7692" width="13" style="1" customWidth="1"/>
    <col min="7693" max="7693" width="13.7109375" style="1" customWidth="1"/>
    <col min="7694" max="7694" width="8.7109375" style="1" customWidth="1"/>
    <col min="7695" max="7695" width="11.140625" style="1" customWidth="1"/>
    <col min="7696" max="7696" width="21.7109375" style="1" customWidth="1"/>
    <col min="7697" max="7935" width="9.140625" style="1"/>
    <col min="7936" max="7936" width="0.85546875" style="1" customWidth="1"/>
    <col min="7937" max="7937" width="4.42578125" style="1" customWidth="1"/>
    <col min="7938" max="7938" width="5.85546875" style="1" customWidth="1"/>
    <col min="7939" max="7939" width="10.85546875" style="1" customWidth="1"/>
    <col min="7940" max="7940" width="12.5703125" style="1" customWidth="1"/>
    <col min="7941" max="7941" width="9.28515625" style="1" customWidth="1"/>
    <col min="7942" max="7942" width="11.28515625" style="1" customWidth="1"/>
    <col min="7943" max="7943" width="11" style="1" customWidth="1"/>
    <col min="7944" max="7944" width="16.28515625" style="1" customWidth="1"/>
    <col min="7945" max="7946" width="13.7109375" style="1" customWidth="1"/>
    <col min="7947" max="7947" width="12.5703125" style="1" customWidth="1"/>
    <col min="7948" max="7948" width="13" style="1" customWidth="1"/>
    <col min="7949" max="7949" width="13.7109375" style="1" customWidth="1"/>
    <col min="7950" max="7950" width="8.7109375" style="1" customWidth="1"/>
    <col min="7951" max="7951" width="11.140625" style="1" customWidth="1"/>
    <col min="7952" max="7952" width="21.7109375" style="1" customWidth="1"/>
    <col min="7953" max="8191" width="9.140625" style="1"/>
    <col min="8192" max="8192" width="0.85546875" style="1" customWidth="1"/>
    <col min="8193" max="8193" width="4.42578125" style="1" customWidth="1"/>
    <col min="8194" max="8194" width="5.85546875" style="1" customWidth="1"/>
    <col min="8195" max="8195" width="10.85546875" style="1" customWidth="1"/>
    <col min="8196" max="8196" width="12.5703125" style="1" customWidth="1"/>
    <col min="8197" max="8197" width="9.28515625" style="1" customWidth="1"/>
    <col min="8198" max="8198" width="11.28515625" style="1" customWidth="1"/>
    <col min="8199" max="8199" width="11" style="1" customWidth="1"/>
    <col min="8200" max="8200" width="16.28515625" style="1" customWidth="1"/>
    <col min="8201" max="8202" width="13.7109375" style="1" customWidth="1"/>
    <col min="8203" max="8203" width="12.5703125" style="1" customWidth="1"/>
    <col min="8204" max="8204" width="13" style="1" customWidth="1"/>
    <col min="8205" max="8205" width="13.7109375" style="1" customWidth="1"/>
    <col min="8206" max="8206" width="8.7109375" style="1" customWidth="1"/>
    <col min="8207" max="8207" width="11.140625" style="1" customWidth="1"/>
    <col min="8208" max="8208" width="21.7109375" style="1" customWidth="1"/>
    <col min="8209" max="8447" width="9.140625" style="1"/>
    <col min="8448" max="8448" width="0.85546875" style="1" customWidth="1"/>
    <col min="8449" max="8449" width="4.42578125" style="1" customWidth="1"/>
    <col min="8450" max="8450" width="5.85546875" style="1" customWidth="1"/>
    <col min="8451" max="8451" width="10.85546875" style="1" customWidth="1"/>
    <col min="8452" max="8452" width="12.5703125" style="1" customWidth="1"/>
    <col min="8453" max="8453" width="9.28515625" style="1" customWidth="1"/>
    <col min="8454" max="8454" width="11.28515625" style="1" customWidth="1"/>
    <col min="8455" max="8455" width="11" style="1" customWidth="1"/>
    <col min="8456" max="8456" width="16.28515625" style="1" customWidth="1"/>
    <col min="8457" max="8458" width="13.7109375" style="1" customWidth="1"/>
    <col min="8459" max="8459" width="12.5703125" style="1" customWidth="1"/>
    <col min="8460" max="8460" width="13" style="1" customWidth="1"/>
    <col min="8461" max="8461" width="13.7109375" style="1" customWidth="1"/>
    <col min="8462" max="8462" width="8.7109375" style="1" customWidth="1"/>
    <col min="8463" max="8463" width="11.140625" style="1" customWidth="1"/>
    <col min="8464" max="8464" width="21.7109375" style="1" customWidth="1"/>
    <col min="8465" max="8703" width="9.140625" style="1"/>
    <col min="8704" max="8704" width="0.85546875" style="1" customWidth="1"/>
    <col min="8705" max="8705" width="4.42578125" style="1" customWidth="1"/>
    <col min="8706" max="8706" width="5.85546875" style="1" customWidth="1"/>
    <col min="8707" max="8707" width="10.85546875" style="1" customWidth="1"/>
    <col min="8708" max="8708" width="12.5703125" style="1" customWidth="1"/>
    <col min="8709" max="8709" width="9.28515625" style="1" customWidth="1"/>
    <col min="8710" max="8710" width="11.28515625" style="1" customWidth="1"/>
    <col min="8711" max="8711" width="11" style="1" customWidth="1"/>
    <col min="8712" max="8712" width="16.28515625" style="1" customWidth="1"/>
    <col min="8713" max="8714" width="13.7109375" style="1" customWidth="1"/>
    <col min="8715" max="8715" width="12.5703125" style="1" customWidth="1"/>
    <col min="8716" max="8716" width="13" style="1" customWidth="1"/>
    <col min="8717" max="8717" width="13.7109375" style="1" customWidth="1"/>
    <col min="8718" max="8718" width="8.7109375" style="1" customWidth="1"/>
    <col min="8719" max="8719" width="11.140625" style="1" customWidth="1"/>
    <col min="8720" max="8720" width="21.7109375" style="1" customWidth="1"/>
    <col min="8721" max="8959" width="9.140625" style="1"/>
    <col min="8960" max="8960" width="0.85546875" style="1" customWidth="1"/>
    <col min="8961" max="8961" width="4.42578125" style="1" customWidth="1"/>
    <col min="8962" max="8962" width="5.85546875" style="1" customWidth="1"/>
    <col min="8963" max="8963" width="10.85546875" style="1" customWidth="1"/>
    <col min="8964" max="8964" width="12.5703125" style="1" customWidth="1"/>
    <col min="8965" max="8965" width="9.28515625" style="1" customWidth="1"/>
    <col min="8966" max="8966" width="11.28515625" style="1" customWidth="1"/>
    <col min="8967" max="8967" width="11" style="1" customWidth="1"/>
    <col min="8968" max="8968" width="16.28515625" style="1" customWidth="1"/>
    <col min="8969" max="8970" width="13.7109375" style="1" customWidth="1"/>
    <col min="8971" max="8971" width="12.5703125" style="1" customWidth="1"/>
    <col min="8972" max="8972" width="13" style="1" customWidth="1"/>
    <col min="8973" max="8973" width="13.7109375" style="1" customWidth="1"/>
    <col min="8974" max="8974" width="8.7109375" style="1" customWidth="1"/>
    <col min="8975" max="8975" width="11.140625" style="1" customWidth="1"/>
    <col min="8976" max="8976" width="21.7109375" style="1" customWidth="1"/>
    <col min="8977" max="9215" width="9.140625" style="1"/>
    <col min="9216" max="9216" width="0.85546875" style="1" customWidth="1"/>
    <col min="9217" max="9217" width="4.42578125" style="1" customWidth="1"/>
    <col min="9218" max="9218" width="5.85546875" style="1" customWidth="1"/>
    <col min="9219" max="9219" width="10.85546875" style="1" customWidth="1"/>
    <col min="9220" max="9220" width="12.5703125" style="1" customWidth="1"/>
    <col min="9221" max="9221" width="9.28515625" style="1" customWidth="1"/>
    <col min="9222" max="9222" width="11.28515625" style="1" customWidth="1"/>
    <col min="9223" max="9223" width="11" style="1" customWidth="1"/>
    <col min="9224" max="9224" width="16.28515625" style="1" customWidth="1"/>
    <col min="9225" max="9226" width="13.7109375" style="1" customWidth="1"/>
    <col min="9227" max="9227" width="12.5703125" style="1" customWidth="1"/>
    <col min="9228" max="9228" width="13" style="1" customWidth="1"/>
    <col min="9229" max="9229" width="13.7109375" style="1" customWidth="1"/>
    <col min="9230" max="9230" width="8.7109375" style="1" customWidth="1"/>
    <col min="9231" max="9231" width="11.140625" style="1" customWidth="1"/>
    <col min="9232" max="9232" width="21.7109375" style="1" customWidth="1"/>
    <col min="9233" max="9471" width="9.140625" style="1"/>
    <col min="9472" max="9472" width="0.85546875" style="1" customWidth="1"/>
    <col min="9473" max="9473" width="4.42578125" style="1" customWidth="1"/>
    <col min="9474" max="9474" width="5.85546875" style="1" customWidth="1"/>
    <col min="9475" max="9475" width="10.85546875" style="1" customWidth="1"/>
    <col min="9476" max="9476" width="12.5703125" style="1" customWidth="1"/>
    <col min="9477" max="9477" width="9.28515625" style="1" customWidth="1"/>
    <col min="9478" max="9478" width="11.28515625" style="1" customWidth="1"/>
    <col min="9479" max="9479" width="11" style="1" customWidth="1"/>
    <col min="9480" max="9480" width="16.28515625" style="1" customWidth="1"/>
    <col min="9481" max="9482" width="13.7109375" style="1" customWidth="1"/>
    <col min="9483" max="9483" width="12.5703125" style="1" customWidth="1"/>
    <col min="9484" max="9484" width="13" style="1" customWidth="1"/>
    <col min="9485" max="9485" width="13.7109375" style="1" customWidth="1"/>
    <col min="9486" max="9486" width="8.7109375" style="1" customWidth="1"/>
    <col min="9487" max="9487" width="11.140625" style="1" customWidth="1"/>
    <col min="9488" max="9488" width="21.7109375" style="1" customWidth="1"/>
    <col min="9489" max="9727" width="9.140625" style="1"/>
    <col min="9728" max="9728" width="0.85546875" style="1" customWidth="1"/>
    <col min="9729" max="9729" width="4.42578125" style="1" customWidth="1"/>
    <col min="9730" max="9730" width="5.85546875" style="1" customWidth="1"/>
    <col min="9731" max="9731" width="10.85546875" style="1" customWidth="1"/>
    <col min="9732" max="9732" width="12.5703125" style="1" customWidth="1"/>
    <col min="9733" max="9733" width="9.28515625" style="1" customWidth="1"/>
    <col min="9734" max="9734" width="11.28515625" style="1" customWidth="1"/>
    <col min="9735" max="9735" width="11" style="1" customWidth="1"/>
    <col min="9736" max="9736" width="16.28515625" style="1" customWidth="1"/>
    <col min="9737" max="9738" width="13.7109375" style="1" customWidth="1"/>
    <col min="9739" max="9739" width="12.5703125" style="1" customWidth="1"/>
    <col min="9740" max="9740" width="13" style="1" customWidth="1"/>
    <col min="9741" max="9741" width="13.7109375" style="1" customWidth="1"/>
    <col min="9742" max="9742" width="8.7109375" style="1" customWidth="1"/>
    <col min="9743" max="9743" width="11.140625" style="1" customWidth="1"/>
    <col min="9744" max="9744" width="21.7109375" style="1" customWidth="1"/>
    <col min="9745" max="9983" width="9.140625" style="1"/>
    <col min="9984" max="9984" width="0.85546875" style="1" customWidth="1"/>
    <col min="9985" max="9985" width="4.42578125" style="1" customWidth="1"/>
    <col min="9986" max="9986" width="5.85546875" style="1" customWidth="1"/>
    <col min="9987" max="9987" width="10.85546875" style="1" customWidth="1"/>
    <col min="9988" max="9988" width="12.5703125" style="1" customWidth="1"/>
    <col min="9989" max="9989" width="9.28515625" style="1" customWidth="1"/>
    <col min="9990" max="9990" width="11.28515625" style="1" customWidth="1"/>
    <col min="9991" max="9991" width="11" style="1" customWidth="1"/>
    <col min="9992" max="9992" width="16.28515625" style="1" customWidth="1"/>
    <col min="9993" max="9994" width="13.7109375" style="1" customWidth="1"/>
    <col min="9995" max="9995" width="12.5703125" style="1" customWidth="1"/>
    <col min="9996" max="9996" width="13" style="1" customWidth="1"/>
    <col min="9997" max="9997" width="13.7109375" style="1" customWidth="1"/>
    <col min="9998" max="9998" width="8.7109375" style="1" customWidth="1"/>
    <col min="9999" max="9999" width="11.140625" style="1" customWidth="1"/>
    <col min="10000" max="10000" width="21.7109375" style="1" customWidth="1"/>
    <col min="10001" max="10239" width="9.140625" style="1"/>
    <col min="10240" max="10240" width="0.85546875" style="1" customWidth="1"/>
    <col min="10241" max="10241" width="4.42578125" style="1" customWidth="1"/>
    <col min="10242" max="10242" width="5.85546875" style="1" customWidth="1"/>
    <col min="10243" max="10243" width="10.85546875" style="1" customWidth="1"/>
    <col min="10244" max="10244" width="12.5703125" style="1" customWidth="1"/>
    <col min="10245" max="10245" width="9.28515625" style="1" customWidth="1"/>
    <col min="10246" max="10246" width="11.28515625" style="1" customWidth="1"/>
    <col min="10247" max="10247" width="11" style="1" customWidth="1"/>
    <col min="10248" max="10248" width="16.28515625" style="1" customWidth="1"/>
    <col min="10249" max="10250" width="13.7109375" style="1" customWidth="1"/>
    <col min="10251" max="10251" width="12.5703125" style="1" customWidth="1"/>
    <col min="10252" max="10252" width="13" style="1" customWidth="1"/>
    <col min="10253" max="10253" width="13.7109375" style="1" customWidth="1"/>
    <col min="10254" max="10254" width="8.7109375" style="1" customWidth="1"/>
    <col min="10255" max="10255" width="11.140625" style="1" customWidth="1"/>
    <col min="10256" max="10256" width="21.7109375" style="1" customWidth="1"/>
    <col min="10257" max="10495" width="9.140625" style="1"/>
    <col min="10496" max="10496" width="0.85546875" style="1" customWidth="1"/>
    <col min="10497" max="10497" width="4.42578125" style="1" customWidth="1"/>
    <col min="10498" max="10498" width="5.85546875" style="1" customWidth="1"/>
    <col min="10499" max="10499" width="10.85546875" style="1" customWidth="1"/>
    <col min="10500" max="10500" width="12.5703125" style="1" customWidth="1"/>
    <col min="10501" max="10501" width="9.28515625" style="1" customWidth="1"/>
    <col min="10502" max="10502" width="11.28515625" style="1" customWidth="1"/>
    <col min="10503" max="10503" width="11" style="1" customWidth="1"/>
    <col min="10504" max="10504" width="16.28515625" style="1" customWidth="1"/>
    <col min="10505" max="10506" width="13.7109375" style="1" customWidth="1"/>
    <col min="10507" max="10507" width="12.5703125" style="1" customWidth="1"/>
    <col min="10508" max="10508" width="13" style="1" customWidth="1"/>
    <col min="10509" max="10509" width="13.7109375" style="1" customWidth="1"/>
    <col min="10510" max="10510" width="8.7109375" style="1" customWidth="1"/>
    <col min="10511" max="10511" width="11.140625" style="1" customWidth="1"/>
    <col min="10512" max="10512" width="21.7109375" style="1" customWidth="1"/>
    <col min="10513" max="10751" width="9.140625" style="1"/>
    <col min="10752" max="10752" width="0.85546875" style="1" customWidth="1"/>
    <col min="10753" max="10753" width="4.42578125" style="1" customWidth="1"/>
    <col min="10754" max="10754" width="5.85546875" style="1" customWidth="1"/>
    <col min="10755" max="10755" width="10.85546875" style="1" customWidth="1"/>
    <col min="10756" max="10756" width="12.5703125" style="1" customWidth="1"/>
    <col min="10757" max="10757" width="9.28515625" style="1" customWidth="1"/>
    <col min="10758" max="10758" width="11.28515625" style="1" customWidth="1"/>
    <col min="10759" max="10759" width="11" style="1" customWidth="1"/>
    <col min="10760" max="10760" width="16.28515625" style="1" customWidth="1"/>
    <col min="10761" max="10762" width="13.7109375" style="1" customWidth="1"/>
    <col min="10763" max="10763" width="12.5703125" style="1" customWidth="1"/>
    <col min="10764" max="10764" width="13" style="1" customWidth="1"/>
    <col min="10765" max="10765" width="13.7109375" style="1" customWidth="1"/>
    <col min="10766" max="10766" width="8.7109375" style="1" customWidth="1"/>
    <col min="10767" max="10767" width="11.140625" style="1" customWidth="1"/>
    <col min="10768" max="10768" width="21.7109375" style="1" customWidth="1"/>
    <col min="10769" max="11007" width="9.140625" style="1"/>
    <col min="11008" max="11008" width="0.85546875" style="1" customWidth="1"/>
    <col min="11009" max="11009" width="4.42578125" style="1" customWidth="1"/>
    <col min="11010" max="11010" width="5.85546875" style="1" customWidth="1"/>
    <col min="11011" max="11011" width="10.85546875" style="1" customWidth="1"/>
    <col min="11012" max="11012" width="12.5703125" style="1" customWidth="1"/>
    <col min="11013" max="11013" width="9.28515625" style="1" customWidth="1"/>
    <col min="11014" max="11014" width="11.28515625" style="1" customWidth="1"/>
    <col min="11015" max="11015" width="11" style="1" customWidth="1"/>
    <col min="11016" max="11016" width="16.28515625" style="1" customWidth="1"/>
    <col min="11017" max="11018" width="13.7109375" style="1" customWidth="1"/>
    <col min="11019" max="11019" width="12.5703125" style="1" customWidth="1"/>
    <col min="11020" max="11020" width="13" style="1" customWidth="1"/>
    <col min="11021" max="11021" width="13.7109375" style="1" customWidth="1"/>
    <col min="11022" max="11022" width="8.7109375" style="1" customWidth="1"/>
    <col min="11023" max="11023" width="11.140625" style="1" customWidth="1"/>
    <col min="11024" max="11024" width="21.7109375" style="1" customWidth="1"/>
    <col min="11025" max="11263" width="9.140625" style="1"/>
    <col min="11264" max="11264" width="0.85546875" style="1" customWidth="1"/>
    <col min="11265" max="11265" width="4.42578125" style="1" customWidth="1"/>
    <col min="11266" max="11266" width="5.85546875" style="1" customWidth="1"/>
    <col min="11267" max="11267" width="10.85546875" style="1" customWidth="1"/>
    <col min="11268" max="11268" width="12.5703125" style="1" customWidth="1"/>
    <col min="11269" max="11269" width="9.28515625" style="1" customWidth="1"/>
    <col min="11270" max="11270" width="11.28515625" style="1" customWidth="1"/>
    <col min="11271" max="11271" width="11" style="1" customWidth="1"/>
    <col min="11272" max="11272" width="16.28515625" style="1" customWidth="1"/>
    <col min="11273" max="11274" width="13.7109375" style="1" customWidth="1"/>
    <col min="11275" max="11275" width="12.5703125" style="1" customWidth="1"/>
    <col min="11276" max="11276" width="13" style="1" customWidth="1"/>
    <col min="11277" max="11277" width="13.7109375" style="1" customWidth="1"/>
    <col min="11278" max="11278" width="8.7109375" style="1" customWidth="1"/>
    <col min="11279" max="11279" width="11.140625" style="1" customWidth="1"/>
    <col min="11280" max="11280" width="21.7109375" style="1" customWidth="1"/>
    <col min="11281" max="11519" width="9.140625" style="1"/>
    <col min="11520" max="11520" width="0.85546875" style="1" customWidth="1"/>
    <col min="11521" max="11521" width="4.42578125" style="1" customWidth="1"/>
    <col min="11522" max="11522" width="5.85546875" style="1" customWidth="1"/>
    <col min="11523" max="11523" width="10.85546875" style="1" customWidth="1"/>
    <col min="11524" max="11524" width="12.5703125" style="1" customWidth="1"/>
    <col min="11525" max="11525" width="9.28515625" style="1" customWidth="1"/>
    <col min="11526" max="11526" width="11.28515625" style="1" customWidth="1"/>
    <col min="11527" max="11527" width="11" style="1" customWidth="1"/>
    <col min="11528" max="11528" width="16.28515625" style="1" customWidth="1"/>
    <col min="11529" max="11530" width="13.7109375" style="1" customWidth="1"/>
    <col min="11531" max="11531" width="12.5703125" style="1" customWidth="1"/>
    <col min="11532" max="11532" width="13" style="1" customWidth="1"/>
    <col min="11533" max="11533" width="13.7109375" style="1" customWidth="1"/>
    <col min="11534" max="11534" width="8.7109375" style="1" customWidth="1"/>
    <col min="11535" max="11535" width="11.140625" style="1" customWidth="1"/>
    <col min="11536" max="11536" width="21.7109375" style="1" customWidth="1"/>
    <col min="11537" max="11775" width="9.140625" style="1"/>
    <col min="11776" max="11776" width="0.85546875" style="1" customWidth="1"/>
    <col min="11777" max="11777" width="4.42578125" style="1" customWidth="1"/>
    <col min="11778" max="11778" width="5.85546875" style="1" customWidth="1"/>
    <col min="11779" max="11779" width="10.85546875" style="1" customWidth="1"/>
    <col min="11780" max="11780" width="12.5703125" style="1" customWidth="1"/>
    <col min="11781" max="11781" width="9.28515625" style="1" customWidth="1"/>
    <col min="11782" max="11782" width="11.28515625" style="1" customWidth="1"/>
    <col min="11783" max="11783" width="11" style="1" customWidth="1"/>
    <col min="11784" max="11784" width="16.28515625" style="1" customWidth="1"/>
    <col min="11785" max="11786" width="13.7109375" style="1" customWidth="1"/>
    <col min="11787" max="11787" width="12.5703125" style="1" customWidth="1"/>
    <col min="11788" max="11788" width="13" style="1" customWidth="1"/>
    <col min="11789" max="11789" width="13.7109375" style="1" customWidth="1"/>
    <col min="11790" max="11790" width="8.7109375" style="1" customWidth="1"/>
    <col min="11791" max="11791" width="11.140625" style="1" customWidth="1"/>
    <col min="11792" max="11792" width="21.7109375" style="1" customWidth="1"/>
    <col min="11793" max="12031" width="9.140625" style="1"/>
    <col min="12032" max="12032" width="0.85546875" style="1" customWidth="1"/>
    <col min="12033" max="12033" width="4.42578125" style="1" customWidth="1"/>
    <col min="12034" max="12034" width="5.85546875" style="1" customWidth="1"/>
    <col min="12035" max="12035" width="10.85546875" style="1" customWidth="1"/>
    <col min="12036" max="12036" width="12.5703125" style="1" customWidth="1"/>
    <col min="12037" max="12037" width="9.28515625" style="1" customWidth="1"/>
    <col min="12038" max="12038" width="11.28515625" style="1" customWidth="1"/>
    <col min="12039" max="12039" width="11" style="1" customWidth="1"/>
    <col min="12040" max="12040" width="16.28515625" style="1" customWidth="1"/>
    <col min="12041" max="12042" width="13.7109375" style="1" customWidth="1"/>
    <col min="12043" max="12043" width="12.5703125" style="1" customWidth="1"/>
    <col min="12044" max="12044" width="13" style="1" customWidth="1"/>
    <col min="12045" max="12045" width="13.7109375" style="1" customWidth="1"/>
    <col min="12046" max="12046" width="8.7109375" style="1" customWidth="1"/>
    <col min="12047" max="12047" width="11.140625" style="1" customWidth="1"/>
    <col min="12048" max="12048" width="21.7109375" style="1" customWidth="1"/>
    <col min="12049" max="12287" width="9.140625" style="1"/>
    <col min="12288" max="12288" width="0.85546875" style="1" customWidth="1"/>
    <col min="12289" max="12289" width="4.42578125" style="1" customWidth="1"/>
    <col min="12290" max="12290" width="5.85546875" style="1" customWidth="1"/>
    <col min="12291" max="12291" width="10.85546875" style="1" customWidth="1"/>
    <col min="12292" max="12292" width="12.5703125" style="1" customWidth="1"/>
    <col min="12293" max="12293" width="9.28515625" style="1" customWidth="1"/>
    <col min="12294" max="12294" width="11.28515625" style="1" customWidth="1"/>
    <col min="12295" max="12295" width="11" style="1" customWidth="1"/>
    <col min="12296" max="12296" width="16.28515625" style="1" customWidth="1"/>
    <col min="12297" max="12298" width="13.7109375" style="1" customWidth="1"/>
    <col min="12299" max="12299" width="12.5703125" style="1" customWidth="1"/>
    <col min="12300" max="12300" width="13" style="1" customWidth="1"/>
    <col min="12301" max="12301" width="13.7109375" style="1" customWidth="1"/>
    <col min="12302" max="12302" width="8.7109375" style="1" customWidth="1"/>
    <col min="12303" max="12303" width="11.140625" style="1" customWidth="1"/>
    <col min="12304" max="12304" width="21.7109375" style="1" customWidth="1"/>
    <col min="12305" max="12543" width="9.140625" style="1"/>
    <col min="12544" max="12544" width="0.85546875" style="1" customWidth="1"/>
    <col min="12545" max="12545" width="4.42578125" style="1" customWidth="1"/>
    <col min="12546" max="12546" width="5.85546875" style="1" customWidth="1"/>
    <col min="12547" max="12547" width="10.85546875" style="1" customWidth="1"/>
    <col min="12548" max="12548" width="12.5703125" style="1" customWidth="1"/>
    <col min="12549" max="12549" width="9.28515625" style="1" customWidth="1"/>
    <col min="12550" max="12550" width="11.28515625" style="1" customWidth="1"/>
    <col min="12551" max="12551" width="11" style="1" customWidth="1"/>
    <col min="12552" max="12552" width="16.28515625" style="1" customWidth="1"/>
    <col min="12553" max="12554" width="13.7109375" style="1" customWidth="1"/>
    <col min="12555" max="12555" width="12.5703125" style="1" customWidth="1"/>
    <col min="12556" max="12556" width="13" style="1" customWidth="1"/>
    <col min="12557" max="12557" width="13.7109375" style="1" customWidth="1"/>
    <col min="12558" max="12558" width="8.7109375" style="1" customWidth="1"/>
    <col min="12559" max="12559" width="11.140625" style="1" customWidth="1"/>
    <col min="12560" max="12560" width="21.7109375" style="1" customWidth="1"/>
    <col min="12561" max="12799" width="9.140625" style="1"/>
    <col min="12800" max="12800" width="0.85546875" style="1" customWidth="1"/>
    <col min="12801" max="12801" width="4.42578125" style="1" customWidth="1"/>
    <col min="12802" max="12802" width="5.85546875" style="1" customWidth="1"/>
    <col min="12803" max="12803" width="10.85546875" style="1" customWidth="1"/>
    <col min="12804" max="12804" width="12.5703125" style="1" customWidth="1"/>
    <col min="12805" max="12805" width="9.28515625" style="1" customWidth="1"/>
    <col min="12806" max="12806" width="11.28515625" style="1" customWidth="1"/>
    <col min="12807" max="12807" width="11" style="1" customWidth="1"/>
    <col min="12808" max="12808" width="16.28515625" style="1" customWidth="1"/>
    <col min="12809" max="12810" width="13.7109375" style="1" customWidth="1"/>
    <col min="12811" max="12811" width="12.5703125" style="1" customWidth="1"/>
    <col min="12812" max="12812" width="13" style="1" customWidth="1"/>
    <col min="12813" max="12813" width="13.7109375" style="1" customWidth="1"/>
    <col min="12814" max="12814" width="8.7109375" style="1" customWidth="1"/>
    <col min="12815" max="12815" width="11.140625" style="1" customWidth="1"/>
    <col min="12816" max="12816" width="21.7109375" style="1" customWidth="1"/>
    <col min="12817" max="13055" width="9.140625" style="1"/>
    <col min="13056" max="13056" width="0.85546875" style="1" customWidth="1"/>
    <col min="13057" max="13057" width="4.42578125" style="1" customWidth="1"/>
    <col min="13058" max="13058" width="5.85546875" style="1" customWidth="1"/>
    <col min="13059" max="13059" width="10.85546875" style="1" customWidth="1"/>
    <col min="13060" max="13060" width="12.5703125" style="1" customWidth="1"/>
    <col min="13061" max="13061" width="9.28515625" style="1" customWidth="1"/>
    <col min="13062" max="13062" width="11.28515625" style="1" customWidth="1"/>
    <col min="13063" max="13063" width="11" style="1" customWidth="1"/>
    <col min="13064" max="13064" width="16.28515625" style="1" customWidth="1"/>
    <col min="13065" max="13066" width="13.7109375" style="1" customWidth="1"/>
    <col min="13067" max="13067" width="12.5703125" style="1" customWidth="1"/>
    <col min="13068" max="13068" width="13" style="1" customWidth="1"/>
    <col min="13069" max="13069" width="13.7109375" style="1" customWidth="1"/>
    <col min="13070" max="13070" width="8.7109375" style="1" customWidth="1"/>
    <col min="13071" max="13071" width="11.140625" style="1" customWidth="1"/>
    <col min="13072" max="13072" width="21.7109375" style="1" customWidth="1"/>
    <col min="13073" max="13311" width="9.140625" style="1"/>
    <col min="13312" max="13312" width="0.85546875" style="1" customWidth="1"/>
    <col min="13313" max="13313" width="4.42578125" style="1" customWidth="1"/>
    <col min="13314" max="13314" width="5.85546875" style="1" customWidth="1"/>
    <col min="13315" max="13315" width="10.85546875" style="1" customWidth="1"/>
    <col min="13316" max="13316" width="12.5703125" style="1" customWidth="1"/>
    <col min="13317" max="13317" width="9.28515625" style="1" customWidth="1"/>
    <col min="13318" max="13318" width="11.28515625" style="1" customWidth="1"/>
    <col min="13319" max="13319" width="11" style="1" customWidth="1"/>
    <col min="13320" max="13320" width="16.28515625" style="1" customWidth="1"/>
    <col min="13321" max="13322" width="13.7109375" style="1" customWidth="1"/>
    <col min="13323" max="13323" width="12.5703125" style="1" customWidth="1"/>
    <col min="13324" max="13324" width="13" style="1" customWidth="1"/>
    <col min="13325" max="13325" width="13.7109375" style="1" customWidth="1"/>
    <col min="13326" max="13326" width="8.7109375" style="1" customWidth="1"/>
    <col min="13327" max="13327" width="11.140625" style="1" customWidth="1"/>
    <col min="13328" max="13328" width="21.7109375" style="1" customWidth="1"/>
    <col min="13329" max="13567" width="9.140625" style="1"/>
    <col min="13568" max="13568" width="0.85546875" style="1" customWidth="1"/>
    <col min="13569" max="13569" width="4.42578125" style="1" customWidth="1"/>
    <col min="13570" max="13570" width="5.85546875" style="1" customWidth="1"/>
    <col min="13571" max="13571" width="10.85546875" style="1" customWidth="1"/>
    <col min="13572" max="13572" width="12.5703125" style="1" customWidth="1"/>
    <col min="13573" max="13573" width="9.28515625" style="1" customWidth="1"/>
    <col min="13574" max="13574" width="11.28515625" style="1" customWidth="1"/>
    <col min="13575" max="13575" width="11" style="1" customWidth="1"/>
    <col min="13576" max="13576" width="16.28515625" style="1" customWidth="1"/>
    <col min="13577" max="13578" width="13.7109375" style="1" customWidth="1"/>
    <col min="13579" max="13579" width="12.5703125" style="1" customWidth="1"/>
    <col min="13580" max="13580" width="13" style="1" customWidth="1"/>
    <col min="13581" max="13581" width="13.7109375" style="1" customWidth="1"/>
    <col min="13582" max="13582" width="8.7109375" style="1" customWidth="1"/>
    <col min="13583" max="13583" width="11.140625" style="1" customWidth="1"/>
    <col min="13584" max="13584" width="21.7109375" style="1" customWidth="1"/>
    <col min="13585" max="13823" width="9.140625" style="1"/>
    <col min="13824" max="13824" width="0.85546875" style="1" customWidth="1"/>
    <col min="13825" max="13825" width="4.42578125" style="1" customWidth="1"/>
    <col min="13826" max="13826" width="5.85546875" style="1" customWidth="1"/>
    <col min="13827" max="13827" width="10.85546875" style="1" customWidth="1"/>
    <col min="13828" max="13828" width="12.5703125" style="1" customWidth="1"/>
    <col min="13829" max="13829" width="9.28515625" style="1" customWidth="1"/>
    <col min="13830" max="13830" width="11.28515625" style="1" customWidth="1"/>
    <col min="13831" max="13831" width="11" style="1" customWidth="1"/>
    <col min="13832" max="13832" width="16.28515625" style="1" customWidth="1"/>
    <col min="13833" max="13834" width="13.7109375" style="1" customWidth="1"/>
    <col min="13835" max="13835" width="12.5703125" style="1" customWidth="1"/>
    <col min="13836" max="13836" width="13" style="1" customWidth="1"/>
    <col min="13837" max="13837" width="13.7109375" style="1" customWidth="1"/>
    <col min="13838" max="13838" width="8.7109375" style="1" customWidth="1"/>
    <col min="13839" max="13839" width="11.140625" style="1" customWidth="1"/>
    <col min="13840" max="13840" width="21.7109375" style="1" customWidth="1"/>
    <col min="13841" max="14079" width="9.140625" style="1"/>
    <col min="14080" max="14080" width="0.85546875" style="1" customWidth="1"/>
    <col min="14081" max="14081" width="4.42578125" style="1" customWidth="1"/>
    <col min="14082" max="14082" width="5.85546875" style="1" customWidth="1"/>
    <col min="14083" max="14083" width="10.85546875" style="1" customWidth="1"/>
    <col min="14084" max="14084" width="12.5703125" style="1" customWidth="1"/>
    <col min="14085" max="14085" width="9.28515625" style="1" customWidth="1"/>
    <col min="14086" max="14086" width="11.28515625" style="1" customWidth="1"/>
    <col min="14087" max="14087" width="11" style="1" customWidth="1"/>
    <col min="14088" max="14088" width="16.28515625" style="1" customWidth="1"/>
    <col min="14089" max="14090" width="13.7109375" style="1" customWidth="1"/>
    <col min="14091" max="14091" width="12.5703125" style="1" customWidth="1"/>
    <col min="14092" max="14092" width="13" style="1" customWidth="1"/>
    <col min="14093" max="14093" width="13.7109375" style="1" customWidth="1"/>
    <col min="14094" max="14094" width="8.7109375" style="1" customWidth="1"/>
    <col min="14095" max="14095" width="11.140625" style="1" customWidth="1"/>
    <col min="14096" max="14096" width="21.7109375" style="1" customWidth="1"/>
    <col min="14097" max="14335" width="9.140625" style="1"/>
    <col min="14336" max="14336" width="0.85546875" style="1" customWidth="1"/>
    <col min="14337" max="14337" width="4.42578125" style="1" customWidth="1"/>
    <col min="14338" max="14338" width="5.85546875" style="1" customWidth="1"/>
    <col min="14339" max="14339" width="10.85546875" style="1" customWidth="1"/>
    <col min="14340" max="14340" width="12.5703125" style="1" customWidth="1"/>
    <col min="14341" max="14341" width="9.28515625" style="1" customWidth="1"/>
    <col min="14342" max="14342" width="11.28515625" style="1" customWidth="1"/>
    <col min="14343" max="14343" width="11" style="1" customWidth="1"/>
    <col min="14344" max="14344" width="16.28515625" style="1" customWidth="1"/>
    <col min="14345" max="14346" width="13.7109375" style="1" customWidth="1"/>
    <col min="14347" max="14347" width="12.5703125" style="1" customWidth="1"/>
    <col min="14348" max="14348" width="13" style="1" customWidth="1"/>
    <col min="14349" max="14349" width="13.7109375" style="1" customWidth="1"/>
    <col min="14350" max="14350" width="8.7109375" style="1" customWidth="1"/>
    <col min="14351" max="14351" width="11.140625" style="1" customWidth="1"/>
    <col min="14352" max="14352" width="21.7109375" style="1" customWidth="1"/>
    <col min="14353" max="14591" width="9.140625" style="1"/>
    <col min="14592" max="14592" width="0.85546875" style="1" customWidth="1"/>
    <col min="14593" max="14593" width="4.42578125" style="1" customWidth="1"/>
    <col min="14594" max="14594" width="5.85546875" style="1" customWidth="1"/>
    <col min="14595" max="14595" width="10.85546875" style="1" customWidth="1"/>
    <col min="14596" max="14596" width="12.5703125" style="1" customWidth="1"/>
    <col min="14597" max="14597" width="9.28515625" style="1" customWidth="1"/>
    <col min="14598" max="14598" width="11.28515625" style="1" customWidth="1"/>
    <col min="14599" max="14599" width="11" style="1" customWidth="1"/>
    <col min="14600" max="14600" width="16.28515625" style="1" customWidth="1"/>
    <col min="14601" max="14602" width="13.7109375" style="1" customWidth="1"/>
    <col min="14603" max="14603" width="12.5703125" style="1" customWidth="1"/>
    <col min="14604" max="14604" width="13" style="1" customWidth="1"/>
    <col min="14605" max="14605" width="13.7109375" style="1" customWidth="1"/>
    <col min="14606" max="14606" width="8.7109375" style="1" customWidth="1"/>
    <col min="14607" max="14607" width="11.140625" style="1" customWidth="1"/>
    <col min="14608" max="14608" width="21.7109375" style="1" customWidth="1"/>
    <col min="14609" max="14847" width="9.140625" style="1"/>
    <col min="14848" max="14848" width="0.85546875" style="1" customWidth="1"/>
    <col min="14849" max="14849" width="4.42578125" style="1" customWidth="1"/>
    <col min="14850" max="14850" width="5.85546875" style="1" customWidth="1"/>
    <col min="14851" max="14851" width="10.85546875" style="1" customWidth="1"/>
    <col min="14852" max="14852" width="12.5703125" style="1" customWidth="1"/>
    <col min="14853" max="14853" width="9.28515625" style="1" customWidth="1"/>
    <col min="14854" max="14854" width="11.28515625" style="1" customWidth="1"/>
    <col min="14855" max="14855" width="11" style="1" customWidth="1"/>
    <col min="14856" max="14856" width="16.28515625" style="1" customWidth="1"/>
    <col min="14857" max="14858" width="13.7109375" style="1" customWidth="1"/>
    <col min="14859" max="14859" width="12.5703125" style="1" customWidth="1"/>
    <col min="14860" max="14860" width="13" style="1" customWidth="1"/>
    <col min="14861" max="14861" width="13.7109375" style="1" customWidth="1"/>
    <col min="14862" max="14862" width="8.7109375" style="1" customWidth="1"/>
    <col min="14863" max="14863" width="11.140625" style="1" customWidth="1"/>
    <col min="14864" max="14864" width="21.7109375" style="1" customWidth="1"/>
    <col min="14865" max="15103" width="9.140625" style="1"/>
    <col min="15104" max="15104" width="0.85546875" style="1" customWidth="1"/>
    <col min="15105" max="15105" width="4.42578125" style="1" customWidth="1"/>
    <col min="15106" max="15106" width="5.85546875" style="1" customWidth="1"/>
    <col min="15107" max="15107" width="10.85546875" style="1" customWidth="1"/>
    <col min="15108" max="15108" width="12.5703125" style="1" customWidth="1"/>
    <col min="15109" max="15109" width="9.28515625" style="1" customWidth="1"/>
    <col min="15110" max="15110" width="11.28515625" style="1" customWidth="1"/>
    <col min="15111" max="15111" width="11" style="1" customWidth="1"/>
    <col min="15112" max="15112" width="16.28515625" style="1" customWidth="1"/>
    <col min="15113" max="15114" width="13.7109375" style="1" customWidth="1"/>
    <col min="15115" max="15115" width="12.5703125" style="1" customWidth="1"/>
    <col min="15116" max="15116" width="13" style="1" customWidth="1"/>
    <col min="15117" max="15117" width="13.7109375" style="1" customWidth="1"/>
    <col min="15118" max="15118" width="8.7109375" style="1" customWidth="1"/>
    <col min="15119" max="15119" width="11.140625" style="1" customWidth="1"/>
    <col min="15120" max="15120" width="21.7109375" style="1" customWidth="1"/>
    <col min="15121" max="15359" width="9.140625" style="1"/>
    <col min="15360" max="15360" width="0.85546875" style="1" customWidth="1"/>
    <col min="15361" max="15361" width="4.42578125" style="1" customWidth="1"/>
    <col min="15362" max="15362" width="5.85546875" style="1" customWidth="1"/>
    <col min="15363" max="15363" width="10.85546875" style="1" customWidth="1"/>
    <col min="15364" max="15364" width="12.5703125" style="1" customWidth="1"/>
    <col min="15365" max="15365" width="9.28515625" style="1" customWidth="1"/>
    <col min="15366" max="15366" width="11.28515625" style="1" customWidth="1"/>
    <col min="15367" max="15367" width="11" style="1" customWidth="1"/>
    <col min="15368" max="15368" width="16.28515625" style="1" customWidth="1"/>
    <col min="15369" max="15370" width="13.7109375" style="1" customWidth="1"/>
    <col min="15371" max="15371" width="12.5703125" style="1" customWidth="1"/>
    <col min="15372" max="15372" width="13" style="1" customWidth="1"/>
    <col min="15373" max="15373" width="13.7109375" style="1" customWidth="1"/>
    <col min="15374" max="15374" width="8.7109375" style="1" customWidth="1"/>
    <col min="15375" max="15375" width="11.140625" style="1" customWidth="1"/>
    <col min="15376" max="15376" width="21.7109375" style="1" customWidth="1"/>
    <col min="15377" max="15615" width="9.140625" style="1"/>
    <col min="15616" max="15616" width="0.85546875" style="1" customWidth="1"/>
    <col min="15617" max="15617" width="4.42578125" style="1" customWidth="1"/>
    <col min="15618" max="15618" width="5.85546875" style="1" customWidth="1"/>
    <col min="15619" max="15619" width="10.85546875" style="1" customWidth="1"/>
    <col min="15620" max="15620" width="12.5703125" style="1" customWidth="1"/>
    <col min="15621" max="15621" width="9.28515625" style="1" customWidth="1"/>
    <col min="15622" max="15622" width="11.28515625" style="1" customWidth="1"/>
    <col min="15623" max="15623" width="11" style="1" customWidth="1"/>
    <col min="15624" max="15624" width="16.28515625" style="1" customWidth="1"/>
    <col min="15625" max="15626" width="13.7109375" style="1" customWidth="1"/>
    <col min="15627" max="15627" width="12.5703125" style="1" customWidth="1"/>
    <col min="15628" max="15628" width="13" style="1" customWidth="1"/>
    <col min="15629" max="15629" width="13.7109375" style="1" customWidth="1"/>
    <col min="15630" max="15630" width="8.7109375" style="1" customWidth="1"/>
    <col min="15631" max="15631" width="11.140625" style="1" customWidth="1"/>
    <col min="15632" max="15632" width="21.7109375" style="1" customWidth="1"/>
    <col min="15633" max="15871" width="9.140625" style="1"/>
    <col min="15872" max="15872" width="0.85546875" style="1" customWidth="1"/>
    <col min="15873" max="15873" width="4.42578125" style="1" customWidth="1"/>
    <col min="15874" max="15874" width="5.85546875" style="1" customWidth="1"/>
    <col min="15875" max="15875" width="10.85546875" style="1" customWidth="1"/>
    <col min="15876" max="15876" width="12.5703125" style="1" customWidth="1"/>
    <col min="15877" max="15877" width="9.28515625" style="1" customWidth="1"/>
    <col min="15878" max="15878" width="11.28515625" style="1" customWidth="1"/>
    <col min="15879" max="15879" width="11" style="1" customWidth="1"/>
    <col min="15880" max="15880" width="16.28515625" style="1" customWidth="1"/>
    <col min="15881" max="15882" width="13.7109375" style="1" customWidth="1"/>
    <col min="15883" max="15883" width="12.5703125" style="1" customWidth="1"/>
    <col min="15884" max="15884" width="13" style="1" customWidth="1"/>
    <col min="15885" max="15885" width="13.7109375" style="1" customWidth="1"/>
    <col min="15886" max="15886" width="8.7109375" style="1" customWidth="1"/>
    <col min="15887" max="15887" width="11.140625" style="1" customWidth="1"/>
    <col min="15888" max="15888" width="21.7109375" style="1" customWidth="1"/>
    <col min="15889" max="16127" width="9.140625" style="1"/>
    <col min="16128" max="16128" width="0.85546875" style="1" customWidth="1"/>
    <col min="16129" max="16129" width="4.42578125" style="1" customWidth="1"/>
    <col min="16130" max="16130" width="5.85546875" style="1" customWidth="1"/>
    <col min="16131" max="16131" width="10.85546875" style="1" customWidth="1"/>
    <col min="16132" max="16132" width="12.5703125" style="1" customWidth="1"/>
    <col min="16133" max="16133" width="9.28515625" style="1" customWidth="1"/>
    <col min="16134" max="16134" width="11.28515625" style="1" customWidth="1"/>
    <col min="16135" max="16135" width="11" style="1" customWidth="1"/>
    <col min="16136" max="16136" width="16.28515625" style="1" customWidth="1"/>
    <col min="16137" max="16138" width="13.7109375" style="1" customWidth="1"/>
    <col min="16139" max="16139" width="12.5703125" style="1" customWidth="1"/>
    <col min="16140" max="16140" width="13" style="1" customWidth="1"/>
    <col min="16141" max="16141" width="13.7109375" style="1" customWidth="1"/>
    <col min="16142" max="16142" width="8.7109375" style="1" customWidth="1"/>
    <col min="16143" max="16143" width="11.140625" style="1" customWidth="1"/>
    <col min="16144" max="16144" width="21.7109375" style="1" customWidth="1"/>
    <col min="16145" max="16384" width="9.140625" style="1"/>
  </cols>
  <sheetData>
    <row r="1" spans="2:23" ht="52.9" customHeight="1" x14ac:dyDescent="0.2">
      <c r="B1" s="6" t="s">
        <v>0</v>
      </c>
      <c r="C1" s="6"/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7" t="s">
        <v>12</v>
      </c>
      <c r="P1" s="6" t="s">
        <v>13</v>
      </c>
      <c r="Q1" s="6" t="s">
        <v>2909</v>
      </c>
      <c r="R1" s="8" t="s">
        <v>2913</v>
      </c>
      <c r="S1" s="22" t="s">
        <v>2910</v>
      </c>
      <c r="T1" s="8" t="s">
        <v>2913</v>
      </c>
      <c r="U1" s="22" t="s">
        <v>2912</v>
      </c>
      <c r="V1" s="20" t="s">
        <v>2911</v>
      </c>
      <c r="W1" s="26" t="s">
        <v>2914</v>
      </c>
    </row>
    <row r="2" spans="2:23" ht="76.5" x14ac:dyDescent="0.2">
      <c r="B2" s="9">
        <v>1</v>
      </c>
      <c r="C2" s="9">
        <v>1</v>
      </c>
      <c r="D2" s="9" t="s">
        <v>14</v>
      </c>
      <c r="E2" s="9" t="s">
        <v>15</v>
      </c>
      <c r="F2" s="9">
        <v>2309</v>
      </c>
      <c r="G2" s="10" t="s">
        <v>16</v>
      </c>
      <c r="H2" s="10" t="s">
        <v>17</v>
      </c>
      <c r="I2" s="10" t="s">
        <v>18</v>
      </c>
      <c r="J2" s="10" t="s">
        <v>19</v>
      </c>
      <c r="K2" s="11">
        <v>160800</v>
      </c>
      <c r="L2" s="11">
        <v>87367.48</v>
      </c>
      <c r="M2" s="11">
        <v>0</v>
      </c>
      <c r="N2" s="21">
        <v>87367.48</v>
      </c>
      <c r="O2" s="7">
        <v>4</v>
      </c>
      <c r="P2" s="11">
        <v>0</v>
      </c>
      <c r="Q2" s="11">
        <f t="shared" ref="Q2:Q65" si="0">IF(O2*$P$962&gt;N2,N2,O2*$P$962)</f>
        <v>23429.87308818744</v>
      </c>
      <c r="R2" s="12" t="b">
        <f>IF(N2&lt;=Q2,TRUE,FALSE)</f>
        <v>0</v>
      </c>
      <c r="S2" s="23">
        <f t="shared" ref="S2:S65" si="1">IF(R2=FALSE,IF(SUM(Q2,$Q$963/$R$962)&gt;N2,Q2,SUM(Q2,$Q$963/$R$962)),Q2)</f>
        <v>24514.646081206509</v>
      </c>
      <c r="T2" s="23" t="b">
        <f>IF(N2&lt;=S2,TRUE,FALSE)</f>
        <v>0</v>
      </c>
      <c r="U2" s="23">
        <f t="shared" ref="U2:U65" si="2">IF(T2=FALSE,IF(SUM(S2,$S$963/$T$962)&gt;N2,S2,SUM(S2,$S$963/$T$962)),S2)</f>
        <v>24525.026684010467</v>
      </c>
      <c r="V2" s="25">
        <f>IF(U2&gt;=N2,ROUNDDOWN(U2,0),ROUNDUP(U2,0))</f>
        <v>24526</v>
      </c>
      <c r="W2" s="27">
        <f>V2-N2</f>
        <v>-62841.479999999996</v>
      </c>
    </row>
    <row r="3" spans="2:23" ht="76.5" x14ac:dyDescent="0.2">
      <c r="B3" s="9">
        <v>2</v>
      </c>
      <c r="C3" s="9">
        <v>2</v>
      </c>
      <c r="D3" s="9" t="s">
        <v>14</v>
      </c>
      <c r="E3" s="9" t="s">
        <v>20</v>
      </c>
      <c r="F3" s="9">
        <v>2915</v>
      </c>
      <c r="G3" s="10" t="s">
        <v>16</v>
      </c>
      <c r="H3" s="10" t="s">
        <v>17</v>
      </c>
      <c r="I3" s="10" t="s">
        <v>21</v>
      </c>
      <c r="J3" s="10" t="s">
        <v>22</v>
      </c>
      <c r="K3" s="11">
        <v>136850</v>
      </c>
      <c r="L3" s="11">
        <v>21420</v>
      </c>
      <c r="M3" s="11">
        <v>0</v>
      </c>
      <c r="N3" s="21">
        <v>21420</v>
      </c>
      <c r="O3" s="7">
        <v>5</v>
      </c>
      <c r="P3" s="11">
        <v>0</v>
      </c>
      <c r="Q3" s="11">
        <f t="shared" si="0"/>
        <v>21420</v>
      </c>
      <c r="R3" s="12" t="b">
        <f t="shared" ref="R3:R67" si="3">IF(N3&lt;=Q3,TRUE,FALSE)</f>
        <v>1</v>
      </c>
      <c r="S3" s="23">
        <f t="shared" si="1"/>
        <v>21420</v>
      </c>
      <c r="T3" s="23" t="b">
        <f t="shared" ref="T3:T67" si="4">IF(N3&lt;=S3,TRUE,FALSE)</f>
        <v>1</v>
      </c>
      <c r="U3" s="23">
        <f t="shared" si="2"/>
        <v>21420</v>
      </c>
      <c r="V3" s="25">
        <f t="shared" ref="V3:V66" si="5">IF(U3&gt;=N3,ROUNDDOWN(U3,0),ROUNDUP(U3,0))</f>
        <v>21420</v>
      </c>
      <c r="W3" s="27">
        <f t="shared" ref="W3:W67" si="6">V3-N3</f>
        <v>0</v>
      </c>
    </row>
    <row r="4" spans="2:23" ht="76.5" x14ac:dyDescent="0.2">
      <c r="B4" s="9">
        <v>3</v>
      </c>
      <c r="C4" s="9">
        <v>3</v>
      </c>
      <c r="D4" s="9" t="s">
        <v>14</v>
      </c>
      <c r="E4" s="9" t="s">
        <v>23</v>
      </c>
      <c r="F4" s="9">
        <v>2988</v>
      </c>
      <c r="G4" s="10" t="s">
        <v>16</v>
      </c>
      <c r="H4" s="10" t="s">
        <v>17</v>
      </c>
      <c r="I4" s="10" t="s">
        <v>24</v>
      </c>
      <c r="J4" s="10" t="s">
        <v>25</v>
      </c>
      <c r="K4" s="11">
        <v>110075</v>
      </c>
      <c r="L4" s="11">
        <v>27518.75</v>
      </c>
      <c r="M4" s="11">
        <v>12518.75</v>
      </c>
      <c r="N4" s="21">
        <v>15000</v>
      </c>
      <c r="O4" s="7">
        <v>3</v>
      </c>
      <c r="P4" s="11">
        <v>0</v>
      </c>
      <c r="Q4" s="11">
        <f t="shared" si="0"/>
        <v>15000</v>
      </c>
      <c r="R4" s="12" t="b">
        <f t="shared" si="3"/>
        <v>1</v>
      </c>
      <c r="S4" s="23">
        <f t="shared" si="1"/>
        <v>15000</v>
      </c>
      <c r="T4" s="23" t="b">
        <f t="shared" si="4"/>
        <v>1</v>
      </c>
      <c r="U4" s="23">
        <f t="shared" si="2"/>
        <v>15000</v>
      </c>
      <c r="V4" s="25">
        <f t="shared" si="5"/>
        <v>15000</v>
      </c>
      <c r="W4" s="27">
        <f t="shared" si="6"/>
        <v>0</v>
      </c>
    </row>
    <row r="5" spans="2:23" ht="127.5" x14ac:dyDescent="0.2">
      <c r="B5" s="9">
        <v>4</v>
      </c>
      <c r="C5" s="9">
        <v>4</v>
      </c>
      <c r="D5" s="9" t="s">
        <v>14</v>
      </c>
      <c r="E5" s="9" t="s">
        <v>26</v>
      </c>
      <c r="F5" s="9">
        <v>3761</v>
      </c>
      <c r="G5" s="10" t="s">
        <v>16</v>
      </c>
      <c r="H5" s="10" t="s">
        <v>17</v>
      </c>
      <c r="I5" s="10" t="s">
        <v>27</v>
      </c>
      <c r="J5" s="10" t="s">
        <v>28</v>
      </c>
      <c r="K5" s="11">
        <v>108866</v>
      </c>
      <c r="L5" s="11">
        <v>34289.72</v>
      </c>
      <c r="M5" s="11">
        <v>0</v>
      </c>
      <c r="N5" s="21">
        <v>34289.72</v>
      </c>
      <c r="O5" s="7">
        <v>4</v>
      </c>
      <c r="P5" s="11">
        <v>0</v>
      </c>
      <c r="Q5" s="11">
        <f t="shared" si="0"/>
        <v>23429.87308818744</v>
      </c>
      <c r="R5" s="12" t="b">
        <f t="shared" si="3"/>
        <v>0</v>
      </c>
      <c r="S5" s="23">
        <f t="shared" si="1"/>
        <v>24514.646081206509</v>
      </c>
      <c r="T5" s="23" t="b">
        <f t="shared" si="4"/>
        <v>0</v>
      </c>
      <c r="U5" s="23">
        <f t="shared" si="2"/>
        <v>24525.026684010467</v>
      </c>
      <c r="V5" s="25">
        <f t="shared" si="5"/>
        <v>24526</v>
      </c>
      <c r="W5" s="27">
        <f t="shared" si="6"/>
        <v>-9763.7200000000012</v>
      </c>
    </row>
    <row r="6" spans="2:23" ht="127.5" x14ac:dyDescent="0.2">
      <c r="B6" s="9">
        <v>5</v>
      </c>
      <c r="C6" s="9">
        <v>5</v>
      </c>
      <c r="D6" s="9" t="s">
        <v>14</v>
      </c>
      <c r="E6" s="9" t="s">
        <v>29</v>
      </c>
      <c r="F6" s="9">
        <v>4008</v>
      </c>
      <c r="G6" s="10" t="s">
        <v>16</v>
      </c>
      <c r="H6" s="10" t="s">
        <v>17</v>
      </c>
      <c r="I6" s="10" t="s">
        <v>30</v>
      </c>
      <c r="J6" s="10" t="s">
        <v>31</v>
      </c>
      <c r="K6" s="11">
        <v>150000</v>
      </c>
      <c r="L6" s="11">
        <v>98848.42</v>
      </c>
      <c r="M6" s="11">
        <v>24473.42</v>
      </c>
      <c r="N6" s="21">
        <v>74375</v>
      </c>
      <c r="O6" s="7">
        <v>3</v>
      </c>
      <c r="P6" s="11">
        <v>0</v>
      </c>
      <c r="Q6" s="11">
        <f t="shared" si="0"/>
        <v>17572.404816140581</v>
      </c>
      <c r="R6" s="12" t="b">
        <f t="shared" si="3"/>
        <v>0</v>
      </c>
      <c r="S6" s="23">
        <f t="shared" si="1"/>
        <v>18657.17780915965</v>
      </c>
      <c r="T6" s="23" t="b">
        <f t="shared" si="4"/>
        <v>0</v>
      </c>
      <c r="U6" s="23">
        <f t="shared" si="2"/>
        <v>18667.558411963608</v>
      </c>
      <c r="V6" s="25">
        <f t="shared" si="5"/>
        <v>18668</v>
      </c>
      <c r="W6" s="27">
        <f t="shared" si="6"/>
        <v>-55707</v>
      </c>
    </row>
    <row r="7" spans="2:23" ht="63.75" x14ac:dyDescent="0.2">
      <c r="B7" s="9">
        <v>6</v>
      </c>
      <c r="C7" s="9">
        <v>6</v>
      </c>
      <c r="D7" s="9" t="s">
        <v>14</v>
      </c>
      <c r="E7" s="9" t="s">
        <v>32</v>
      </c>
      <c r="F7" s="9">
        <v>4142</v>
      </c>
      <c r="G7" s="10" t="s">
        <v>16</v>
      </c>
      <c r="H7" s="10" t="s">
        <v>17</v>
      </c>
      <c r="I7" s="10" t="s">
        <v>33</v>
      </c>
      <c r="J7" s="10" t="s">
        <v>34</v>
      </c>
      <c r="K7" s="11">
        <v>122855.77</v>
      </c>
      <c r="L7" s="11">
        <v>1860.87</v>
      </c>
      <c r="M7" s="11">
        <v>0</v>
      </c>
      <c r="N7" s="21">
        <v>1860.87</v>
      </c>
      <c r="O7" s="7">
        <v>3</v>
      </c>
      <c r="P7" s="11">
        <v>0</v>
      </c>
      <c r="Q7" s="11">
        <f t="shared" si="0"/>
        <v>1860.87</v>
      </c>
      <c r="R7" s="12" t="b">
        <f t="shared" si="3"/>
        <v>1</v>
      </c>
      <c r="S7" s="23">
        <f t="shared" si="1"/>
        <v>1860.87</v>
      </c>
      <c r="T7" s="23" t="b">
        <f t="shared" si="4"/>
        <v>1</v>
      </c>
      <c r="U7" s="23">
        <f t="shared" si="2"/>
        <v>1860.87</v>
      </c>
      <c r="V7" s="25">
        <f t="shared" si="5"/>
        <v>1860</v>
      </c>
      <c r="W7" s="27">
        <f t="shared" si="6"/>
        <v>-0.86999999999989086</v>
      </c>
    </row>
    <row r="8" spans="2:23" ht="76.5" x14ac:dyDescent="0.2">
      <c r="B8" s="9">
        <v>7</v>
      </c>
      <c r="C8" s="9">
        <v>7</v>
      </c>
      <c r="D8" s="9" t="s">
        <v>14</v>
      </c>
      <c r="E8" s="9" t="s">
        <v>35</v>
      </c>
      <c r="F8" s="9">
        <v>4268</v>
      </c>
      <c r="G8" s="10" t="s">
        <v>16</v>
      </c>
      <c r="H8" s="10" t="s">
        <v>17</v>
      </c>
      <c r="I8" s="10" t="s">
        <v>36</v>
      </c>
      <c r="J8" s="10" t="s">
        <v>37</v>
      </c>
      <c r="K8" s="11">
        <v>104720</v>
      </c>
      <c r="L8" s="11">
        <v>20517</v>
      </c>
      <c r="M8" s="11">
        <v>0</v>
      </c>
      <c r="N8" s="21">
        <v>20517</v>
      </c>
      <c r="O8" s="7">
        <v>2</v>
      </c>
      <c r="P8" s="11">
        <v>0</v>
      </c>
      <c r="Q8" s="11">
        <f t="shared" si="0"/>
        <v>11714.93654409372</v>
      </c>
      <c r="R8" s="12" t="b">
        <f t="shared" si="3"/>
        <v>0</v>
      </c>
      <c r="S8" s="23">
        <f t="shared" si="1"/>
        <v>12799.709537112789</v>
      </c>
      <c r="T8" s="23" t="b">
        <f t="shared" si="4"/>
        <v>0</v>
      </c>
      <c r="U8" s="23">
        <f t="shared" si="2"/>
        <v>12810.090139916749</v>
      </c>
      <c r="V8" s="25">
        <f t="shared" si="5"/>
        <v>12811</v>
      </c>
      <c r="W8" s="27">
        <f t="shared" si="6"/>
        <v>-7706</v>
      </c>
    </row>
    <row r="9" spans="2:23" ht="102" x14ac:dyDescent="0.2">
      <c r="B9" s="9">
        <v>8</v>
      </c>
      <c r="C9" s="9">
        <v>8</v>
      </c>
      <c r="D9" s="9" t="s">
        <v>14</v>
      </c>
      <c r="E9" s="9" t="s">
        <v>38</v>
      </c>
      <c r="F9" s="9">
        <v>4302</v>
      </c>
      <c r="G9" s="10" t="s">
        <v>16</v>
      </c>
      <c r="H9" s="10" t="s">
        <v>17</v>
      </c>
      <c r="I9" s="10" t="s">
        <v>39</v>
      </c>
      <c r="J9" s="10" t="s">
        <v>40</v>
      </c>
      <c r="K9" s="11">
        <v>107100</v>
      </c>
      <c r="L9" s="11">
        <v>73624</v>
      </c>
      <c r="M9" s="11">
        <v>38624</v>
      </c>
      <c r="N9" s="21">
        <v>35000</v>
      </c>
      <c r="O9" s="13">
        <v>3</v>
      </c>
      <c r="P9" s="11">
        <v>0</v>
      </c>
      <c r="Q9" s="11">
        <f t="shared" si="0"/>
        <v>17572.404816140581</v>
      </c>
      <c r="R9" s="12" t="b">
        <f t="shared" si="3"/>
        <v>0</v>
      </c>
      <c r="S9" s="23">
        <f t="shared" si="1"/>
        <v>18657.17780915965</v>
      </c>
      <c r="T9" s="23" t="b">
        <f t="shared" si="4"/>
        <v>0</v>
      </c>
      <c r="U9" s="23">
        <f t="shared" si="2"/>
        <v>18667.558411963608</v>
      </c>
      <c r="V9" s="25">
        <f t="shared" si="5"/>
        <v>18668</v>
      </c>
      <c r="W9" s="27">
        <f t="shared" si="6"/>
        <v>-16332</v>
      </c>
    </row>
    <row r="10" spans="2:23" ht="76.5" x14ac:dyDescent="0.2">
      <c r="B10" s="9">
        <v>9</v>
      </c>
      <c r="C10" s="9">
        <v>9</v>
      </c>
      <c r="D10" s="9" t="s">
        <v>14</v>
      </c>
      <c r="E10" s="9" t="s">
        <v>41</v>
      </c>
      <c r="F10" s="9">
        <v>4482</v>
      </c>
      <c r="G10" s="10" t="s">
        <v>16</v>
      </c>
      <c r="H10" s="10" t="s">
        <v>17</v>
      </c>
      <c r="I10" s="10" t="s">
        <v>42</v>
      </c>
      <c r="J10" s="10" t="s">
        <v>43</v>
      </c>
      <c r="K10" s="11">
        <v>123420</v>
      </c>
      <c r="L10" s="11">
        <v>66470</v>
      </c>
      <c r="M10" s="11">
        <v>0</v>
      </c>
      <c r="N10" s="21">
        <v>66470</v>
      </c>
      <c r="O10" s="7">
        <v>4</v>
      </c>
      <c r="P10" s="11">
        <v>0</v>
      </c>
      <c r="Q10" s="11">
        <f t="shared" si="0"/>
        <v>23429.87308818744</v>
      </c>
      <c r="R10" s="12" t="b">
        <f t="shared" si="3"/>
        <v>0</v>
      </c>
      <c r="S10" s="23">
        <f t="shared" si="1"/>
        <v>24514.646081206509</v>
      </c>
      <c r="T10" s="23" t="b">
        <f t="shared" si="4"/>
        <v>0</v>
      </c>
      <c r="U10" s="23">
        <f t="shared" si="2"/>
        <v>24525.026684010467</v>
      </c>
      <c r="V10" s="25">
        <f t="shared" si="5"/>
        <v>24526</v>
      </c>
      <c r="W10" s="27">
        <f t="shared" si="6"/>
        <v>-41944</v>
      </c>
    </row>
    <row r="11" spans="2:23" ht="76.5" x14ac:dyDescent="0.2">
      <c r="B11" s="9">
        <v>10</v>
      </c>
      <c r="C11" s="9">
        <v>10</v>
      </c>
      <c r="D11" s="9" t="s">
        <v>14</v>
      </c>
      <c r="E11" s="9" t="s">
        <v>44</v>
      </c>
      <c r="F11" s="9">
        <v>4767</v>
      </c>
      <c r="G11" s="10" t="s">
        <v>16</v>
      </c>
      <c r="H11" s="10" t="s">
        <v>17</v>
      </c>
      <c r="I11" s="10" t="s">
        <v>45</v>
      </c>
      <c r="J11" s="10" t="s">
        <v>46</v>
      </c>
      <c r="K11" s="11">
        <v>154700</v>
      </c>
      <c r="L11" s="11">
        <v>43390</v>
      </c>
      <c r="M11" s="11">
        <v>0</v>
      </c>
      <c r="N11" s="21">
        <v>43390</v>
      </c>
      <c r="O11" s="7">
        <v>4</v>
      </c>
      <c r="P11" s="11">
        <v>0</v>
      </c>
      <c r="Q11" s="11">
        <f t="shared" si="0"/>
        <v>23429.87308818744</v>
      </c>
      <c r="R11" s="12" t="b">
        <f t="shared" si="3"/>
        <v>0</v>
      </c>
      <c r="S11" s="23">
        <f t="shared" si="1"/>
        <v>24514.646081206509</v>
      </c>
      <c r="T11" s="23" t="b">
        <f t="shared" si="4"/>
        <v>0</v>
      </c>
      <c r="U11" s="23">
        <f t="shared" si="2"/>
        <v>24525.026684010467</v>
      </c>
      <c r="V11" s="25">
        <f t="shared" si="5"/>
        <v>24526</v>
      </c>
      <c r="W11" s="27">
        <f t="shared" si="6"/>
        <v>-18864</v>
      </c>
    </row>
    <row r="12" spans="2:23" ht="76.5" x14ac:dyDescent="0.2">
      <c r="B12" s="9">
        <v>11</v>
      </c>
      <c r="C12" s="9">
        <v>11</v>
      </c>
      <c r="D12" s="9" t="s">
        <v>14</v>
      </c>
      <c r="E12" s="9" t="s">
        <v>47</v>
      </c>
      <c r="F12" s="9">
        <v>4981</v>
      </c>
      <c r="G12" s="10" t="s">
        <v>16</v>
      </c>
      <c r="H12" s="10" t="s">
        <v>17</v>
      </c>
      <c r="I12" s="10" t="s">
        <v>48</v>
      </c>
      <c r="J12" s="10" t="s">
        <v>49</v>
      </c>
      <c r="K12" s="11">
        <v>137687.79</v>
      </c>
      <c r="L12" s="11">
        <v>1190</v>
      </c>
      <c r="M12" s="11">
        <v>0</v>
      </c>
      <c r="N12" s="21">
        <v>1190</v>
      </c>
      <c r="O12" s="7">
        <v>4</v>
      </c>
      <c r="P12" s="11">
        <v>0</v>
      </c>
      <c r="Q12" s="11">
        <f t="shared" si="0"/>
        <v>1190</v>
      </c>
      <c r="R12" s="12" t="b">
        <f t="shared" si="3"/>
        <v>1</v>
      </c>
      <c r="S12" s="23">
        <f t="shared" si="1"/>
        <v>1190</v>
      </c>
      <c r="T12" s="23" t="b">
        <f t="shared" si="4"/>
        <v>1</v>
      </c>
      <c r="U12" s="23">
        <f t="shared" si="2"/>
        <v>1190</v>
      </c>
      <c r="V12" s="25">
        <f t="shared" si="5"/>
        <v>1190</v>
      </c>
      <c r="W12" s="27">
        <f t="shared" si="6"/>
        <v>0</v>
      </c>
    </row>
    <row r="13" spans="2:23" ht="76.5" x14ac:dyDescent="0.2">
      <c r="B13" s="9">
        <v>12</v>
      </c>
      <c r="C13" s="9">
        <v>12</v>
      </c>
      <c r="D13" s="9" t="s">
        <v>14</v>
      </c>
      <c r="E13" s="9" t="s">
        <v>50</v>
      </c>
      <c r="F13" s="9">
        <v>5167</v>
      </c>
      <c r="G13" s="10" t="s">
        <v>16</v>
      </c>
      <c r="H13" s="10" t="s">
        <v>17</v>
      </c>
      <c r="I13" s="10" t="s">
        <v>51</v>
      </c>
      <c r="J13" s="10" t="s">
        <v>52</v>
      </c>
      <c r="K13" s="11">
        <v>148750</v>
      </c>
      <c r="L13" s="11">
        <v>104407</v>
      </c>
      <c r="M13" s="11">
        <v>10000</v>
      </c>
      <c r="N13" s="21">
        <v>94407</v>
      </c>
      <c r="O13" s="7">
        <v>4</v>
      </c>
      <c r="P13" s="11">
        <v>0</v>
      </c>
      <c r="Q13" s="11">
        <f t="shared" si="0"/>
        <v>23429.87308818744</v>
      </c>
      <c r="R13" s="12" t="b">
        <f t="shared" si="3"/>
        <v>0</v>
      </c>
      <c r="S13" s="23">
        <f t="shared" si="1"/>
        <v>24514.646081206509</v>
      </c>
      <c r="T13" s="23" t="b">
        <f t="shared" si="4"/>
        <v>0</v>
      </c>
      <c r="U13" s="23">
        <f t="shared" si="2"/>
        <v>24525.026684010467</v>
      </c>
      <c r="V13" s="25">
        <f t="shared" si="5"/>
        <v>24526</v>
      </c>
      <c r="W13" s="27">
        <f t="shared" si="6"/>
        <v>-69881</v>
      </c>
    </row>
    <row r="14" spans="2:23" ht="102" x14ac:dyDescent="0.2">
      <c r="B14" s="9">
        <v>13</v>
      </c>
      <c r="C14" s="9">
        <v>13</v>
      </c>
      <c r="D14" s="9" t="s">
        <v>14</v>
      </c>
      <c r="E14" s="9" t="s">
        <v>53</v>
      </c>
      <c r="F14" s="9">
        <v>5210</v>
      </c>
      <c r="G14" s="10" t="s">
        <v>16</v>
      </c>
      <c r="H14" s="10" t="s">
        <v>17</v>
      </c>
      <c r="I14" s="10" t="s">
        <v>54</v>
      </c>
      <c r="J14" s="10" t="s">
        <v>55</v>
      </c>
      <c r="K14" s="11">
        <v>120000</v>
      </c>
      <c r="L14" s="11">
        <v>53628</v>
      </c>
      <c r="M14" s="11">
        <v>0</v>
      </c>
      <c r="N14" s="21">
        <v>53628</v>
      </c>
      <c r="O14" s="7">
        <v>4</v>
      </c>
      <c r="P14" s="11">
        <v>0</v>
      </c>
      <c r="Q14" s="11">
        <f t="shared" si="0"/>
        <v>23429.87308818744</v>
      </c>
      <c r="R14" s="12" t="b">
        <f t="shared" si="3"/>
        <v>0</v>
      </c>
      <c r="S14" s="23">
        <f t="shared" si="1"/>
        <v>24514.646081206509</v>
      </c>
      <c r="T14" s="23" t="b">
        <f t="shared" si="4"/>
        <v>0</v>
      </c>
      <c r="U14" s="23">
        <f t="shared" si="2"/>
        <v>24525.026684010467</v>
      </c>
      <c r="V14" s="25">
        <f t="shared" si="5"/>
        <v>24526</v>
      </c>
      <c r="W14" s="27">
        <f t="shared" si="6"/>
        <v>-29102</v>
      </c>
    </row>
    <row r="15" spans="2:23" ht="102" x14ac:dyDescent="0.2">
      <c r="B15" s="9">
        <v>14</v>
      </c>
      <c r="C15" s="9">
        <v>14</v>
      </c>
      <c r="D15" s="9" t="s">
        <v>14</v>
      </c>
      <c r="E15" s="9" t="s">
        <v>56</v>
      </c>
      <c r="F15" s="9">
        <v>5700</v>
      </c>
      <c r="G15" s="10" t="s">
        <v>16</v>
      </c>
      <c r="H15" s="10" t="s">
        <v>17</v>
      </c>
      <c r="I15" s="10" t="s">
        <v>57</v>
      </c>
      <c r="J15" s="10" t="s">
        <v>58</v>
      </c>
      <c r="K15" s="11">
        <v>154700</v>
      </c>
      <c r="L15" s="11">
        <v>121101</v>
      </c>
      <c r="M15" s="11">
        <v>0</v>
      </c>
      <c r="N15" s="21">
        <v>121101</v>
      </c>
      <c r="O15" s="7">
        <v>3</v>
      </c>
      <c r="P15" s="11">
        <v>0</v>
      </c>
      <c r="Q15" s="11">
        <f t="shared" si="0"/>
        <v>17572.404816140581</v>
      </c>
      <c r="R15" s="12" t="b">
        <f t="shared" si="3"/>
        <v>0</v>
      </c>
      <c r="S15" s="23">
        <f t="shared" si="1"/>
        <v>18657.17780915965</v>
      </c>
      <c r="T15" s="23" t="b">
        <f t="shared" si="4"/>
        <v>0</v>
      </c>
      <c r="U15" s="23">
        <f t="shared" si="2"/>
        <v>18667.558411963608</v>
      </c>
      <c r="V15" s="25">
        <f t="shared" si="5"/>
        <v>18668</v>
      </c>
      <c r="W15" s="27">
        <f t="shared" si="6"/>
        <v>-102433</v>
      </c>
    </row>
    <row r="16" spans="2:23" ht="63.75" x14ac:dyDescent="0.2">
      <c r="B16" s="9">
        <v>15</v>
      </c>
      <c r="C16" s="9">
        <v>15</v>
      </c>
      <c r="D16" s="9" t="s">
        <v>14</v>
      </c>
      <c r="E16" s="9" t="s">
        <v>59</v>
      </c>
      <c r="F16" s="9">
        <v>5755</v>
      </c>
      <c r="G16" s="10" t="s">
        <v>16</v>
      </c>
      <c r="H16" s="10" t="s">
        <v>17</v>
      </c>
      <c r="I16" s="10" t="s">
        <v>60</v>
      </c>
      <c r="J16" s="10" t="s">
        <v>61</v>
      </c>
      <c r="K16" s="11">
        <v>145775</v>
      </c>
      <c r="L16" s="11">
        <v>36890</v>
      </c>
      <c r="M16" s="11">
        <v>16890</v>
      </c>
      <c r="N16" s="21">
        <v>20000</v>
      </c>
      <c r="O16" s="7">
        <v>4</v>
      </c>
      <c r="P16" s="11">
        <v>0</v>
      </c>
      <c r="Q16" s="11">
        <f t="shared" si="0"/>
        <v>20000</v>
      </c>
      <c r="R16" s="12" t="b">
        <f t="shared" si="3"/>
        <v>1</v>
      </c>
      <c r="S16" s="23">
        <f t="shared" si="1"/>
        <v>20000</v>
      </c>
      <c r="T16" s="23" t="b">
        <f t="shared" si="4"/>
        <v>1</v>
      </c>
      <c r="U16" s="23">
        <f t="shared" si="2"/>
        <v>20000</v>
      </c>
      <c r="V16" s="25">
        <f t="shared" si="5"/>
        <v>20000</v>
      </c>
      <c r="W16" s="27">
        <f t="shared" si="6"/>
        <v>0</v>
      </c>
    </row>
    <row r="17" spans="2:23" ht="76.5" x14ac:dyDescent="0.2">
      <c r="B17" s="9">
        <v>16</v>
      </c>
      <c r="C17" s="9">
        <v>16</v>
      </c>
      <c r="D17" s="9" t="s">
        <v>14</v>
      </c>
      <c r="E17" s="9" t="s">
        <v>62</v>
      </c>
      <c r="F17" s="9">
        <v>5826</v>
      </c>
      <c r="G17" s="10" t="s">
        <v>16</v>
      </c>
      <c r="H17" s="10" t="s">
        <v>17</v>
      </c>
      <c r="I17" s="10" t="s">
        <v>63</v>
      </c>
      <c r="J17" s="10" t="s">
        <v>64</v>
      </c>
      <c r="K17" s="11">
        <v>150000</v>
      </c>
      <c r="L17" s="11">
        <v>40576</v>
      </c>
      <c r="M17" s="11">
        <v>0</v>
      </c>
      <c r="N17" s="21">
        <v>40576</v>
      </c>
      <c r="O17" s="7">
        <v>3</v>
      </c>
      <c r="P17" s="11">
        <v>0</v>
      </c>
      <c r="Q17" s="11">
        <f t="shared" si="0"/>
        <v>17572.404816140581</v>
      </c>
      <c r="R17" s="12" t="b">
        <f t="shared" si="3"/>
        <v>0</v>
      </c>
      <c r="S17" s="23">
        <f t="shared" si="1"/>
        <v>18657.17780915965</v>
      </c>
      <c r="T17" s="23" t="b">
        <f t="shared" si="4"/>
        <v>0</v>
      </c>
      <c r="U17" s="23">
        <f t="shared" si="2"/>
        <v>18667.558411963608</v>
      </c>
      <c r="V17" s="25">
        <f t="shared" si="5"/>
        <v>18668</v>
      </c>
      <c r="W17" s="27">
        <f t="shared" si="6"/>
        <v>-21908</v>
      </c>
    </row>
    <row r="18" spans="2:23" ht="63.75" x14ac:dyDescent="0.2">
      <c r="B18" s="9">
        <v>17</v>
      </c>
      <c r="C18" s="9">
        <v>17</v>
      </c>
      <c r="D18" s="9" t="s">
        <v>14</v>
      </c>
      <c r="E18" s="9" t="s">
        <v>65</v>
      </c>
      <c r="F18" s="9">
        <v>6217</v>
      </c>
      <c r="G18" s="10" t="s">
        <v>16</v>
      </c>
      <c r="H18" s="10" t="s">
        <v>17</v>
      </c>
      <c r="I18" s="10" t="s">
        <v>66</v>
      </c>
      <c r="J18" s="10" t="s">
        <v>67</v>
      </c>
      <c r="K18" s="11">
        <v>148750</v>
      </c>
      <c r="L18" s="11">
        <v>53088</v>
      </c>
      <c r="M18" s="11">
        <v>0</v>
      </c>
      <c r="N18" s="21">
        <v>53088</v>
      </c>
      <c r="O18" s="7">
        <v>3</v>
      </c>
      <c r="P18" s="11">
        <v>0</v>
      </c>
      <c r="Q18" s="11">
        <f t="shared" si="0"/>
        <v>17572.404816140581</v>
      </c>
      <c r="R18" s="12" t="b">
        <f t="shared" si="3"/>
        <v>0</v>
      </c>
      <c r="S18" s="23">
        <f t="shared" si="1"/>
        <v>18657.17780915965</v>
      </c>
      <c r="T18" s="23" t="b">
        <f t="shared" si="4"/>
        <v>0</v>
      </c>
      <c r="U18" s="23">
        <f t="shared" si="2"/>
        <v>18667.558411963608</v>
      </c>
      <c r="V18" s="25">
        <f t="shared" si="5"/>
        <v>18668</v>
      </c>
      <c r="W18" s="27">
        <f t="shared" si="6"/>
        <v>-34420</v>
      </c>
    </row>
    <row r="19" spans="2:23" ht="76.5" x14ac:dyDescent="0.2">
      <c r="B19" s="9">
        <v>18</v>
      </c>
      <c r="C19" s="9">
        <v>18</v>
      </c>
      <c r="D19" s="9" t="s">
        <v>14</v>
      </c>
      <c r="E19" s="9" t="s">
        <v>68</v>
      </c>
      <c r="F19" s="9">
        <v>6271</v>
      </c>
      <c r="G19" s="10" t="s">
        <v>16</v>
      </c>
      <c r="H19" s="10" t="s">
        <v>17</v>
      </c>
      <c r="I19" s="10" t="s">
        <v>69</v>
      </c>
      <c r="J19" s="10" t="s">
        <v>70</v>
      </c>
      <c r="K19" s="11">
        <v>120000</v>
      </c>
      <c r="L19" s="11">
        <v>87887</v>
      </c>
      <c r="M19" s="11">
        <v>1500</v>
      </c>
      <c r="N19" s="21">
        <v>86387</v>
      </c>
      <c r="O19" s="7">
        <v>3</v>
      </c>
      <c r="P19" s="11">
        <v>0</v>
      </c>
      <c r="Q19" s="11">
        <f t="shared" si="0"/>
        <v>17572.404816140581</v>
      </c>
      <c r="R19" s="12" t="b">
        <f t="shared" si="3"/>
        <v>0</v>
      </c>
      <c r="S19" s="23">
        <f t="shared" si="1"/>
        <v>18657.17780915965</v>
      </c>
      <c r="T19" s="23" t="b">
        <f t="shared" si="4"/>
        <v>0</v>
      </c>
      <c r="U19" s="23">
        <f t="shared" si="2"/>
        <v>18667.558411963608</v>
      </c>
      <c r="V19" s="25">
        <f t="shared" si="5"/>
        <v>18668</v>
      </c>
      <c r="W19" s="27">
        <f t="shared" si="6"/>
        <v>-67719</v>
      </c>
    </row>
    <row r="20" spans="2:23" ht="102" x14ac:dyDescent="0.2">
      <c r="B20" s="9">
        <v>19</v>
      </c>
      <c r="C20" s="9">
        <v>19</v>
      </c>
      <c r="D20" s="9" t="s">
        <v>14</v>
      </c>
      <c r="E20" s="9" t="s">
        <v>71</v>
      </c>
      <c r="F20" s="9">
        <v>6397</v>
      </c>
      <c r="G20" s="10" t="s">
        <v>16</v>
      </c>
      <c r="H20" s="10" t="s">
        <v>17</v>
      </c>
      <c r="I20" s="10" t="s">
        <v>72</v>
      </c>
      <c r="J20" s="10" t="s">
        <v>73</v>
      </c>
      <c r="K20" s="11">
        <v>168320</v>
      </c>
      <c r="L20" s="11">
        <v>89692</v>
      </c>
      <c r="M20" s="11">
        <v>19950</v>
      </c>
      <c r="N20" s="21">
        <v>89692</v>
      </c>
      <c r="O20" s="7">
        <v>4</v>
      </c>
      <c r="P20" s="11">
        <v>0</v>
      </c>
      <c r="Q20" s="11">
        <f t="shared" si="0"/>
        <v>23429.87308818744</v>
      </c>
      <c r="R20" s="12" t="b">
        <f t="shared" si="3"/>
        <v>0</v>
      </c>
      <c r="S20" s="23">
        <f t="shared" si="1"/>
        <v>24514.646081206509</v>
      </c>
      <c r="T20" s="23" t="b">
        <f t="shared" si="4"/>
        <v>0</v>
      </c>
      <c r="U20" s="23">
        <f t="shared" si="2"/>
        <v>24525.026684010467</v>
      </c>
      <c r="V20" s="25">
        <f t="shared" si="5"/>
        <v>24526</v>
      </c>
      <c r="W20" s="27">
        <f t="shared" si="6"/>
        <v>-65166</v>
      </c>
    </row>
    <row r="21" spans="2:23" ht="102" x14ac:dyDescent="0.2">
      <c r="B21" s="9">
        <v>20</v>
      </c>
      <c r="C21" s="9">
        <v>20</v>
      </c>
      <c r="D21" s="9" t="s">
        <v>14</v>
      </c>
      <c r="E21" s="9" t="s">
        <v>74</v>
      </c>
      <c r="F21" s="9">
        <v>6468</v>
      </c>
      <c r="G21" s="10" t="s">
        <v>16</v>
      </c>
      <c r="H21" s="10" t="s">
        <v>17</v>
      </c>
      <c r="I21" s="10" t="s">
        <v>75</v>
      </c>
      <c r="J21" s="10" t="s">
        <v>76</v>
      </c>
      <c r="K21" s="11">
        <v>145275</v>
      </c>
      <c r="L21" s="11">
        <v>53431.79</v>
      </c>
      <c r="M21" s="11">
        <v>0</v>
      </c>
      <c r="N21" s="21">
        <v>53431</v>
      </c>
      <c r="O21" s="7">
        <v>4</v>
      </c>
      <c r="P21" s="11">
        <v>0</v>
      </c>
      <c r="Q21" s="11">
        <f t="shared" si="0"/>
        <v>23429.87308818744</v>
      </c>
      <c r="R21" s="12" t="b">
        <f t="shared" si="3"/>
        <v>0</v>
      </c>
      <c r="S21" s="23">
        <f t="shared" si="1"/>
        <v>24514.646081206509</v>
      </c>
      <c r="T21" s="23" t="b">
        <f t="shared" si="4"/>
        <v>0</v>
      </c>
      <c r="U21" s="23">
        <f t="shared" si="2"/>
        <v>24525.026684010467</v>
      </c>
      <c r="V21" s="25">
        <f t="shared" si="5"/>
        <v>24526</v>
      </c>
      <c r="W21" s="27">
        <f t="shared" si="6"/>
        <v>-28905</v>
      </c>
    </row>
    <row r="22" spans="2:23" ht="63.75" x14ac:dyDescent="0.2">
      <c r="B22" s="9">
        <v>21</v>
      </c>
      <c r="C22" s="9">
        <v>21</v>
      </c>
      <c r="D22" s="9" t="s">
        <v>14</v>
      </c>
      <c r="E22" s="9" t="s">
        <v>77</v>
      </c>
      <c r="F22" s="9">
        <v>6547</v>
      </c>
      <c r="G22" s="10" t="s">
        <v>16</v>
      </c>
      <c r="H22" s="10" t="s">
        <v>17</v>
      </c>
      <c r="I22" s="10" t="s">
        <v>78</v>
      </c>
      <c r="J22" s="10" t="s">
        <v>79</v>
      </c>
      <c r="K22" s="11">
        <v>113362</v>
      </c>
      <c r="L22" s="11">
        <v>80700</v>
      </c>
      <c r="M22" s="11">
        <v>0</v>
      </c>
      <c r="N22" s="21">
        <v>60000</v>
      </c>
      <c r="O22" s="7">
        <v>3</v>
      </c>
      <c r="P22" s="11">
        <v>0</v>
      </c>
      <c r="Q22" s="11">
        <f t="shared" si="0"/>
        <v>17572.404816140581</v>
      </c>
      <c r="R22" s="12" t="b">
        <f t="shared" si="3"/>
        <v>0</v>
      </c>
      <c r="S22" s="23">
        <f t="shared" si="1"/>
        <v>18657.17780915965</v>
      </c>
      <c r="T22" s="23" t="b">
        <f t="shared" si="4"/>
        <v>0</v>
      </c>
      <c r="U22" s="23">
        <f t="shared" si="2"/>
        <v>18667.558411963608</v>
      </c>
      <c r="V22" s="25">
        <f t="shared" si="5"/>
        <v>18668</v>
      </c>
      <c r="W22" s="27">
        <f t="shared" si="6"/>
        <v>-41332</v>
      </c>
    </row>
    <row r="23" spans="2:23" ht="127.5" x14ac:dyDescent="0.2">
      <c r="B23" s="9">
        <v>22</v>
      </c>
      <c r="C23" s="9">
        <v>22</v>
      </c>
      <c r="D23" s="9" t="s">
        <v>14</v>
      </c>
      <c r="E23" s="9" t="s">
        <v>80</v>
      </c>
      <c r="F23" s="9">
        <v>6627</v>
      </c>
      <c r="G23" s="10" t="s">
        <v>16</v>
      </c>
      <c r="H23" s="10" t="s">
        <v>17</v>
      </c>
      <c r="I23" s="10" t="s">
        <v>81</v>
      </c>
      <c r="J23" s="10" t="s">
        <v>82</v>
      </c>
      <c r="K23" s="11">
        <v>153600</v>
      </c>
      <c r="L23" s="11">
        <v>82549.42</v>
      </c>
      <c r="M23" s="11">
        <v>0</v>
      </c>
      <c r="N23" s="21">
        <v>82549.42</v>
      </c>
      <c r="O23" s="7">
        <v>3</v>
      </c>
      <c r="P23" s="11">
        <v>0</v>
      </c>
      <c r="Q23" s="11">
        <f t="shared" si="0"/>
        <v>17572.404816140581</v>
      </c>
      <c r="R23" s="12" t="b">
        <f t="shared" si="3"/>
        <v>0</v>
      </c>
      <c r="S23" s="23">
        <f t="shared" si="1"/>
        <v>18657.17780915965</v>
      </c>
      <c r="T23" s="23" t="b">
        <f t="shared" si="4"/>
        <v>0</v>
      </c>
      <c r="U23" s="23">
        <f t="shared" si="2"/>
        <v>18667.558411963608</v>
      </c>
      <c r="V23" s="25">
        <f t="shared" si="5"/>
        <v>18668</v>
      </c>
      <c r="W23" s="27">
        <f t="shared" si="6"/>
        <v>-63881.42</v>
      </c>
    </row>
    <row r="24" spans="2:23" ht="76.5" x14ac:dyDescent="0.2">
      <c r="B24" s="9">
        <v>23</v>
      </c>
      <c r="C24" s="29"/>
      <c r="D24" s="29" t="s">
        <v>14</v>
      </c>
      <c r="E24" s="29" t="s">
        <v>2958</v>
      </c>
      <c r="F24" s="29">
        <v>6761</v>
      </c>
      <c r="G24" s="30" t="s">
        <v>2959</v>
      </c>
      <c r="H24" s="30" t="s">
        <v>2960</v>
      </c>
      <c r="I24" s="30" t="s">
        <v>2957</v>
      </c>
      <c r="J24" s="30"/>
      <c r="K24" s="31">
        <v>200000</v>
      </c>
      <c r="L24" s="31">
        <v>200000</v>
      </c>
      <c r="M24" s="31">
        <v>0</v>
      </c>
      <c r="N24" s="31">
        <v>200000</v>
      </c>
      <c r="O24" s="32">
        <v>5</v>
      </c>
      <c r="P24" s="31"/>
      <c r="Q24" s="31">
        <f t="shared" si="0"/>
        <v>29287.341360234299</v>
      </c>
      <c r="R24" s="33" t="b">
        <f t="shared" si="3"/>
        <v>0</v>
      </c>
      <c r="S24" s="34">
        <f t="shared" si="1"/>
        <v>30372.114353253368</v>
      </c>
      <c r="T24" s="23" t="b">
        <f t="shared" si="4"/>
        <v>0</v>
      </c>
      <c r="U24" s="23">
        <f t="shared" si="2"/>
        <v>30382.494956057326</v>
      </c>
      <c r="V24" s="25">
        <f t="shared" si="5"/>
        <v>30383</v>
      </c>
      <c r="W24" s="27">
        <f t="shared" si="6"/>
        <v>-169617</v>
      </c>
    </row>
    <row r="25" spans="2:23" ht="76.5" x14ac:dyDescent="0.2">
      <c r="B25" s="9">
        <v>24</v>
      </c>
      <c r="C25" s="9">
        <v>23</v>
      </c>
      <c r="D25" s="9" t="s">
        <v>14</v>
      </c>
      <c r="E25" s="9" t="s">
        <v>83</v>
      </c>
      <c r="F25" s="9">
        <v>7099</v>
      </c>
      <c r="G25" s="10" t="s">
        <v>16</v>
      </c>
      <c r="H25" s="10" t="s">
        <v>17</v>
      </c>
      <c r="I25" s="10" t="s">
        <v>84</v>
      </c>
      <c r="J25" s="10" t="s">
        <v>85</v>
      </c>
      <c r="K25" s="11">
        <v>215390</v>
      </c>
      <c r="L25" s="11">
        <v>47600</v>
      </c>
      <c r="M25" s="11">
        <v>22600</v>
      </c>
      <c r="N25" s="21">
        <v>25000</v>
      </c>
      <c r="O25" s="13">
        <v>5</v>
      </c>
      <c r="P25" s="11">
        <v>0</v>
      </c>
      <c r="Q25" s="11">
        <f t="shared" si="0"/>
        <v>25000</v>
      </c>
      <c r="R25" s="12" t="b">
        <f t="shared" si="3"/>
        <v>1</v>
      </c>
      <c r="S25" s="23">
        <f t="shared" si="1"/>
        <v>25000</v>
      </c>
      <c r="T25" s="23" t="b">
        <f t="shared" si="4"/>
        <v>1</v>
      </c>
      <c r="U25" s="23">
        <f t="shared" si="2"/>
        <v>25000</v>
      </c>
      <c r="V25" s="25">
        <f t="shared" si="5"/>
        <v>25000</v>
      </c>
      <c r="W25" s="27">
        <f t="shared" si="6"/>
        <v>0</v>
      </c>
    </row>
    <row r="26" spans="2:23" ht="89.25" x14ac:dyDescent="0.2">
      <c r="B26" s="9">
        <v>25</v>
      </c>
      <c r="C26" s="9">
        <v>24</v>
      </c>
      <c r="D26" s="9" t="s">
        <v>14</v>
      </c>
      <c r="E26" s="9" t="s">
        <v>86</v>
      </c>
      <c r="F26" s="9">
        <v>7197</v>
      </c>
      <c r="G26" s="10" t="s">
        <v>16</v>
      </c>
      <c r="H26" s="10" t="s">
        <v>17</v>
      </c>
      <c r="I26" s="10" t="s">
        <v>87</v>
      </c>
      <c r="J26" s="10" t="s">
        <v>88</v>
      </c>
      <c r="K26" s="11">
        <v>118000</v>
      </c>
      <c r="L26" s="11">
        <v>10000</v>
      </c>
      <c r="M26" s="11">
        <v>600</v>
      </c>
      <c r="N26" s="21">
        <v>10000</v>
      </c>
      <c r="O26" s="7">
        <v>4</v>
      </c>
      <c r="P26" s="11">
        <v>0</v>
      </c>
      <c r="Q26" s="11">
        <f t="shared" si="0"/>
        <v>10000</v>
      </c>
      <c r="R26" s="12" t="b">
        <f t="shared" si="3"/>
        <v>1</v>
      </c>
      <c r="S26" s="23">
        <f t="shared" si="1"/>
        <v>10000</v>
      </c>
      <c r="T26" s="23" t="b">
        <f t="shared" si="4"/>
        <v>1</v>
      </c>
      <c r="U26" s="23">
        <f t="shared" si="2"/>
        <v>10000</v>
      </c>
      <c r="V26" s="25">
        <f t="shared" si="5"/>
        <v>10000</v>
      </c>
      <c r="W26" s="27">
        <f t="shared" si="6"/>
        <v>0</v>
      </c>
    </row>
    <row r="27" spans="2:23" ht="76.5" x14ac:dyDescent="0.2">
      <c r="B27" s="9">
        <v>26</v>
      </c>
      <c r="C27" s="9">
        <v>25</v>
      </c>
      <c r="D27" s="9" t="s">
        <v>14</v>
      </c>
      <c r="E27" s="9" t="s">
        <v>89</v>
      </c>
      <c r="F27" s="9">
        <v>7865</v>
      </c>
      <c r="G27" s="10" t="s">
        <v>16</v>
      </c>
      <c r="H27" s="10" t="s">
        <v>17</v>
      </c>
      <c r="I27" s="10" t="s">
        <v>90</v>
      </c>
      <c r="J27" s="10" t="s">
        <v>91</v>
      </c>
      <c r="K27" s="11">
        <v>131000</v>
      </c>
      <c r="L27" s="11">
        <v>131000</v>
      </c>
      <c r="M27" s="11">
        <v>0</v>
      </c>
      <c r="N27" s="21">
        <v>90000</v>
      </c>
      <c r="O27" s="7">
        <v>3</v>
      </c>
      <c r="P27" s="11">
        <v>0</v>
      </c>
      <c r="Q27" s="11">
        <f t="shared" si="0"/>
        <v>17572.404816140581</v>
      </c>
      <c r="R27" s="12" t="b">
        <f t="shared" si="3"/>
        <v>0</v>
      </c>
      <c r="S27" s="23">
        <f t="shared" si="1"/>
        <v>18657.17780915965</v>
      </c>
      <c r="T27" s="23" t="b">
        <f t="shared" si="4"/>
        <v>0</v>
      </c>
      <c r="U27" s="23">
        <f t="shared" si="2"/>
        <v>18667.558411963608</v>
      </c>
      <c r="V27" s="25">
        <f t="shared" si="5"/>
        <v>18668</v>
      </c>
      <c r="W27" s="27">
        <f t="shared" si="6"/>
        <v>-71332</v>
      </c>
    </row>
    <row r="28" spans="2:23" ht="102" x14ac:dyDescent="0.2">
      <c r="B28" s="9">
        <v>27</v>
      </c>
      <c r="C28" s="9">
        <v>26</v>
      </c>
      <c r="D28" s="9" t="s">
        <v>14</v>
      </c>
      <c r="E28" s="9" t="s">
        <v>92</v>
      </c>
      <c r="F28" s="9">
        <v>7945</v>
      </c>
      <c r="G28" s="10" t="s">
        <v>16</v>
      </c>
      <c r="H28" s="10" t="s">
        <v>17</v>
      </c>
      <c r="I28" s="10" t="s">
        <v>93</v>
      </c>
      <c r="J28" s="10" t="s">
        <v>94</v>
      </c>
      <c r="K28" s="11">
        <v>123000</v>
      </c>
      <c r="L28" s="11">
        <v>83401</v>
      </c>
      <c r="M28" s="11">
        <v>0</v>
      </c>
      <c r="N28" s="21">
        <v>83401</v>
      </c>
      <c r="O28" s="7">
        <v>3</v>
      </c>
      <c r="P28" s="11">
        <v>0</v>
      </c>
      <c r="Q28" s="11">
        <f t="shared" si="0"/>
        <v>17572.404816140581</v>
      </c>
      <c r="R28" s="12" t="b">
        <f t="shared" si="3"/>
        <v>0</v>
      </c>
      <c r="S28" s="23">
        <f t="shared" si="1"/>
        <v>18657.17780915965</v>
      </c>
      <c r="T28" s="23" t="b">
        <f t="shared" si="4"/>
        <v>0</v>
      </c>
      <c r="U28" s="23">
        <f t="shared" si="2"/>
        <v>18667.558411963608</v>
      </c>
      <c r="V28" s="25">
        <f t="shared" si="5"/>
        <v>18668</v>
      </c>
      <c r="W28" s="27">
        <f t="shared" si="6"/>
        <v>-64733</v>
      </c>
    </row>
    <row r="29" spans="2:23" ht="76.5" x14ac:dyDescent="0.2">
      <c r="B29" s="9">
        <v>28</v>
      </c>
      <c r="C29" s="9">
        <v>27</v>
      </c>
      <c r="D29" s="9" t="s">
        <v>14</v>
      </c>
      <c r="E29" s="9" t="s">
        <v>95</v>
      </c>
      <c r="F29" s="9">
        <v>8158</v>
      </c>
      <c r="G29" s="10" t="s">
        <v>16</v>
      </c>
      <c r="H29" s="10" t="s">
        <v>17</v>
      </c>
      <c r="I29" s="10" t="s">
        <v>96</v>
      </c>
      <c r="J29" s="10" t="s">
        <v>97</v>
      </c>
      <c r="K29" s="11">
        <v>146965</v>
      </c>
      <c r="L29" s="11">
        <v>21420</v>
      </c>
      <c r="M29" s="11">
        <v>0</v>
      </c>
      <c r="N29" s="21">
        <v>21420</v>
      </c>
      <c r="O29" s="7">
        <v>3</v>
      </c>
      <c r="P29" s="11">
        <v>0</v>
      </c>
      <c r="Q29" s="11">
        <f t="shared" si="0"/>
        <v>17572.404816140581</v>
      </c>
      <c r="R29" s="12" t="b">
        <f t="shared" si="3"/>
        <v>0</v>
      </c>
      <c r="S29" s="23">
        <f t="shared" si="1"/>
        <v>18657.17780915965</v>
      </c>
      <c r="T29" s="23" t="b">
        <f t="shared" si="4"/>
        <v>0</v>
      </c>
      <c r="U29" s="23">
        <f t="shared" si="2"/>
        <v>18667.558411963608</v>
      </c>
      <c r="V29" s="25">
        <f t="shared" si="5"/>
        <v>18668</v>
      </c>
      <c r="W29" s="27">
        <f t="shared" si="6"/>
        <v>-2752</v>
      </c>
    </row>
    <row r="30" spans="2:23" ht="89.25" x14ac:dyDescent="0.2">
      <c r="B30" s="9">
        <v>29</v>
      </c>
      <c r="C30" s="9">
        <v>28</v>
      </c>
      <c r="D30" s="9" t="s">
        <v>14</v>
      </c>
      <c r="E30" s="9" t="s">
        <v>98</v>
      </c>
      <c r="F30" s="9">
        <v>8229</v>
      </c>
      <c r="G30" s="10" t="s">
        <v>16</v>
      </c>
      <c r="H30" s="10" t="s">
        <v>17</v>
      </c>
      <c r="I30" s="10" t="s">
        <v>99</v>
      </c>
      <c r="J30" s="10" t="s">
        <v>100</v>
      </c>
      <c r="K30" s="11">
        <v>132000</v>
      </c>
      <c r="L30" s="11">
        <v>56271</v>
      </c>
      <c r="M30" s="11">
        <v>0</v>
      </c>
      <c r="N30" s="21">
        <v>56271</v>
      </c>
      <c r="O30" s="7">
        <v>3</v>
      </c>
      <c r="P30" s="11">
        <v>0</v>
      </c>
      <c r="Q30" s="11">
        <f t="shared" si="0"/>
        <v>17572.404816140581</v>
      </c>
      <c r="R30" s="12" t="b">
        <f t="shared" si="3"/>
        <v>0</v>
      </c>
      <c r="S30" s="23">
        <f t="shared" si="1"/>
        <v>18657.17780915965</v>
      </c>
      <c r="T30" s="23" t="b">
        <f t="shared" si="4"/>
        <v>0</v>
      </c>
      <c r="U30" s="23">
        <f t="shared" si="2"/>
        <v>18667.558411963608</v>
      </c>
      <c r="V30" s="25">
        <f t="shared" si="5"/>
        <v>18668</v>
      </c>
      <c r="W30" s="27">
        <f t="shared" si="6"/>
        <v>-37603</v>
      </c>
    </row>
    <row r="31" spans="2:23" ht="76.5" x14ac:dyDescent="0.2">
      <c r="B31" s="9">
        <v>30</v>
      </c>
      <c r="C31" s="9">
        <v>29</v>
      </c>
      <c r="D31" s="9" t="s">
        <v>14</v>
      </c>
      <c r="E31" s="9" t="s">
        <v>101</v>
      </c>
      <c r="F31" s="9">
        <v>8354</v>
      </c>
      <c r="G31" s="10" t="s">
        <v>16</v>
      </c>
      <c r="H31" s="10" t="s">
        <v>17</v>
      </c>
      <c r="I31" s="10" t="s">
        <v>102</v>
      </c>
      <c r="J31" s="10" t="s">
        <v>103</v>
      </c>
      <c r="K31" s="11">
        <v>117000</v>
      </c>
      <c r="L31" s="11">
        <v>50401</v>
      </c>
      <c r="M31" s="11">
        <v>401</v>
      </c>
      <c r="N31" s="21">
        <v>50000</v>
      </c>
      <c r="O31" s="7">
        <v>3</v>
      </c>
      <c r="P31" s="11">
        <v>0</v>
      </c>
      <c r="Q31" s="11">
        <f t="shared" si="0"/>
        <v>17572.404816140581</v>
      </c>
      <c r="R31" s="12" t="b">
        <f t="shared" si="3"/>
        <v>0</v>
      </c>
      <c r="S31" s="23">
        <f t="shared" si="1"/>
        <v>18657.17780915965</v>
      </c>
      <c r="T31" s="23" t="b">
        <f t="shared" si="4"/>
        <v>0</v>
      </c>
      <c r="U31" s="23">
        <f t="shared" si="2"/>
        <v>18667.558411963608</v>
      </c>
      <c r="V31" s="25">
        <f t="shared" si="5"/>
        <v>18668</v>
      </c>
      <c r="W31" s="27">
        <f t="shared" si="6"/>
        <v>-31332</v>
      </c>
    </row>
    <row r="32" spans="2:23" ht="76.5" x14ac:dyDescent="0.2">
      <c r="B32" s="9">
        <v>31</v>
      </c>
      <c r="C32" s="9">
        <v>30</v>
      </c>
      <c r="D32" s="9" t="s">
        <v>14</v>
      </c>
      <c r="E32" s="9" t="s">
        <v>104</v>
      </c>
      <c r="F32" s="9">
        <v>8425</v>
      </c>
      <c r="G32" s="10" t="s">
        <v>16</v>
      </c>
      <c r="H32" s="10" t="s">
        <v>17</v>
      </c>
      <c r="I32" s="10" t="s">
        <v>105</v>
      </c>
      <c r="J32" s="10" t="s">
        <v>106</v>
      </c>
      <c r="K32" s="11">
        <v>130000</v>
      </c>
      <c r="L32" s="11">
        <v>59930</v>
      </c>
      <c r="M32" s="11">
        <v>0</v>
      </c>
      <c r="N32" s="21">
        <v>59930</v>
      </c>
      <c r="O32" s="7">
        <v>4</v>
      </c>
      <c r="P32" s="11">
        <v>0</v>
      </c>
      <c r="Q32" s="11">
        <f t="shared" si="0"/>
        <v>23429.87308818744</v>
      </c>
      <c r="R32" s="12" t="b">
        <f t="shared" si="3"/>
        <v>0</v>
      </c>
      <c r="S32" s="23">
        <f t="shared" si="1"/>
        <v>24514.646081206509</v>
      </c>
      <c r="T32" s="23" t="b">
        <f t="shared" si="4"/>
        <v>0</v>
      </c>
      <c r="U32" s="23">
        <f t="shared" si="2"/>
        <v>24525.026684010467</v>
      </c>
      <c r="V32" s="25">
        <f t="shared" si="5"/>
        <v>24526</v>
      </c>
      <c r="W32" s="27">
        <f t="shared" si="6"/>
        <v>-35404</v>
      </c>
    </row>
    <row r="33" spans="2:23" ht="89.25" x14ac:dyDescent="0.2">
      <c r="B33" s="9">
        <v>32</v>
      </c>
      <c r="C33" s="9">
        <v>31</v>
      </c>
      <c r="D33" s="9" t="s">
        <v>14</v>
      </c>
      <c r="E33" s="9" t="s">
        <v>107</v>
      </c>
      <c r="F33" s="9">
        <v>1936</v>
      </c>
      <c r="G33" s="10" t="s">
        <v>16</v>
      </c>
      <c r="H33" s="10" t="s">
        <v>17</v>
      </c>
      <c r="I33" s="10" t="s">
        <v>108</v>
      </c>
      <c r="J33" s="10" t="s">
        <v>109</v>
      </c>
      <c r="K33" s="11">
        <v>142800</v>
      </c>
      <c r="L33" s="11">
        <v>120000</v>
      </c>
      <c r="M33" s="11">
        <v>0</v>
      </c>
      <c r="N33" s="21">
        <v>84081.3</v>
      </c>
      <c r="O33" s="7">
        <v>3</v>
      </c>
      <c r="P33" s="11">
        <v>0</v>
      </c>
      <c r="Q33" s="11">
        <f t="shared" si="0"/>
        <v>17572.404816140581</v>
      </c>
      <c r="R33" s="12" t="b">
        <f t="shared" si="3"/>
        <v>0</v>
      </c>
      <c r="S33" s="23">
        <f t="shared" si="1"/>
        <v>18657.17780915965</v>
      </c>
      <c r="T33" s="23" t="b">
        <f t="shared" si="4"/>
        <v>0</v>
      </c>
      <c r="U33" s="23">
        <f t="shared" si="2"/>
        <v>18667.558411963608</v>
      </c>
      <c r="V33" s="25">
        <f t="shared" si="5"/>
        <v>18668</v>
      </c>
      <c r="W33" s="27">
        <f t="shared" si="6"/>
        <v>-65413.3</v>
      </c>
    </row>
    <row r="34" spans="2:23" ht="25.5" x14ac:dyDescent="0.2">
      <c r="B34" s="9">
        <v>33</v>
      </c>
      <c r="C34" s="9">
        <v>1</v>
      </c>
      <c r="D34" s="9" t="s">
        <v>110</v>
      </c>
      <c r="E34" s="9" t="s">
        <v>111</v>
      </c>
      <c r="F34" s="9">
        <v>9743</v>
      </c>
      <c r="G34" s="10" t="s">
        <v>112</v>
      </c>
      <c r="H34" s="10" t="s">
        <v>113</v>
      </c>
      <c r="I34" s="10" t="s">
        <v>114</v>
      </c>
      <c r="J34" s="10" t="s">
        <v>115</v>
      </c>
      <c r="K34" s="11">
        <v>143990</v>
      </c>
      <c r="L34" s="11">
        <v>26382</v>
      </c>
      <c r="M34" s="11">
        <v>1382</v>
      </c>
      <c r="N34" s="21">
        <v>25000</v>
      </c>
      <c r="O34" s="7">
        <v>3</v>
      </c>
      <c r="P34" s="11">
        <v>0</v>
      </c>
      <c r="Q34" s="11">
        <f t="shared" si="0"/>
        <v>17572.404816140581</v>
      </c>
      <c r="R34" s="12" t="b">
        <f t="shared" si="3"/>
        <v>0</v>
      </c>
      <c r="S34" s="23">
        <f t="shared" si="1"/>
        <v>18657.17780915965</v>
      </c>
      <c r="T34" s="23" t="b">
        <f t="shared" si="4"/>
        <v>0</v>
      </c>
      <c r="U34" s="23">
        <f t="shared" si="2"/>
        <v>18667.558411963608</v>
      </c>
      <c r="V34" s="25">
        <f t="shared" si="5"/>
        <v>18668</v>
      </c>
      <c r="W34" s="27">
        <f t="shared" si="6"/>
        <v>-6332</v>
      </c>
    </row>
    <row r="35" spans="2:23" ht="38.25" x14ac:dyDescent="0.2">
      <c r="B35" s="9">
        <v>34</v>
      </c>
      <c r="C35" s="9">
        <v>2</v>
      </c>
      <c r="D35" s="9" t="s">
        <v>110</v>
      </c>
      <c r="E35" s="9" t="s">
        <v>116</v>
      </c>
      <c r="F35" s="9">
        <v>10195</v>
      </c>
      <c r="G35" s="10" t="s">
        <v>112</v>
      </c>
      <c r="H35" s="10" t="s">
        <v>113</v>
      </c>
      <c r="I35" s="10" t="s">
        <v>117</v>
      </c>
      <c r="J35" s="10" t="s">
        <v>118</v>
      </c>
      <c r="K35" s="11">
        <v>124960</v>
      </c>
      <c r="L35" s="11">
        <v>96157.47</v>
      </c>
      <c r="M35" s="11">
        <v>16157.47</v>
      </c>
      <c r="N35" s="21">
        <v>80000</v>
      </c>
      <c r="O35" s="7">
        <v>2</v>
      </c>
      <c r="P35" s="11">
        <v>0</v>
      </c>
      <c r="Q35" s="11">
        <f t="shared" si="0"/>
        <v>11714.93654409372</v>
      </c>
      <c r="R35" s="12" t="b">
        <f t="shared" si="3"/>
        <v>0</v>
      </c>
      <c r="S35" s="23">
        <f t="shared" si="1"/>
        <v>12799.709537112789</v>
      </c>
      <c r="T35" s="23" t="b">
        <f t="shared" si="4"/>
        <v>0</v>
      </c>
      <c r="U35" s="23">
        <f t="shared" si="2"/>
        <v>12810.090139916749</v>
      </c>
      <c r="V35" s="25">
        <f t="shared" si="5"/>
        <v>12811</v>
      </c>
      <c r="W35" s="27">
        <f t="shared" si="6"/>
        <v>-67189</v>
      </c>
    </row>
    <row r="36" spans="2:23" ht="51" x14ac:dyDescent="0.2">
      <c r="B36" s="9">
        <v>35</v>
      </c>
      <c r="C36" s="9">
        <v>3</v>
      </c>
      <c r="D36" s="9" t="s">
        <v>110</v>
      </c>
      <c r="E36" s="9" t="s">
        <v>119</v>
      </c>
      <c r="F36" s="9">
        <v>10514</v>
      </c>
      <c r="G36" s="10" t="s">
        <v>112</v>
      </c>
      <c r="H36" s="10" t="s">
        <v>113</v>
      </c>
      <c r="I36" s="10" t="s">
        <v>120</v>
      </c>
      <c r="J36" s="10" t="s">
        <v>121</v>
      </c>
      <c r="K36" s="11">
        <v>246351.04</v>
      </c>
      <c r="L36" s="11">
        <v>75059.8</v>
      </c>
      <c r="M36" s="11">
        <v>29986.799999999999</v>
      </c>
      <c r="N36" s="21">
        <v>45073</v>
      </c>
      <c r="O36" s="7">
        <v>3</v>
      </c>
      <c r="P36" s="11">
        <v>0</v>
      </c>
      <c r="Q36" s="11">
        <f t="shared" si="0"/>
        <v>17572.404816140581</v>
      </c>
      <c r="R36" s="12" t="b">
        <f t="shared" si="3"/>
        <v>0</v>
      </c>
      <c r="S36" s="23">
        <f t="shared" si="1"/>
        <v>18657.17780915965</v>
      </c>
      <c r="T36" s="23" t="b">
        <f t="shared" si="4"/>
        <v>0</v>
      </c>
      <c r="U36" s="23">
        <f t="shared" si="2"/>
        <v>18667.558411963608</v>
      </c>
      <c r="V36" s="25">
        <f t="shared" si="5"/>
        <v>18668</v>
      </c>
      <c r="W36" s="27">
        <f t="shared" si="6"/>
        <v>-26405</v>
      </c>
    </row>
    <row r="37" spans="2:23" ht="25.5" x14ac:dyDescent="0.2">
      <c r="B37" s="9">
        <v>36</v>
      </c>
      <c r="C37" s="9">
        <v>4</v>
      </c>
      <c r="D37" s="9" t="s">
        <v>110</v>
      </c>
      <c r="E37" s="9" t="s">
        <v>122</v>
      </c>
      <c r="F37" s="9">
        <v>10649</v>
      </c>
      <c r="G37" s="10" t="s">
        <v>112</v>
      </c>
      <c r="H37" s="10" t="s">
        <v>113</v>
      </c>
      <c r="I37" s="10" t="s">
        <v>123</v>
      </c>
      <c r="J37" s="10" t="s">
        <v>124</v>
      </c>
      <c r="K37" s="11">
        <v>289700</v>
      </c>
      <c r="L37" s="11">
        <v>273735</v>
      </c>
      <c r="M37" s="11">
        <v>10000</v>
      </c>
      <c r="N37" s="21">
        <v>155235</v>
      </c>
      <c r="O37" s="7">
        <v>4</v>
      </c>
      <c r="P37" s="11">
        <v>0</v>
      </c>
      <c r="Q37" s="11">
        <f t="shared" si="0"/>
        <v>23429.87308818744</v>
      </c>
      <c r="R37" s="12" t="b">
        <f t="shared" si="3"/>
        <v>0</v>
      </c>
      <c r="S37" s="23">
        <f t="shared" si="1"/>
        <v>24514.646081206509</v>
      </c>
      <c r="T37" s="23" t="b">
        <f t="shared" si="4"/>
        <v>0</v>
      </c>
      <c r="U37" s="23">
        <f t="shared" si="2"/>
        <v>24525.026684010467</v>
      </c>
      <c r="V37" s="25">
        <f t="shared" si="5"/>
        <v>24526</v>
      </c>
      <c r="W37" s="27">
        <f t="shared" si="6"/>
        <v>-130709</v>
      </c>
    </row>
    <row r="38" spans="2:23" ht="38.25" x14ac:dyDescent="0.2">
      <c r="B38" s="9">
        <v>37</v>
      </c>
      <c r="C38" s="9">
        <v>5</v>
      </c>
      <c r="D38" s="9" t="s">
        <v>110</v>
      </c>
      <c r="E38" s="9" t="s">
        <v>125</v>
      </c>
      <c r="F38" s="9">
        <v>10827</v>
      </c>
      <c r="G38" s="10" t="s">
        <v>112</v>
      </c>
      <c r="H38" s="10" t="s">
        <v>113</v>
      </c>
      <c r="I38" s="10" t="s">
        <v>126</v>
      </c>
      <c r="J38" s="10" t="s">
        <v>127</v>
      </c>
      <c r="K38" s="11">
        <v>276115.7</v>
      </c>
      <c r="L38" s="11">
        <v>200702.7</v>
      </c>
      <c r="M38" s="11">
        <v>35854.699999999997</v>
      </c>
      <c r="N38" s="21">
        <v>164848</v>
      </c>
      <c r="O38" s="7">
        <v>3</v>
      </c>
      <c r="P38" s="11">
        <v>0</v>
      </c>
      <c r="Q38" s="11">
        <f t="shared" si="0"/>
        <v>17572.404816140581</v>
      </c>
      <c r="R38" s="12" t="b">
        <f t="shared" si="3"/>
        <v>0</v>
      </c>
      <c r="S38" s="23">
        <f t="shared" si="1"/>
        <v>18657.17780915965</v>
      </c>
      <c r="T38" s="23" t="b">
        <f t="shared" si="4"/>
        <v>0</v>
      </c>
      <c r="U38" s="23">
        <f t="shared" si="2"/>
        <v>18667.558411963608</v>
      </c>
      <c r="V38" s="25">
        <f t="shared" si="5"/>
        <v>18668</v>
      </c>
      <c r="W38" s="27">
        <f t="shared" si="6"/>
        <v>-146180</v>
      </c>
    </row>
    <row r="39" spans="2:23" ht="51" x14ac:dyDescent="0.2">
      <c r="B39" s="9">
        <v>38</v>
      </c>
      <c r="C39" s="9">
        <v>6</v>
      </c>
      <c r="D39" s="9" t="s">
        <v>110</v>
      </c>
      <c r="E39" s="9" t="s">
        <v>128</v>
      </c>
      <c r="F39" s="9">
        <v>10872</v>
      </c>
      <c r="G39" s="10" t="s">
        <v>112</v>
      </c>
      <c r="H39" s="10" t="s">
        <v>113</v>
      </c>
      <c r="I39" s="10" t="s">
        <v>129</v>
      </c>
      <c r="J39" s="10" t="s">
        <v>130</v>
      </c>
      <c r="K39" s="11">
        <v>245500</v>
      </c>
      <c r="L39" s="11">
        <v>85360</v>
      </c>
      <c r="M39" s="11">
        <v>5360</v>
      </c>
      <c r="N39" s="21">
        <v>80000</v>
      </c>
      <c r="O39" s="7">
        <v>3</v>
      </c>
      <c r="P39" s="11">
        <v>0</v>
      </c>
      <c r="Q39" s="11">
        <f t="shared" si="0"/>
        <v>17572.404816140581</v>
      </c>
      <c r="R39" s="12" t="b">
        <f t="shared" si="3"/>
        <v>0</v>
      </c>
      <c r="S39" s="23">
        <f t="shared" si="1"/>
        <v>18657.17780915965</v>
      </c>
      <c r="T39" s="23" t="b">
        <f t="shared" si="4"/>
        <v>0</v>
      </c>
      <c r="U39" s="23">
        <f t="shared" si="2"/>
        <v>18667.558411963608</v>
      </c>
      <c r="V39" s="25">
        <f t="shared" si="5"/>
        <v>18668</v>
      </c>
      <c r="W39" s="27">
        <f t="shared" si="6"/>
        <v>-61332</v>
      </c>
    </row>
    <row r="40" spans="2:23" ht="38.25" x14ac:dyDescent="0.2">
      <c r="B40" s="9">
        <v>39</v>
      </c>
      <c r="C40" s="9">
        <v>7</v>
      </c>
      <c r="D40" s="9" t="s">
        <v>110</v>
      </c>
      <c r="E40" s="9" t="s">
        <v>131</v>
      </c>
      <c r="F40" s="9">
        <v>11174</v>
      </c>
      <c r="G40" s="10" t="s">
        <v>112</v>
      </c>
      <c r="H40" s="10" t="s">
        <v>113</v>
      </c>
      <c r="I40" s="10" t="s">
        <v>132</v>
      </c>
      <c r="J40" s="10" t="s">
        <v>133</v>
      </c>
      <c r="K40" s="11">
        <v>142800</v>
      </c>
      <c r="L40" s="11">
        <v>77945</v>
      </c>
      <c r="M40" s="11">
        <v>17945</v>
      </c>
      <c r="N40" s="21">
        <v>60000</v>
      </c>
      <c r="O40" s="7">
        <v>4</v>
      </c>
      <c r="P40" s="11">
        <v>0</v>
      </c>
      <c r="Q40" s="11">
        <f t="shared" si="0"/>
        <v>23429.87308818744</v>
      </c>
      <c r="R40" s="12" t="b">
        <f t="shared" si="3"/>
        <v>0</v>
      </c>
      <c r="S40" s="23">
        <f t="shared" si="1"/>
        <v>24514.646081206509</v>
      </c>
      <c r="T40" s="23" t="b">
        <f t="shared" si="4"/>
        <v>0</v>
      </c>
      <c r="U40" s="23">
        <f t="shared" si="2"/>
        <v>24525.026684010467</v>
      </c>
      <c r="V40" s="25">
        <f t="shared" si="5"/>
        <v>24526</v>
      </c>
      <c r="W40" s="27">
        <f t="shared" si="6"/>
        <v>-35474</v>
      </c>
    </row>
    <row r="41" spans="2:23" ht="89.25" x14ac:dyDescent="0.2">
      <c r="B41" s="9">
        <v>40</v>
      </c>
      <c r="C41" s="9">
        <v>8</v>
      </c>
      <c r="D41" s="9" t="s">
        <v>110</v>
      </c>
      <c r="E41" s="9" t="s">
        <v>134</v>
      </c>
      <c r="F41" s="9">
        <v>9538</v>
      </c>
      <c r="G41" s="10" t="s">
        <v>112</v>
      </c>
      <c r="H41" s="10" t="s">
        <v>113</v>
      </c>
      <c r="I41" s="10" t="s">
        <v>135</v>
      </c>
      <c r="J41" s="10" t="s">
        <v>136</v>
      </c>
      <c r="K41" s="11">
        <v>280853.5</v>
      </c>
      <c r="L41" s="11">
        <v>28842.400000000001</v>
      </c>
      <c r="M41" s="11">
        <v>2537.4</v>
      </c>
      <c r="N41" s="21">
        <v>26305</v>
      </c>
      <c r="O41" s="7">
        <v>3</v>
      </c>
      <c r="P41" s="11">
        <v>0</v>
      </c>
      <c r="Q41" s="11">
        <f t="shared" si="0"/>
        <v>17572.404816140581</v>
      </c>
      <c r="R41" s="12" t="b">
        <f t="shared" si="3"/>
        <v>0</v>
      </c>
      <c r="S41" s="23">
        <f t="shared" si="1"/>
        <v>18657.17780915965</v>
      </c>
      <c r="T41" s="23" t="b">
        <f t="shared" si="4"/>
        <v>0</v>
      </c>
      <c r="U41" s="23">
        <f t="shared" si="2"/>
        <v>18667.558411963608</v>
      </c>
      <c r="V41" s="25">
        <f t="shared" si="5"/>
        <v>18668</v>
      </c>
      <c r="W41" s="27">
        <f t="shared" si="6"/>
        <v>-7637</v>
      </c>
    </row>
    <row r="42" spans="2:23" ht="89.25" x14ac:dyDescent="0.2">
      <c r="B42" s="9">
        <v>41</v>
      </c>
      <c r="C42" s="9">
        <v>9</v>
      </c>
      <c r="D42" s="9" t="s">
        <v>110</v>
      </c>
      <c r="E42" s="9" t="s">
        <v>137</v>
      </c>
      <c r="F42" s="9">
        <v>11398</v>
      </c>
      <c r="G42" s="10" t="s">
        <v>112</v>
      </c>
      <c r="H42" s="10" t="s">
        <v>113</v>
      </c>
      <c r="I42" s="10" t="s">
        <v>138</v>
      </c>
      <c r="J42" s="10" t="s">
        <v>139</v>
      </c>
      <c r="K42" s="11">
        <v>251178.25</v>
      </c>
      <c r="L42" s="11">
        <v>58003</v>
      </c>
      <c r="M42" s="11">
        <v>0</v>
      </c>
      <c r="N42" s="21">
        <v>58003</v>
      </c>
      <c r="O42" s="7">
        <v>3</v>
      </c>
      <c r="P42" s="11">
        <v>0</v>
      </c>
      <c r="Q42" s="11">
        <f t="shared" si="0"/>
        <v>17572.404816140581</v>
      </c>
      <c r="R42" s="12" t="b">
        <f t="shared" si="3"/>
        <v>0</v>
      </c>
      <c r="S42" s="23">
        <f t="shared" si="1"/>
        <v>18657.17780915965</v>
      </c>
      <c r="T42" s="23" t="b">
        <f t="shared" si="4"/>
        <v>0</v>
      </c>
      <c r="U42" s="23">
        <f t="shared" si="2"/>
        <v>18667.558411963608</v>
      </c>
      <c r="V42" s="25">
        <f t="shared" si="5"/>
        <v>18668</v>
      </c>
      <c r="W42" s="27">
        <f t="shared" si="6"/>
        <v>-39335</v>
      </c>
    </row>
    <row r="43" spans="2:23" ht="51" x14ac:dyDescent="0.2">
      <c r="B43" s="9">
        <v>42</v>
      </c>
      <c r="C43" s="9">
        <v>10</v>
      </c>
      <c r="D43" s="9" t="s">
        <v>110</v>
      </c>
      <c r="E43" s="9" t="s">
        <v>140</v>
      </c>
      <c r="F43" s="9">
        <v>11478</v>
      </c>
      <c r="G43" s="10" t="s">
        <v>112</v>
      </c>
      <c r="H43" s="10" t="s">
        <v>113</v>
      </c>
      <c r="I43" s="10" t="s">
        <v>141</v>
      </c>
      <c r="J43" s="10" t="s">
        <v>142</v>
      </c>
      <c r="K43" s="11">
        <v>234754</v>
      </c>
      <c r="L43" s="11">
        <v>41311</v>
      </c>
      <c r="M43" s="11">
        <v>17511</v>
      </c>
      <c r="N43" s="21">
        <v>23800</v>
      </c>
      <c r="O43" s="7">
        <v>3</v>
      </c>
      <c r="P43" s="11">
        <v>0</v>
      </c>
      <c r="Q43" s="11">
        <f t="shared" si="0"/>
        <v>17572.404816140581</v>
      </c>
      <c r="R43" s="12" t="b">
        <f t="shared" si="3"/>
        <v>0</v>
      </c>
      <c r="S43" s="23">
        <f t="shared" si="1"/>
        <v>18657.17780915965</v>
      </c>
      <c r="T43" s="23" t="b">
        <f t="shared" si="4"/>
        <v>0</v>
      </c>
      <c r="U43" s="23">
        <f t="shared" si="2"/>
        <v>18667.558411963608</v>
      </c>
      <c r="V43" s="25">
        <f t="shared" si="5"/>
        <v>18668</v>
      </c>
      <c r="W43" s="27">
        <f t="shared" si="6"/>
        <v>-5132</v>
      </c>
    </row>
    <row r="44" spans="2:23" ht="51" x14ac:dyDescent="0.2">
      <c r="B44" s="9">
        <v>43</v>
      </c>
      <c r="C44" s="9">
        <v>11</v>
      </c>
      <c r="D44" s="9" t="s">
        <v>110</v>
      </c>
      <c r="E44" s="9" t="s">
        <v>143</v>
      </c>
      <c r="F44" s="9">
        <v>9654</v>
      </c>
      <c r="G44" s="10" t="s">
        <v>112</v>
      </c>
      <c r="H44" s="10" t="s">
        <v>113</v>
      </c>
      <c r="I44" s="10" t="s">
        <v>144</v>
      </c>
      <c r="J44" s="10" t="s">
        <v>145</v>
      </c>
      <c r="K44" s="11">
        <v>371713</v>
      </c>
      <c r="L44" s="11">
        <v>81237</v>
      </c>
      <c r="M44" s="11">
        <v>16237</v>
      </c>
      <c r="N44" s="21">
        <v>65000</v>
      </c>
      <c r="O44" s="7">
        <v>3</v>
      </c>
      <c r="P44" s="11">
        <v>0</v>
      </c>
      <c r="Q44" s="11">
        <f t="shared" si="0"/>
        <v>17572.404816140581</v>
      </c>
      <c r="R44" s="12" t="b">
        <f t="shared" si="3"/>
        <v>0</v>
      </c>
      <c r="S44" s="23">
        <f t="shared" si="1"/>
        <v>18657.17780915965</v>
      </c>
      <c r="T44" s="23" t="b">
        <f t="shared" si="4"/>
        <v>0</v>
      </c>
      <c r="U44" s="23">
        <f t="shared" si="2"/>
        <v>18667.558411963608</v>
      </c>
      <c r="V44" s="25">
        <f t="shared" si="5"/>
        <v>18668</v>
      </c>
      <c r="W44" s="27">
        <f t="shared" si="6"/>
        <v>-46332</v>
      </c>
    </row>
    <row r="45" spans="2:23" ht="38.25" x14ac:dyDescent="0.2">
      <c r="B45" s="9">
        <v>44</v>
      </c>
      <c r="C45" s="9">
        <v>12</v>
      </c>
      <c r="D45" s="9" t="s">
        <v>110</v>
      </c>
      <c r="E45" s="9" t="s">
        <v>146</v>
      </c>
      <c r="F45" s="9">
        <v>11539</v>
      </c>
      <c r="G45" s="10" t="s">
        <v>112</v>
      </c>
      <c r="H45" s="10" t="s">
        <v>113</v>
      </c>
      <c r="I45" s="10" t="s">
        <v>147</v>
      </c>
      <c r="J45" s="10" t="s">
        <v>148</v>
      </c>
      <c r="K45" s="11">
        <v>343565</v>
      </c>
      <c r="L45" s="11">
        <v>70805</v>
      </c>
      <c r="M45" s="11">
        <v>5805</v>
      </c>
      <c r="N45" s="21">
        <v>65000</v>
      </c>
      <c r="O45" s="7">
        <v>4</v>
      </c>
      <c r="P45" s="11">
        <v>0</v>
      </c>
      <c r="Q45" s="11">
        <f t="shared" si="0"/>
        <v>23429.87308818744</v>
      </c>
      <c r="R45" s="12" t="b">
        <f t="shared" si="3"/>
        <v>0</v>
      </c>
      <c r="S45" s="23">
        <f t="shared" si="1"/>
        <v>24514.646081206509</v>
      </c>
      <c r="T45" s="23" t="b">
        <f t="shared" si="4"/>
        <v>0</v>
      </c>
      <c r="U45" s="23">
        <f t="shared" si="2"/>
        <v>24525.026684010467</v>
      </c>
      <c r="V45" s="25">
        <f t="shared" si="5"/>
        <v>24526</v>
      </c>
      <c r="W45" s="27">
        <f t="shared" si="6"/>
        <v>-40474</v>
      </c>
    </row>
    <row r="46" spans="2:23" ht="38.25" x14ac:dyDescent="0.2">
      <c r="B46" s="9">
        <v>45</v>
      </c>
      <c r="C46" s="9">
        <v>13</v>
      </c>
      <c r="D46" s="9" t="s">
        <v>110</v>
      </c>
      <c r="E46" s="9" t="s">
        <v>149</v>
      </c>
      <c r="F46" s="9">
        <v>11584</v>
      </c>
      <c r="G46" s="10" t="s">
        <v>112</v>
      </c>
      <c r="H46" s="10" t="s">
        <v>113</v>
      </c>
      <c r="I46" s="10" t="s">
        <v>150</v>
      </c>
      <c r="J46" s="10" t="s">
        <v>151</v>
      </c>
      <c r="K46" s="11">
        <v>462433.39</v>
      </c>
      <c r="L46" s="11">
        <v>109066.25</v>
      </c>
      <c r="M46" s="11">
        <v>9066.25</v>
      </c>
      <c r="N46" s="21">
        <v>100000</v>
      </c>
      <c r="O46" s="7">
        <v>3</v>
      </c>
      <c r="P46" s="11">
        <v>0</v>
      </c>
      <c r="Q46" s="11">
        <f t="shared" si="0"/>
        <v>17572.404816140581</v>
      </c>
      <c r="R46" s="12" t="b">
        <f t="shared" si="3"/>
        <v>0</v>
      </c>
      <c r="S46" s="23">
        <f t="shared" si="1"/>
        <v>18657.17780915965</v>
      </c>
      <c r="T46" s="23" t="b">
        <f t="shared" si="4"/>
        <v>0</v>
      </c>
      <c r="U46" s="23">
        <f t="shared" si="2"/>
        <v>18667.558411963608</v>
      </c>
      <c r="V46" s="25">
        <f t="shared" si="5"/>
        <v>18668</v>
      </c>
      <c r="W46" s="27">
        <f t="shared" si="6"/>
        <v>-81332</v>
      </c>
    </row>
    <row r="47" spans="2:23" ht="25.5" x14ac:dyDescent="0.2">
      <c r="B47" s="9">
        <v>46</v>
      </c>
      <c r="C47" s="9">
        <v>14</v>
      </c>
      <c r="D47" s="9" t="s">
        <v>110</v>
      </c>
      <c r="E47" s="9" t="s">
        <v>152</v>
      </c>
      <c r="F47" s="9">
        <v>11735</v>
      </c>
      <c r="G47" s="10" t="s">
        <v>112</v>
      </c>
      <c r="H47" s="10" t="s">
        <v>113</v>
      </c>
      <c r="I47" s="10" t="s">
        <v>153</v>
      </c>
      <c r="J47" s="10" t="s">
        <v>154</v>
      </c>
      <c r="K47" s="11">
        <v>254065</v>
      </c>
      <c r="L47" s="11">
        <v>67830</v>
      </c>
      <c r="M47" s="11">
        <v>17830</v>
      </c>
      <c r="N47" s="21">
        <v>50000</v>
      </c>
      <c r="O47" s="7">
        <v>3</v>
      </c>
      <c r="P47" s="11">
        <v>0</v>
      </c>
      <c r="Q47" s="11">
        <f t="shared" si="0"/>
        <v>17572.404816140581</v>
      </c>
      <c r="R47" s="12" t="b">
        <f t="shared" si="3"/>
        <v>0</v>
      </c>
      <c r="S47" s="23">
        <f t="shared" si="1"/>
        <v>18657.17780915965</v>
      </c>
      <c r="T47" s="23" t="b">
        <f t="shared" si="4"/>
        <v>0</v>
      </c>
      <c r="U47" s="23">
        <f t="shared" si="2"/>
        <v>18667.558411963608</v>
      </c>
      <c r="V47" s="25">
        <f t="shared" si="5"/>
        <v>18668</v>
      </c>
      <c r="W47" s="27">
        <f t="shared" si="6"/>
        <v>-31332</v>
      </c>
    </row>
    <row r="48" spans="2:23" ht="25.5" x14ac:dyDescent="0.2">
      <c r="B48" s="9">
        <v>47</v>
      </c>
      <c r="C48" s="9">
        <v>15</v>
      </c>
      <c r="D48" s="9" t="s">
        <v>110</v>
      </c>
      <c r="E48" s="9" t="s">
        <v>155</v>
      </c>
      <c r="F48" s="9">
        <v>12144</v>
      </c>
      <c r="G48" s="10" t="s">
        <v>112</v>
      </c>
      <c r="H48" s="10" t="s">
        <v>113</v>
      </c>
      <c r="I48" s="10" t="s">
        <v>156</v>
      </c>
      <c r="J48" s="10" t="s">
        <v>157</v>
      </c>
      <c r="K48" s="11">
        <v>155652</v>
      </c>
      <c r="L48" s="11">
        <v>155652</v>
      </c>
      <c r="M48" s="11">
        <v>0</v>
      </c>
      <c r="N48" s="21">
        <v>155652</v>
      </c>
      <c r="O48" s="7">
        <v>2</v>
      </c>
      <c r="P48" s="11">
        <v>0</v>
      </c>
      <c r="Q48" s="11">
        <f t="shared" si="0"/>
        <v>11714.93654409372</v>
      </c>
      <c r="R48" s="12" t="b">
        <f t="shared" si="3"/>
        <v>0</v>
      </c>
      <c r="S48" s="23">
        <f t="shared" si="1"/>
        <v>12799.709537112789</v>
      </c>
      <c r="T48" s="23" t="b">
        <f t="shared" si="4"/>
        <v>0</v>
      </c>
      <c r="U48" s="23">
        <f t="shared" si="2"/>
        <v>12810.090139916749</v>
      </c>
      <c r="V48" s="25">
        <f t="shared" si="5"/>
        <v>12811</v>
      </c>
      <c r="W48" s="27">
        <f t="shared" si="6"/>
        <v>-142841</v>
      </c>
    </row>
    <row r="49" spans="2:23" ht="38.25" x14ac:dyDescent="0.2">
      <c r="B49" s="9">
        <v>48</v>
      </c>
      <c r="C49" s="9">
        <v>16</v>
      </c>
      <c r="D49" s="9" t="s">
        <v>110</v>
      </c>
      <c r="E49" s="9" t="s">
        <v>158</v>
      </c>
      <c r="F49" s="9">
        <v>11940</v>
      </c>
      <c r="G49" s="10" t="s">
        <v>112</v>
      </c>
      <c r="H49" s="10" t="s">
        <v>113</v>
      </c>
      <c r="I49" s="10" t="s">
        <v>159</v>
      </c>
      <c r="J49" s="10" t="s">
        <v>160</v>
      </c>
      <c r="K49" s="11">
        <v>283890</v>
      </c>
      <c r="L49" s="11">
        <v>283890</v>
      </c>
      <c r="M49" s="11">
        <v>28389</v>
      </c>
      <c r="N49" s="21">
        <v>255501</v>
      </c>
      <c r="O49" s="7">
        <v>3</v>
      </c>
      <c r="P49" s="11">
        <v>0</v>
      </c>
      <c r="Q49" s="11">
        <f t="shared" si="0"/>
        <v>17572.404816140581</v>
      </c>
      <c r="R49" s="12" t="b">
        <f t="shared" si="3"/>
        <v>0</v>
      </c>
      <c r="S49" s="23">
        <f t="shared" si="1"/>
        <v>18657.17780915965</v>
      </c>
      <c r="T49" s="23" t="b">
        <f t="shared" si="4"/>
        <v>0</v>
      </c>
      <c r="U49" s="23">
        <f t="shared" si="2"/>
        <v>18667.558411963608</v>
      </c>
      <c r="V49" s="25">
        <f t="shared" si="5"/>
        <v>18668</v>
      </c>
      <c r="W49" s="27">
        <f t="shared" si="6"/>
        <v>-236833</v>
      </c>
    </row>
    <row r="50" spans="2:23" ht="38.25" x14ac:dyDescent="0.2">
      <c r="B50" s="9">
        <v>49</v>
      </c>
      <c r="C50" s="9">
        <v>17</v>
      </c>
      <c r="D50" s="9" t="s">
        <v>110</v>
      </c>
      <c r="E50" s="9" t="s">
        <v>161</v>
      </c>
      <c r="F50" s="9">
        <v>11995</v>
      </c>
      <c r="G50" s="10" t="s">
        <v>112</v>
      </c>
      <c r="H50" s="10" t="s">
        <v>113</v>
      </c>
      <c r="I50" s="10" t="s">
        <v>162</v>
      </c>
      <c r="J50" s="10" t="s">
        <v>163</v>
      </c>
      <c r="K50" s="11">
        <v>319900</v>
      </c>
      <c r="L50" s="11">
        <v>174470</v>
      </c>
      <c r="M50" s="11">
        <v>74470</v>
      </c>
      <c r="N50" s="21">
        <v>100000</v>
      </c>
      <c r="O50" s="7">
        <v>3</v>
      </c>
      <c r="P50" s="11">
        <v>0</v>
      </c>
      <c r="Q50" s="11">
        <f t="shared" si="0"/>
        <v>17572.404816140581</v>
      </c>
      <c r="R50" s="12" t="b">
        <f t="shared" si="3"/>
        <v>0</v>
      </c>
      <c r="S50" s="23">
        <f t="shared" si="1"/>
        <v>18657.17780915965</v>
      </c>
      <c r="T50" s="23" t="b">
        <f t="shared" si="4"/>
        <v>0</v>
      </c>
      <c r="U50" s="23">
        <f t="shared" si="2"/>
        <v>18667.558411963608</v>
      </c>
      <c r="V50" s="25">
        <f t="shared" si="5"/>
        <v>18668</v>
      </c>
      <c r="W50" s="27">
        <f t="shared" si="6"/>
        <v>-81332</v>
      </c>
    </row>
    <row r="51" spans="2:23" ht="51" x14ac:dyDescent="0.2">
      <c r="B51" s="9">
        <v>50</v>
      </c>
      <c r="C51" s="9">
        <v>18</v>
      </c>
      <c r="D51" s="9" t="s">
        <v>110</v>
      </c>
      <c r="E51" s="9" t="s">
        <v>164</v>
      </c>
      <c r="F51" s="9">
        <v>12037</v>
      </c>
      <c r="G51" s="10" t="s">
        <v>112</v>
      </c>
      <c r="H51" s="10" t="s">
        <v>113</v>
      </c>
      <c r="I51" s="10" t="s">
        <v>165</v>
      </c>
      <c r="J51" s="10" t="s">
        <v>166</v>
      </c>
      <c r="K51" s="11">
        <v>306180</v>
      </c>
      <c r="L51" s="11">
        <v>225702.24</v>
      </c>
      <c r="M51" s="11">
        <v>46702.239999999998</v>
      </c>
      <c r="N51" s="21">
        <v>179000</v>
      </c>
      <c r="O51" s="7">
        <v>3</v>
      </c>
      <c r="P51" s="11">
        <v>0</v>
      </c>
      <c r="Q51" s="11">
        <f t="shared" si="0"/>
        <v>17572.404816140581</v>
      </c>
      <c r="R51" s="12" t="b">
        <f t="shared" si="3"/>
        <v>0</v>
      </c>
      <c r="S51" s="23">
        <f t="shared" si="1"/>
        <v>18657.17780915965</v>
      </c>
      <c r="T51" s="23" t="b">
        <f t="shared" si="4"/>
        <v>0</v>
      </c>
      <c r="U51" s="23">
        <f t="shared" si="2"/>
        <v>18667.558411963608</v>
      </c>
      <c r="V51" s="25">
        <f t="shared" si="5"/>
        <v>18668</v>
      </c>
      <c r="W51" s="27">
        <f t="shared" si="6"/>
        <v>-160332</v>
      </c>
    </row>
    <row r="52" spans="2:23" ht="25.5" x14ac:dyDescent="0.2">
      <c r="B52" s="9">
        <v>51</v>
      </c>
      <c r="C52" s="9">
        <v>19</v>
      </c>
      <c r="D52" s="9" t="s">
        <v>110</v>
      </c>
      <c r="E52" s="9" t="s">
        <v>167</v>
      </c>
      <c r="F52" s="9">
        <v>12224</v>
      </c>
      <c r="G52" s="10" t="s">
        <v>112</v>
      </c>
      <c r="H52" s="10" t="s">
        <v>113</v>
      </c>
      <c r="I52" s="10" t="s">
        <v>168</v>
      </c>
      <c r="J52" s="10" t="s">
        <v>169</v>
      </c>
      <c r="K52" s="11">
        <v>273105</v>
      </c>
      <c r="L52" s="11">
        <v>73287</v>
      </c>
      <c r="M52" s="11">
        <v>3287</v>
      </c>
      <c r="N52" s="21">
        <v>70000</v>
      </c>
      <c r="O52" s="7">
        <v>3</v>
      </c>
      <c r="P52" s="11">
        <v>0</v>
      </c>
      <c r="Q52" s="11">
        <f t="shared" si="0"/>
        <v>17572.404816140581</v>
      </c>
      <c r="R52" s="12" t="b">
        <f t="shared" si="3"/>
        <v>0</v>
      </c>
      <c r="S52" s="23">
        <f t="shared" si="1"/>
        <v>18657.17780915965</v>
      </c>
      <c r="T52" s="23" t="b">
        <f t="shared" si="4"/>
        <v>0</v>
      </c>
      <c r="U52" s="23">
        <f t="shared" si="2"/>
        <v>18667.558411963608</v>
      </c>
      <c r="V52" s="25">
        <f t="shared" si="5"/>
        <v>18668</v>
      </c>
      <c r="W52" s="27">
        <f t="shared" si="6"/>
        <v>-51332</v>
      </c>
    </row>
    <row r="53" spans="2:23" ht="25.5" x14ac:dyDescent="0.2">
      <c r="B53" s="9">
        <v>52</v>
      </c>
      <c r="C53" s="9">
        <v>20</v>
      </c>
      <c r="D53" s="9" t="s">
        <v>110</v>
      </c>
      <c r="E53" s="9" t="s">
        <v>170</v>
      </c>
      <c r="F53" s="9">
        <v>12242</v>
      </c>
      <c r="G53" s="10" t="s">
        <v>112</v>
      </c>
      <c r="H53" s="10" t="s">
        <v>113</v>
      </c>
      <c r="I53" s="10" t="s">
        <v>171</v>
      </c>
      <c r="J53" s="10" t="s">
        <v>172</v>
      </c>
      <c r="K53" s="11">
        <v>145180</v>
      </c>
      <c r="L53" s="11">
        <v>32130</v>
      </c>
      <c r="M53" s="11">
        <v>2130</v>
      </c>
      <c r="N53" s="21">
        <v>30000</v>
      </c>
      <c r="O53" s="7">
        <v>3</v>
      </c>
      <c r="P53" s="11">
        <v>0</v>
      </c>
      <c r="Q53" s="11">
        <f t="shared" si="0"/>
        <v>17572.404816140581</v>
      </c>
      <c r="R53" s="12" t="b">
        <f t="shared" si="3"/>
        <v>0</v>
      </c>
      <c r="S53" s="23">
        <f t="shared" si="1"/>
        <v>18657.17780915965</v>
      </c>
      <c r="T53" s="23" t="b">
        <f t="shared" si="4"/>
        <v>0</v>
      </c>
      <c r="U53" s="23">
        <f t="shared" si="2"/>
        <v>18667.558411963608</v>
      </c>
      <c r="V53" s="25">
        <f t="shared" si="5"/>
        <v>18668</v>
      </c>
      <c r="W53" s="27">
        <f t="shared" si="6"/>
        <v>-11332</v>
      </c>
    </row>
    <row r="54" spans="2:23" ht="25.5" x14ac:dyDescent="0.2">
      <c r="B54" s="9">
        <v>53</v>
      </c>
      <c r="C54" s="9">
        <v>21</v>
      </c>
      <c r="D54" s="9" t="s">
        <v>110</v>
      </c>
      <c r="E54" s="9" t="s">
        <v>173</v>
      </c>
      <c r="F54" s="9">
        <v>12126</v>
      </c>
      <c r="G54" s="10" t="s">
        <v>112</v>
      </c>
      <c r="H54" s="10" t="s">
        <v>113</v>
      </c>
      <c r="I54" s="10" t="s">
        <v>174</v>
      </c>
      <c r="J54" s="10" t="s">
        <v>175</v>
      </c>
      <c r="K54" s="11">
        <v>184450</v>
      </c>
      <c r="L54" s="11">
        <v>95795</v>
      </c>
      <c r="M54" s="11">
        <v>5795</v>
      </c>
      <c r="N54" s="21">
        <v>90000</v>
      </c>
      <c r="O54" s="7">
        <v>2</v>
      </c>
      <c r="P54" s="11">
        <v>0</v>
      </c>
      <c r="Q54" s="11">
        <f t="shared" si="0"/>
        <v>11714.93654409372</v>
      </c>
      <c r="R54" s="12" t="b">
        <f t="shared" si="3"/>
        <v>0</v>
      </c>
      <c r="S54" s="23">
        <f t="shared" si="1"/>
        <v>12799.709537112789</v>
      </c>
      <c r="T54" s="23" t="b">
        <f t="shared" si="4"/>
        <v>0</v>
      </c>
      <c r="U54" s="23">
        <f t="shared" si="2"/>
        <v>12810.090139916749</v>
      </c>
      <c r="V54" s="25">
        <f t="shared" si="5"/>
        <v>12811</v>
      </c>
      <c r="W54" s="27">
        <f t="shared" si="6"/>
        <v>-77189</v>
      </c>
    </row>
    <row r="55" spans="2:23" ht="25.5" x14ac:dyDescent="0.2">
      <c r="B55" s="9">
        <v>54</v>
      </c>
      <c r="C55" s="9">
        <v>22</v>
      </c>
      <c r="D55" s="9" t="s">
        <v>110</v>
      </c>
      <c r="E55" s="9" t="s">
        <v>176</v>
      </c>
      <c r="F55" s="9">
        <v>12509</v>
      </c>
      <c r="G55" s="10" t="s">
        <v>112</v>
      </c>
      <c r="H55" s="10" t="s">
        <v>113</v>
      </c>
      <c r="I55" s="10" t="s">
        <v>177</v>
      </c>
      <c r="J55" s="10" t="s">
        <v>178</v>
      </c>
      <c r="K55" s="11">
        <v>303450</v>
      </c>
      <c r="L55" s="11">
        <v>190598</v>
      </c>
      <c r="M55" s="11">
        <v>90598</v>
      </c>
      <c r="N55" s="21">
        <v>100000</v>
      </c>
      <c r="O55" s="7">
        <v>4</v>
      </c>
      <c r="P55" s="11">
        <v>0</v>
      </c>
      <c r="Q55" s="11">
        <f t="shared" si="0"/>
        <v>23429.87308818744</v>
      </c>
      <c r="R55" s="12" t="b">
        <f t="shared" si="3"/>
        <v>0</v>
      </c>
      <c r="S55" s="23">
        <f t="shared" si="1"/>
        <v>24514.646081206509</v>
      </c>
      <c r="T55" s="23" t="b">
        <f t="shared" si="4"/>
        <v>0</v>
      </c>
      <c r="U55" s="23">
        <f t="shared" si="2"/>
        <v>24525.026684010467</v>
      </c>
      <c r="V55" s="25">
        <f t="shared" si="5"/>
        <v>24526</v>
      </c>
      <c r="W55" s="27">
        <f t="shared" si="6"/>
        <v>-75474</v>
      </c>
    </row>
    <row r="56" spans="2:23" ht="89.25" x14ac:dyDescent="0.2">
      <c r="B56" s="9">
        <v>55</v>
      </c>
      <c r="C56" s="9">
        <v>23</v>
      </c>
      <c r="D56" s="9" t="s">
        <v>110</v>
      </c>
      <c r="E56" s="9" t="s">
        <v>179</v>
      </c>
      <c r="F56" s="9">
        <v>12572</v>
      </c>
      <c r="G56" s="10" t="s">
        <v>112</v>
      </c>
      <c r="H56" s="10" t="s">
        <v>113</v>
      </c>
      <c r="I56" s="10" t="s">
        <v>180</v>
      </c>
      <c r="J56" s="10" t="s">
        <v>181</v>
      </c>
      <c r="K56" s="11">
        <v>396762.58</v>
      </c>
      <c r="L56" s="11">
        <v>66340.52</v>
      </c>
      <c r="M56" s="11">
        <v>7100</v>
      </c>
      <c r="N56" s="21">
        <v>59240.52</v>
      </c>
      <c r="O56" s="7">
        <v>4</v>
      </c>
      <c r="P56" s="11">
        <v>0</v>
      </c>
      <c r="Q56" s="11">
        <f t="shared" si="0"/>
        <v>23429.87308818744</v>
      </c>
      <c r="R56" s="12" t="b">
        <f t="shared" si="3"/>
        <v>0</v>
      </c>
      <c r="S56" s="23">
        <f t="shared" si="1"/>
        <v>24514.646081206509</v>
      </c>
      <c r="T56" s="23" t="b">
        <f t="shared" si="4"/>
        <v>0</v>
      </c>
      <c r="U56" s="23">
        <f t="shared" si="2"/>
        <v>24525.026684010467</v>
      </c>
      <c r="V56" s="25">
        <f t="shared" si="5"/>
        <v>24526</v>
      </c>
      <c r="W56" s="27">
        <f t="shared" si="6"/>
        <v>-34714.519999999997</v>
      </c>
    </row>
    <row r="57" spans="2:23" ht="63.75" x14ac:dyDescent="0.2">
      <c r="B57" s="9">
        <v>56</v>
      </c>
      <c r="C57" s="9">
        <v>24</v>
      </c>
      <c r="D57" s="9" t="s">
        <v>110</v>
      </c>
      <c r="E57" s="9" t="s">
        <v>182</v>
      </c>
      <c r="F57" s="9">
        <v>12643</v>
      </c>
      <c r="G57" s="10" t="s">
        <v>112</v>
      </c>
      <c r="H57" s="10" t="s">
        <v>113</v>
      </c>
      <c r="I57" s="10" t="s">
        <v>183</v>
      </c>
      <c r="J57" s="10" t="s">
        <v>184</v>
      </c>
      <c r="K57" s="11">
        <v>363378.83</v>
      </c>
      <c r="L57" s="11">
        <v>27370</v>
      </c>
      <c r="M57" s="11">
        <v>0</v>
      </c>
      <c r="N57" s="21">
        <v>27370</v>
      </c>
      <c r="O57" s="7">
        <v>3</v>
      </c>
      <c r="P57" s="11">
        <v>0</v>
      </c>
      <c r="Q57" s="11">
        <f t="shared" si="0"/>
        <v>17572.404816140581</v>
      </c>
      <c r="R57" s="12" t="b">
        <f t="shared" si="3"/>
        <v>0</v>
      </c>
      <c r="S57" s="23">
        <f t="shared" si="1"/>
        <v>18657.17780915965</v>
      </c>
      <c r="T57" s="23" t="b">
        <f t="shared" si="4"/>
        <v>0</v>
      </c>
      <c r="U57" s="23">
        <f t="shared" si="2"/>
        <v>18667.558411963608</v>
      </c>
      <c r="V57" s="25">
        <f t="shared" si="5"/>
        <v>18668</v>
      </c>
      <c r="W57" s="27">
        <f t="shared" si="6"/>
        <v>-8702</v>
      </c>
    </row>
    <row r="58" spans="2:23" ht="76.5" x14ac:dyDescent="0.2">
      <c r="B58" s="9">
        <v>57</v>
      </c>
      <c r="C58" s="9">
        <v>1</v>
      </c>
      <c r="D58" s="9" t="s">
        <v>185</v>
      </c>
      <c r="E58" s="9" t="s">
        <v>186</v>
      </c>
      <c r="F58" s="9">
        <v>13999</v>
      </c>
      <c r="G58" s="10" t="s">
        <v>187</v>
      </c>
      <c r="H58" s="10" t="s">
        <v>188</v>
      </c>
      <c r="I58" s="10" t="s">
        <v>189</v>
      </c>
      <c r="J58" s="10" t="s">
        <v>190</v>
      </c>
      <c r="K58" s="11">
        <v>119800</v>
      </c>
      <c r="L58" s="11">
        <v>50000</v>
      </c>
      <c r="M58" s="11">
        <v>0</v>
      </c>
      <c r="N58" s="21">
        <v>50000</v>
      </c>
      <c r="O58" s="7">
        <v>4</v>
      </c>
      <c r="P58" s="11">
        <v>0</v>
      </c>
      <c r="Q58" s="11">
        <f t="shared" si="0"/>
        <v>23429.87308818744</v>
      </c>
      <c r="R58" s="12" t="b">
        <f t="shared" si="3"/>
        <v>0</v>
      </c>
      <c r="S58" s="23">
        <f t="shared" si="1"/>
        <v>24514.646081206509</v>
      </c>
      <c r="T58" s="23" t="b">
        <f t="shared" si="4"/>
        <v>0</v>
      </c>
      <c r="U58" s="23">
        <f t="shared" si="2"/>
        <v>24525.026684010467</v>
      </c>
      <c r="V58" s="25">
        <f t="shared" si="5"/>
        <v>24526</v>
      </c>
      <c r="W58" s="27">
        <f t="shared" si="6"/>
        <v>-25474</v>
      </c>
    </row>
    <row r="59" spans="2:23" ht="25.5" x14ac:dyDescent="0.2">
      <c r="B59" s="9">
        <v>58</v>
      </c>
      <c r="C59" s="9">
        <v>2</v>
      </c>
      <c r="D59" s="9" t="s">
        <v>185</v>
      </c>
      <c r="E59" s="9" t="s">
        <v>191</v>
      </c>
      <c r="F59" s="9">
        <v>13187</v>
      </c>
      <c r="G59" s="10" t="s">
        <v>187</v>
      </c>
      <c r="H59" s="10" t="s">
        <v>188</v>
      </c>
      <c r="I59" s="10" t="s">
        <v>192</v>
      </c>
      <c r="J59" s="10" t="s">
        <v>193</v>
      </c>
      <c r="K59" s="11">
        <v>220150</v>
      </c>
      <c r="L59" s="11">
        <v>88060</v>
      </c>
      <c r="M59" s="11">
        <v>0</v>
      </c>
      <c r="N59" s="21">
        <v>88060</v>
      </c>
      <c r="O59" s="7">
        <v>3</v>
      </c>
      <c r="P59" s="11">
        <v>0</v>
      </c>
      <c r="Q59" s="11">
        <f t="shared" si="0"/>
        <v>17572.404816140581</v>
      </c>
      <c r="R59" s="12" t="b">
        <f t="shared" si="3"/>
        <v>0</v>
      </c>
      <c r="S59" s="23">
        <f t="shared" si="1"/>
        <v>18657.17780915965</v>
      </c>
      <c r="T59" s="23" t="b">
        <f t="shared" si="4"/>
        <v>0</v>
      </c>
      <c r="U59" s="23">
        <f t="shared" si="2"/>
        <v>18667.558411963608</v>
      </c>
      <c r="V59" s="25">
        <f t="shared" si="5"/>
        <v>18668</v>
      </c>
      <c r="W59" s="27">
        <f t="shared" si="6"/>
        <v>-69392</v>
      </c>
    </row>
    <row r="60" spans="2:23" ht="25.5" x14ac:dyDescent="0.2">
      <c r="B60" s="9">
        <v>59</v>
      </c>
      <c r="C60" s="9">
        <v>3</v>
      </c>
      <c r="D60" s="9" t="s">
        <v>185</v>
      </c>
      <c r="E60" s="9" t="s">
        <v>194</v>
      </c>
      <c r="F60" s="9">
        <v>14352</v>
      </c>
      <c r="G60" s="10" t="s">
        <v>187</v>
      </c>
      <c r="H60" s="10" t="s">
        <v>188</v>
      </c>
      <c r="I60" s="10" t="s">
        <v>195</v>
      </c>
      <c r="J60" s="10" t="s">
        <v>196</v>
      </c>
      <c r="K60" s="11">
        <v>119531</v>
      </c>
      <c r="L60" s="11">
        <v>50000</v>
      </c>
      <c r="M60" s="11">
        <v>0</v>
      </c>
      <c r="N60" s="21">
        <v>39531</v>
      </c>
      <c r="O60" s="7">
        <v>3</v>
      </c>
      <c r="P60" s="11">
        <v>0</v>
      </c>
      <c r="Q60" s="11">
        <f t="shared" si="0"/>
        <v>17572.404816140581</v>
      </c>
      <c r="R60" s="12" t="b">
        <f t="shared" si="3"/>
        <v>0</v>
      </c>
      <c r="S60" s="23">
        <f t="shared" si="1"/>
        <v>18657.17780915965</v>
      </c>
      <c r="T60" s="23" t="b">
        <f t="shared" si="4"/>
        <v>0</v>
      </c>
      <c r="U60" s="23">
        <f t="shared" si="2"/>
        <v>18667.558411963608</v>
      </c>
      <c r="V60" s="25">
        <f t="shared" si="5"/>
        <v>18668</v>
      </c>
      <c r="W60" s="27">
        <f t="shared" si="6"/>
        <v>-20863</v>
      </c>
    </row>
    <row r="61" spans="2:23" ht="25.5" x14ac:dyDescent="0.2">
      <c r="B61" s="9">
        <v>60</v>
      </c>
      <c r="C61" s="9">
        <v>4</v>
      </c>
      <c r="D61" s="9" t="s">
        <v>185</v>
      </c>
      <c r="E61" s="9" t="s">
        <v>197</v>
      </c>
      <c r="F61" s="9">
        <v>14584</v>
      </c>
      <c r="G61" s="10" t="s">
        <v>187</v>
      </c>
      <c r="H61" s="10" t="s">
        <v>188</v>
      </c>
      <c r="I61" s="10" t="s">
        <v>198</v>
      </c>
      <c r="J61" s="10" t="s">
        <v>199</v>
      </c>
      <c r="K61" s="11">
        <v>163285</v>
      </c>
      <c r="L61" s="11">
        <v>30000</v>
      </c>
      <c r="M61" s="11">
        <v>0</v>
      </c>
      <c r="N61" s="21">
        <v>22015</v>
      </c>
      <c r="O61" s="7">
        <v>4</v>
      </c>
      <c r="P61" s="11">
        <v>0</v>
      </c>
      <c r="Q61" s="11">
        <f t="shared" si="0"/>
        <v>22015</v>
      </c>
      <c r="R61" s="12" t="b">
        <f t="shared" si="3"/>
        <v>1</v>
      </c>
      <c r="S61" s="23">
        <f t="shared" si="1"/>
        <v>22015</v>
      </c>
      <c r="T61" s="23" t="b">
        <f t="shared" si="4"/>
        <v>1</v>
      </c>
      <c r="U61" s="23">
        <f t="shared" si="2"/>
        <v>22015</v>
      </c>
      <c r="V61" s="25">
        <f t="shared" si="5"/>
        <v>22015</v>
      </c>
      <c r="W61" s="27">
        <f t="shared" si="6"/>
        <v>0</v>
      </c>
    </row>
    <row r="62" spans="2:23" ht="25.5" x14ac:dyDescent="0.2">
      <c r="B62" s="9">
        <v>61</v>
      </c>
      <c r="C62" s="9">
        <v>5</v>
      </c>
      <c r="D62" s="9" t="s">
        <v>185</v>
      </c>
      <c r="E62" s="9" t="s">
        <v>200</v>
      </c>
      <c r="F62" s="9">
        <v>14753</v>
      </c>
      <c r="G62" s="10" t="s">
        <v>187</v>
      </c>
      <c r="H62" s="10" t="s">
        <v>188</v>
      </c>
      <c r="I62" s="10" t="s">
        <v>201</v>
      </c>
      <c r="J62" s="10" t="s">
        <v>202</v>
      </c>
      <c r="K62" s="11">
        <v>119100</v>
      </c>
      <c r="L62" s="11">
        <v>91457</v>
      </c>
      <c r="M62" s="11">
        <v>0</v>
      </c>
      <c r="N62" s="21">
        <v>33000</v>
      </c>
      <c r="O62" s="7">
        <v>3</v>
      </c>
      <c r="P62" s="11">
        <v>0</v>
      </c>
      <c r="Q62" s="11">
        <f t="shared" si="0"/>
        <v>17572.404816140581</v>
      </c>
      <c r="R62" s="12" t="b">
        <f t="shared" si="3"/>
        <v>0</v>
      </c>
      <c r="S62" s="23">
        <f t="shared" si="1"/>
        <v>18657.17780915965</v>
      </c>
      <c r="T62" s="23" t="b">
        <f t="shared" si="4"/>
        <v>0</v>
      </c>
      <c r="U62" s="23">
        <f t="shared" si="2"/>
        <v>18667.558411963608</v>
      </c>
      <c r="V62" s="25">
        <f t="shared" si="5"/>
        <v>18668</v>
      </c>
      <c r="W62" s="27">
        <f t="shared" si="6"/>
        <v>-14332</v>
      </c>
    </row>
    <row r="63" spans="2:23" ht="51" x14ac:dyDescent="0.2">
      <c r="B63" s="9">
        <v>62</v>
      </c>
      <c r="C63" s="9">
        <v>6</v>
      </c>
      <c r="D63" s="9" t="s">
        <v>185</v>
      </c>
      <c r="E63" s="9" t="s">
        <v>203</v>
      </c>
      <c r="F63" s="9">
        <v>14851</v>
      </c>
      <c r="G63" s="10" t="s">
        <v>187</v>
      </c>
      <c r="H63" s="10" t="s">
        <v>188</v>
      </c>
      <c r="I63" s="10" t="s">
        <v>204</v>
      </c>
      <c r="J63" s="10" t="s">
        <v>205</v>
      </c>
      <c r="K63" s="11">
        <v>196931</v>
      </c>
      <c r="L63" s="11">
        <v>66880</v>
      </c>
      <c r="M63" s="11">
        <v>0</v>
      </c>
      <c r="N63" s="21">
        <v>66880</v>
      </c>
      <c r="O63" s="13">
        <v>3</v>
      </c>
      <c r="P63" s="11">
        <v>0</v>
      </c>
      <c r="Q63" s="11">
        <f t="shared" si="0"/>
        <v>17572.404816140581</v>
      </c>
      <c r="R63" s="12" t="b">
        <f t="shared" si="3"/>
        <v>0</v>
      </c>
      <c r="S63" s="23">
        <f t="shared" si="1"/>
        <v>18657.17780915965</v>
      </c>
      <c r="T63" s="23" t="b">
        <f t="shared" si="4"/>
        <v>0</v>
      </c>
      <c r="U63" s="23">
        <f t="shared" si="2"/>
        <v>18667.558411963608</v>
      </c>
      <c r="V63" s="25">
        <f t="shared" si="5"/>
        <v>18668</v>
      </c>
      <c r="W63" s="27">
        <f t="shared" si="6"/>
        <v>-48212</v>
      </c>
    </row>
    <row r="64" spans="2:23" ht="25.5" x14ac:dyDescent="0.2">
      <c r="B64" s="9">
        <v>63</v>
      </c>
      <c r="C64" s="9">
        <v>7</v>
      </c>
      <c r="D64" s="9" t="s">
        <v>185</v>
      </c>
      <c r="E64" s="9" t="s">
        <v>206</v>
      </c>
      <c r="F64" s="9">
        <v>15064</v>
      </c>
      <c r="G64" s="10" t="s">
        <v>187</v>
      </c>
      <c r="H64" s="10" t="s">
        <v>188</v>
      </c>
      <c r="I64" s="10" t="s">
        <v>207</v>
      </c>
      <c r="J64" s="10" t="s">
        <v>208</v>
      </c>
      <c r="K64" s="11">
        <v>276000</v>
      </c>
      <c r="L64" s="11">
        <v>164201.78</v>
      </c>
      <c r="M64" s="11">
        <v>0</v>
      </c>
      <c r="N64" s="21">
        <v>50000</v>
      </c>
      <c r="O64" s="7">
        <v>3</v>
      </c>
      <c r="P64" s="11">
        <v>0</v>
      </c>
      <c r="Q64" s="11">
        <f t="shared" si="0"/>
        <v>17572.404816140581</v>
      </c>
      <c r="R64" s="12" t="b">
        <f t="shared" si="3"/>
        <v>0</v>
      </c>
      <c r="S64" s="23">
        <f t="shared" si="1"/>
        <v>18657.17780915965</v>
      </c>
      <c r="T64" s="23" t="b">
        <f t="shared" si="4"/>
        <v>0</v>
      </c>
      <c r="U64" s="23">
        <f t="shared" si="2"/>
        <v>18667.558411963608</v>
      </c>
      <c r="V64" s="25">
        <f t="shared" si="5"/>
        <v>18668</v>
      </c>
      <c r="W64" s="27">
        <f t="shared" si="6"/>
        <v>-31332</v>
      </c>
    </row>
    <row r="65" spans="2:23" ht="25.5" x14ac:dyDescent="0.2">
      <c r="B65" s="9">
        <v>64</v>
      </c>
      <c r="C65" s="9">
        <v>8</v>
      </c>
      <c r="D65" s="9" t="s">
        <v>185</v>
      </c>
      <c r="E65" s="9" t="s">
        <v>209</v>
      </c>
      <c r="F65" s="9">
        <v>13490</v>
      </c>
      <c r="G65" s="10" t="s">
        <v>187</v>
      </c>
      <c r="H65" s="10" t="s">
        <v>188</v>
      </c>
      <c r="I65" s="10" t="s">
        <v>210</v>
      </c>
      <c r="J65" s="10" t="s">
        <v>211</v>
      </c>
      <c r="K65" s="11">
        <v>317730</v>
      </c>
      <c r="L65" s="11">
        <v>158865</v>
      </c>
      <c r="M65" s="11">
        <v>0</v>
      </c>
      <c r="N65" s="21">
        <v>95319</v>
      </c>
      <c r="O65" s="7">
        <v>5</v>
      </c>
      <c r="P65" s="11">
        <v>0</v>
      </c>
      <c r="Q65" s="11">
        <f t="shared" si="0"/>
        <v>29287.341360234299</v>
      </c>
      <c r="R65" s="12" t="b">
        <f t="shared" si="3"/>
        <v>0</v>
      </c>
      <c r="S65" s="23">
        <f t="shared" si="1"/>
        <v>30372.114353253368</v>
      </c>
      <c r="T65" s="23" t="b">
        <f t="shared" si="4"/>
        <v>0</v>
      </c>
      <c r="U65" s="23">
        <f t="shared" si="2"/>
        <v>30382.494956057326</v>
      </c>
      <c r="V65" s="25">
        <f t="shared" si="5"/>
        <v>30383</v>
      </c>
      <c r="W65" s="27">
        <f t="shared" si="6"/>
        <v>-64936</v>
      </c>
    </row>
    <row r="66" spans="2:23" ht="51" x14ac:dyDescent="0.2">
      <c r="B66" s="9">
        <v>65</v>
      </c>
      <c r="C66" s="9">
        <v>9</v>
      </c>
      <c r="D66" s="9" t="s">
        <v>185</v>
      </c>
      <c r="E66" s="9" t="s">
        <v>212</v>
      </c>
      <c r="F66" s="9">
        <v>15448</v>
      </c>
      <c r="G66" s="10" t="s">
        <v>187</v>
      </c>
      <c r="H66" s="10" t="s">
        <v>188</v>
      </c>
      <c r="I66" s="10" t="s">
        <v>213</v>
      </c>
      <c r="J66" s="10" t="s">
        <v>214</v>
      </c>
      <c r="K66" s="11">
        <v>156247</v>
      </c>
      <c r="L66" s="11">
        <v>156247</v>
      </c>
      <c r="M66" s="11">
        <v>0</v>
      </c>
      <c r="N66" s="21">
        <v>100000</v>
      </c>
      <c r="O66" s="7">
        <v>2</v>
      </c>
      <c r="P66" s="11">
        <v>0</v>
      </c>
      <c r="Q66" s="11">
        <f t="shared" ref="Q66:Q129" si="7">IF(O66*$P$962&gt;N66,N66,O66*$P$962)</f>
        <v>11714.93654409372</v>
      </c>
      <c r="R66" s="12" t="b">
        <f t="shared" si="3"/>
        <v>0</v>
      </c>
      <c r="S66" s="23">
        <f t="shared" ref="S66:S129" si="8">IF(R66=FALSE,IF(SUM(Q66,$Q$963/$R$962)&gt;N66,Q66,SUM(Q66,$Q$963/$R$962)),Q66)</f>
        <v>12799.709537112789</v>
      </c>
      <c r="T66" s="23" t="b">
        <f t="shared" si="4"/>
        <v>0</v>
      </c>
      <c r="U66" s="23">
        <f t="shared" ref="U66:U129" si="9">IF(T66=FALSE,IF(SUM(S66,$S$963/$T$962)&gt;N66,S66,SUM(S66,$S$963/$T$962)),S66)</f>
        <v>12810.090139916749</v>
      </c>
      <c r="V66" s="25">
        <f t="shared" si="5"/>
        <v>12811</v>
      </c>
      <c r="W66" s="27">
        <f t="shared" si="6"/>
        <v>-87189</v>
      </c>
    </row>
    <row r="67" spans="2:23" ht="25.5" x14ac:dyDescent="0.2">
      <c r="B67" s="9">
        <v>66</v>
      </c>
      <c r="C67" s="9">
        <v>10</v>
      </c>
      <c r="D67" s="9" t="s">
        <v>185</v>
      </c>
      <c r="E67" s="9" t="s">
        <v>215</v>
      </c>
      <c r="F67" s="9">
        <v>15741</v>
      </c>
      <c r="G67" s="10" t="s">
        <v>187</v>
      </c>
      <c r="H67" s="10" t="s">
        <v>188</v>
      </c>
      <c r="I67" s="10" t="s">
        <v>216</v>
      </c>
      <c r="J67" s="10" t="s">
        <v>217</v>
      </c>
      <c r="K67" s="11">
        <v>154700</v>
      </c>
      <c r="L67" s="11">
        <v>101000</v>
      </c>
      <c r="M67" s="11">
        <v>0</v>
      </c>
      <c r="N67" s="21">
        <v>100000</v>
      </c>
      <c r="O67" s="7">
        <v>3</v>
      </c>
      <c r="P67" s="11">
        <v>0</v>
      </c>
      <c r="Q67" s="11">
        <f t="shared" si="7"/>
        <v>17572.404816140581</v>
      </c>
      <c r="R67" s="12" t="b">
        <f t="shared" si="3"/>
        <v>0</v>
      </c>
      <c r="S67" s="23">
        <f t="shared" si="8"/>
        <v>18657.17780915965</v>
      </c>
      <c r="T67" s="23" t="b">
        <f t="shared" si="4"/>
        <v>0</v>
      </c>
      <c r="U67" s="23">
        <f t="shared" si="9"/>
        <v>18667.558411963608</v>
      </c>
      <c r="V67" s="25">
        <f t="shared" ref="V67:V130" si="10">IF(U67&gt;=N67,ROUNDDOWN(U67,0),ROUNDUP(U67,0))</f>
        <v>18668</v>
      </c>
      <c r="W67" s="27">
        <f t="shared" si="6"/>
        <v>-81332</v>
      </c>
    </row>
    <row r="68" spans="2:23" ht="25.5" x14ac:dyDescent="0.2">
      <c r="B68" s="9">
        <v>67</v>
      </c>
      <c r="C68" s="9">
        <v>11</v>
      </c>
      <c r="D68" s="9" t="s">
        <v>185</v>
      </c>
      <c r="E68" s="9" t="s">
        <v>218</v>
      </c>
      <c r="F68" s="9">
        <v>15901</v>
      </c>
      <c r="G68" s="10" t="s">
        <v>187</v>
      </c>
      <c r="H68" s="10" t="s">
        <v>188</v>
      </c>
      <c r="I68" s="10" t="s">
        <v>219</v>
      </c>
      <c r="J68" s="10" t="s">
        <v>220</v>
      </c>
      <c r="K68" s="11">
        <v>78750</v>
      </c>
      <c r="L68" s="11">
        <v>53750</v>
      </c>
      <c r="M68" s="11">
        <v>0</v>
      </c>
      <c r="N68" s="21">
        <v>50000</v>
      </c>
      <c r="O68" s="7">
        <v>3</v>
      </c>
      <c r="P68" s="11">
        <v>0</v>
      </c>
      <c r="Q68" s="11">
        <f t="shared" si="7"/>
        <v>17572.404816140581</v>
      </c>
      <c r="R68" s="12" t="b">
        <f t="shared" ref="R68:R131" si="11">IF(N68&lt;=Q68,TRUE,FALSE)</f>
        <v>0</v>
      </c>
      <c r="S68" s="23">
        <f t="shared" si="8"/>
        <v>18657.17780915965</v>
      </c>
      <c r="T68" s="23" t="b">
        <f t="shared" ref="T68:T131" si="12">IF(N68&lt;=S68,TRUE,FALSE)</f>
        <v>0</v>
      </c>
      <c r="U68" s="23">
        <f t="shared" si="9"/>
        <v>18667.558411963608</v>
      </c>
      <c r="V68" s="25">
        <f t="shared" si="10"/>
        <v>18668</v>
      </c>
      <c r="W68" s="27">
        <f t="shared" ref="W68:W131" si="13">V68-N68</f>
        <v>-31332</v>
      </c>
    </row>
    <row r="69" spans="2:23" ht="25.5" x14ac:dyDescent="0.2">
      <c r="B69" s="9">
        <v>68</v>
      </c>
      <c r="C69" s="9">
        <v>12</v>
      </c>
      <c r="D69" s="9" t="s">
        <v>185</v>
      </c>
      <c r="E69" s="9" t="s">
        <v>221</v>
      </c>
      <c r="F69" s="9">
        <v>15983</v>
      </c>
      <c r="G69" s="10" t="s">
        <v>187</v>
      </c>
      <c r="H69" s="10" t="s">
        <v>188</v>
      </c>
      <c r="I69" s="10" t="s">
        <v>222</v>
      </c>
      <c r="J69" s="10" t="s">
        <v>223</v>
      </c>
      <c r="K69" s="11">
        <v>142800</v>
      </c>
      <c r="L69" s="11">
        <v>142800</v>
      </c>
      <c r="M69" s="11">
        <v>0</v>
      </c>
      <c r="N69" s="21">
        <v>142800</v>
      </c>
      <c r="O69" s="7">
        <v>4</v>
      </c>
      <c r="P69" s="11">
        <v>0</v>
      </c>
      <c r="Q69" s="11">
        <f t="shared" si="7"/>
        <v>23429.87308818744</v>
      </c>
      <c r="R69" s="12" t="b">
        <f t="shared" si="11"/>
        <v>0</v>
      </c>
      <c r="S69" s="23">
        <f t="shared" si="8"/>
        <v>24514.646081206509</v>
      </c>
      <c r="T69" s="23" t="b">
        <f t="shared" si="12"/>
        <v>0</v>
      </c>
      <c r="U69" s="23">
        <f t="shared" si="9"/>
        <v>24525.026684010467</v>
      </c>
      <c r="V69" s="25">
        <f t="shared" si="10"/>
        <v>24526</v>
      </c>
      <c r="W69" s="27">
        <f t="shared" si="13"/>
        <v>-118274</v>
      </c>
    </row>
    <row r="70" spans="2:23" ht="25.5" x14ac:dyDescent="0.2">
      <c r="B70" s="9">
        <v>69</v>
      </c>
      <c r="C70" s="9">
        <v>13</v>
      </c>
      <c r="D70" s="9" t="s">
        <v>185</v>
      </c>
      <c r="E70" s="9" t="s">
        <v>224</v>
      </c>
      <c r="F70" s="9">
        <v>16329</v>
      </c>
      <c r="G70" s="10" t="s">
        <v>187</v>
      </c>
      <c r="H70" s="10" t="s">
        <v>188</v>
      </c>
      <c r="I70" s="10" t="s">
        <v>225</v>
      </c>
      <c r="J70" s="10" t="s">
        <v>226</v>
      </c>
      <c r="K70" s="11">
        <v>166538.74</v>
      </c>
      <c r="L70" s="11">
        <v>15965</v>
      </c>
      <c r="M70" s="11">
        <v>0</v>
      </c>
      <c r="N70" s="21">
        <v>15965</v>
      </c>
      <c r="O70" s="7">
        <v>3</v>
      </c>
      <c r="P70" s="11">
        <v>0</v>
      </c>
      <c r="Q70" s="11">
        <f t="shared" si="7"/>
        <v>15965</v>
      </c>
      <c r="R70" s="12" t="b">
        <f t="shared" si="11"/>
        <v>1</v>
      </c>
      <c r="S70" s="23">
        <f t="shared" si="8"/>
        <v>15965</v>
      </c>
      <c r="T70" s="23" t="b">
        <f t="shared" si="12"/>
        <v>1</v>
      </c>
      <c r="U70" s="23">
        <f t="shared" si="9"/>
        <v>15965</v>
      </c>
      <c r="V70" s="25">
        <f t="shared" si="10"/>
        <v>15965</v>
      </c>
      <c r="W70" s="27">
        <f t="shared" si="13"/>
        <v>0</v>
      </c>
    </row>
    <row r="71" spans="2:23" ht="25.5" x14ac:dyDescent="0.2">
      <c r="B71" s="9">
        <v>70</v>
      </c>
      <c r="C71" s="9">
        <v>14</v>
      </c>
      <c r="D71" s="9" t="s">
        <v>185</v>
      </c>
      <c r="E71" s="9" t="s">
        <v>227</v>
      </c>
      <c r="F71" s="9">
        <v>16365</v>
      </c>
      <c r="G71" s="10" t="s">
        <v>187</v>
      </c>
      <c r="H71" s="10" t="s">
        <v>188</v>
      </c>
      <c r="I71" s="10" t="s">
        <v>228</v>
      </c>
      <c r="J71" s="10" t="s">
        <v>229</v>
      </c>
      <c r="K71" s="11">
        <v>132000</v>
      </c>
      <c r="L71" s="11">
        <v>132000</v>
      </c>
      <c r="M71" s="11">
        <v>0</v>
      </c>
      <c r="N71" s="21">
        <v>132000</v>
      </c>
      <c r="O71" s="7">
        <v>2</v>
      </c>
      <c r="P71" s="11">
        <v>0</v>
      </c>
      <c r="Q71" s="11">
        <f t="shared" si="7"/>
        <v>11714.93654409372</v>
      </c>
      <c r="R71" s="12" t="b">
        <f t="shared" si="11"/>
        <v>0</v>
      </c>
      <c r="S71" s="23">
        <f t="shared" si="8"/>
        <v>12799.709537112789</v>
      </c>
      <c r="T71" s="23" t="b">
        <f t="shared" si="12"/>
        <v>0</v>
      </c>
      <c r="U71" s="23">
        <f t="shared" si="9"/>
        <v>12810.090139916749</v>
      </c>
      <c r="V71" s="25">
        <f t="shared" si="10"/>
        <v>12811</v>
      </c>
      <c r="W71" s="27">
        <f t="shared" si="13"/>
        <v>-119189</v>
      </c>
    </row>
    <row r="72" spans="2:23" ht="25.5" x14ac:dyDescent="0.2">
      <c r="B72" s="9">
        <v>71</v>
      </c>
      <c r="C72" s="9">
        <v>15</v>
      </c>
      <c r="D72" s="9" t="s">
        <v>185</v>
      </c>
      <c r="E72" s="9" t="s">
        <v>230</v>
      </c>
      <c r="F72" s="9">
        <v>16285</v>
      </c>
      <c r="G72" s="10" t="s">
        <v>187</v>
      </c>
      <c r="H72" s="10" t="s">
        <v>188</v>
      </c>
      <c r="I72" s="10" t="s">
        <v>231</v>
      </c>
      <c r="J72" s="10" t="s">
        <v>232</v>
      </c>
      <c r="K72" s="11">
        <v>157080</v>
      </c>
      <c r="L72" s="11">
        <v>157080</v>
      </c>
      <c r="M72" s="11">
        <v>0</v>
      </c>
      <c r="N72" s="21">
        <v>50000</v>
      </c>
      <c r="O72" s="7">
        <v>3</v>
      </c>
      <c r="P72" s="11">
        <v>0</v>
      </c>
      <c r="Q72" s="11">
        <f t="shared" si="7"/>
        <v>17572.404816140581</v>
      </c>
      <c r="R72" s="12" t="b">
        <f t="shared" si="11"/>
        <v>0</v>
      </c>
      <c r="S72" s="23">
        <f t="shared" si="8"/>
        <v>18657.17780915965</v>
      </c>
      <c r="T72" s="23" t="b">
        <f t="shared" si="12"/>
        <v>0</v>
      </c>
      <c r="U72" s="23">
        <f t="shared" si="9"/>
        <v>18667.558411963608</v>
      </c>
      <c r="V72" s="25">
        <f t="shared" si="10"/>
        <v>18668</v>
      </c>
      <c r="W72" s="27">
        <f t="shared" si="13"/>
        <v>-31332</v>
      </c>
    </row>
    <row r="73" spans="2:23" ht="25.5" x14ac:dyDescent="0.2">
      <c r="B73" s="9">
        <v>72</v>
      </c>
      <c r="C73" s="9">
        <v>16</v>
      </c>
      <c r="D73" s="9" t="s">
        <v>185</v>
      </c>
      <c r="E73" s="9" t="s">
        <v>233</v>
      </c>
      <c r="F73" s="9">
        <v>16454</v>
      </c>
      <c r="G73" s="10" t="s">
        <v>187</v>
      </c>
      <c r="H73" s="10" t="s">
        <v>188</v>
      </c>
      <c r="I73" s="10" t="s">
        <v>234</v>
      </c>
      <c r="J73" s="10" t="s">
        <v>235</v>
      </c>
      <c r="K73" s="11">
        <v>126316.13</v>
      </c>
      <c r="L73" s="11">
        <v>40416.129999999997</v>
      </c>
      <c r="M73" s="11">
        <v>0</v>
      </c>
      <c r="N73" s="21">
        <v>40416.129999999997</v>
      </c>
      <c r="O73" s="7">
        <v>3</v>
      </c>
      <c r="P73" s="11">
        <v>0</v>
      </c>
      <c r="Q73" s="11">
        <f t="shared" si="7"/>
        <v>17572.404816140581</v>
      </c>
      <c r="R73" s="12" t="b">
        <f t="shared" si="11"/>
        <v>0</v>
      </c>
      <c r="S73" s="23">
        <f t="shared" si="8"/>
        <v>18657.17780915965</v>
      </c>
      <c r="T73" s="23" t="b">
        <f t="shared" si="12"/>
        <v>0</v>
      </c>
      <c r="U73" s="23">
        <f t="shared" si="9"/>
        <v>18667.558411963608</v>
      </c>
      <c r="V73" s="25">
        <f t="shared" si="10"/>
        <v>18668</v>
      </c>
      <c r="W73" s="27">
        <f t="shared" si="13"/>
        <v>-21748.129999999997</v>
      </c>
    </row>
    <row r="74" spans="2:23" ht="25.5" x14ac:dyDescent="0.2">
      <c r="B74" s="9">
        <v>73</v>
      </c>
      <c r="C74" s="9">
        <v>17</v>
      </c>
      <c r="D74" s="9" t="s">
        <v>185</v>
      </c>
      <c r="E74" s="9" t="s">
        <v>236</v>
      </c>
      <c r="F74" s="9">
        <v>16659</v>
      </c>
      <c r="G74" s="10" t="s">
        <v>187</v>
      </c>
      <c r="H74" s="10" t="s">
        <v>188</v>
      </c>
      <c r="I74" s="10" t="s">
        <v>237</v>
      </c>
      <c r="J74" s="10" t="s">
        <v>238</v>
      </c>
      <c r="K74" s="11">
        <v>142200</v>
      </c>
      <c r="L74" s="11">
        <v>72405.98</v>
      </c>
      <c r="M74" s="11">
        <v>0</v>
      </c>
      <c r="N74" s="21">
        <v>30000</v>
      </c>
      <c r="O74" s="7">
        <v>3</v>
      </c>
      <c r="P74" s="11">
        <v>0</v>
      </c>
      <c r="Q74" s="11">
        <f t="shared" si="7"/>
        <v>17572.404816140581</v>
      </c>
      <c r="R74" s="12" t="b">
        <f t="shared" si="11"/>
        <v>0</v>
      </c>
      <c r="S74" s="23">
        <f t="shared" si="8"/>
        <v>18657.17780915965</v>
      </c>
      <c r="T74" s="23" t="b">
        <f t="shared" si="12"/>
        <v>0</v>
      </c>
      <c r="U74" s="23">
        <f t="shared" si="9"/>
        <v>18667.558411963608</v>
      </c>
      <c r="V74" s="25">
        <f t="shared" si="10"/>
        <v>18668</v>
      </c>
      <c r="W74" s="27">
        <f t="shared" si="13"/>
        <v>-11332</v>
      </c>
    </row>
    <row r="75" spans="2:23" ht="25.5" x14ac:dyDescent="0.2">
      <c r="B75" s="9">
        <v>74</v>
      </c>
      <c r="C75" s="9">
        <v>18</v>
      </c>
      <c r="D75" s="9" t="s">
        <v>185</v>
      </c>
      <c r="E75" s="9" t="s">
        <v>239</v>
      </c>
      <c r="F75" s="9">
        <v>16908</v>
      </c>
      <c r="G75" s="10" t="s">
        <v>187</v>
      </c>
      <c r="H75" s="10" t="s">
        <v>188</v>
      </c>
      <c r="I75" s="10" t="s">
        <v>240</v>
      </c>
      <c r="J75" s="10" t="s">
        <v>241</v>
      </c>
      <c r="K75" s="11">
        <v>90000</v>
      </c>
      <c r="L75" s="11">
        <v>35000</v>
      </c>
      <c r="M75" s="11">
        <v>0</v>
      </c>
      <c r="N75" s="21">
        <v>20000</v>
      </c>
      <c r="O75" s="7">
        <v>3</v>
      </c>
      <c r="P75" s="11">
        <v>0</v>
      </c>
      <c r="Q75" s="11">
        <f t="shared" si="7"/>
        <v>17572.404816140581</v>
      </c>
      <c r="R75" s="12" t="b">
        <f t="shared" si="11"/>
        <v>0</v>
      </c>
      <c r="S75" s="23">
        <f t="shared" si="8"/>
        <v>18657.17780915965</v>
      </c>
      <c r="T75" s="23" t="b">
        <f t="shared" si="12"/>
        <v>0</v>
      </c>
      <c r="U75" s="23">
        <f t="shared" si="9"/>
        <v>18667.558411963608</v>
      </c>
      <c r="V75" s="25">
        <f t="shared" si="10"/>
        <v>18668</v>
      </c>
      <c r="W75" s="27">
        <f t="shared" si="13"/>
        <v>-1332</v>
      </c>
    </row>
    <row r="76" spans="2:23" ht="25.5" x14ac:dyDescent="0.2">
      <c r="B76" s="9">
        <v>75</v>
      </c>
      <c r="C76" s="9">
        <v>19</v>
      </c>
      <c r="D76" s="9" t="s">
        <v>185</v>
      </c>
      <c r="E76" s="9" t="s">
        <v>242</v>
      </c>
      <c r="F76" s="9">
        <v>16944</v>
      </c>
      <c r="G76" s="10" t="s">
        <v>187</v>
      </c>
      <c r="H76" s="10" t="s">
        <v>188</v>
      </c>
      <c r="I76" s="10" t="s">
        <v>243</v>
      </c>
      <c r="J76" s="10" t="s">
        <v>244</v>
      </c>
      <c r="K76" s="11">
        <v>148750</v>
      </c>
      <c r="L76" s="11">
        <v>98770</v>
      </c>
      <c r="M76" s="11">
        <v>0</v>
      </c>
      <c r="N76" s="21">
        <v>10710</v>
      </c>
      <c r="O76" s="7">
        <v>3</v>
      </c>
      <c r="P76" s="11">
        <v>0</v>
      </c>
      <c r="Q76" s="11">
        <f t="shared" si="7"/>
        <v>10710</v>
      </c>
      <c r="R76" s="12" t="b">
        <f t="shared" si="11"/>
        <v>1</v>
      </c>
      <c r="S76" s="23">
        <f t="shared" si="8"/>
        <v>10710</v>
      </c>
      <c r="T76" s="23" t="b">
        <f t="shared" si="12"/>
        <v>1</v>
      </c>
      <c r="U76" s="23">
        <f t="shared" si="9"/>
        <v>10710</v>
      </c>
      <c r="V76" s="25">
        <f t="shared" si="10"/>
        <v>10710</v>
      </c>
      <c r="W76" s="27">
        <f t="shared" si="13"/>
        <v>0</v>
      </c>
    </row>
    <row r="77" spans="2:23" ht="63.75" x14ac:dyDescent="0.2">
      <c r="B77" s="9">
        <v>76</v>
      </c>
      <c r="C77" s="9">
        <v>20</v>
      </c>
      <c r="D77" s="9" t="s">
        <v>185</v>
      </c>
      <c r="E77" s="9" t="s">
        <v>245</v>
      </c>
      <c r="F77" s="9">
        <v>13365</v>
      </c>
      <c r="G77" s="10" t="s">
        <v>187</v>
      </c>
      <c r="H77" s="10" t="s">
        <v>188</v>
      </c>
      <c r="I77" s="10" t="s">
        <v>246</v>
      </c>
      <c r="J77" s="10" t="s">
        <v>247</v>
      </c>
      <c r="K77" s="11">
        <v>220437.25</v>
      </c>
      <c r="L77" s="11">
        <v>72534.25</v>
      </c>
      <c r="M77" s="11">
        <v>0</v>
      </c>
      <c r="N77" s="21">
        <v>40000</v>
      </c>
      <c r="O77" s="7">
        <v>3</v>
      </c>
      <c r="P77" s="11">
        <v>0</v>
      </c>
      <c r="Q77" s="11">
        <f t="shared" si="7"/>
        <v>17572.404816140581</v>
      </c>
      <c r="R77" s="12" t="b">
        <f t="shared" si="11"/>
        <v>0</v>
      </c>
      <c r="S77" s="23">
        <f t="shared" si="8"/>
        <v>18657.17780915965</v>
      </c>
      <c r="T77" s="23" t="b">
        <f t="shared" si="12"/>
        <v>0</v>
      </c>
      <c r="U77" s="23">
        <f t="shared" si="9"/>
        <v>18667.558411963608</v>
      </c>
      <c r="V77" s="25">
        <f t="shared" si="10"/>
        <v>18668</v>
      </c>
      <c r="W77" s="27">
        <f t="shared" si="13"/>
        <v>-21332</v>
      </c>
    </row>
    <row r="78" spans="2:23" ht="25.5" x14ac:dyDescent="0.2">
      <c r="B78" s="9">
        <v>77</v>
      </c>
      <c r="C78" s="9">
        <v>21</v>
      </c>
      <c r="D78" s="9" t="s">
        <v>185</v>
      </c>
      <c r="E78" s="9" t="s">
        <v>248</v>
      </c>
      <c r="F78" s="9">
        <v>17209</v>
      </c>
      <c r="G78" s="10" t="s">
        <v>187</v>
      </c>
      <c r="H78" s="10" t="s">
        <v>188</v>
      </c>
      <c r="I78" s="10" t="s">
        <v>249</v>
      </c>
      <c r="J78" s="10" t="s">
        <v>250</v>
      </c>
      <c r="K78" s="11">
        <v>70000</v>
      </c>
      <c r="L78" s="11">
        <v>70000</v>
      </c>
      <c r="M78" s="11">
        <v>0</v>
      </c>
      <c r="N78" s="21">
        <v>28500</v>
      </c>
      <c r="O78" s="7">
        <v>3</v>
      </c>
      <c r="P78" s="11">
        <v>0</v>
      </c>
      <c r="Q78" s="11">
        <f t="shared" si="7"/>
        <v>17572.404816140581</v>
      </c>
      <c r="R78" s="12" t="b">
        <f t="shared" si="11"/>
        <v>0</v>
      </c>
      <c r="S78" s="23">
        <f t="shared" si="8"/>
        <v>18657.17780915965</v>
      </c>
      <c r="T78" s="23" t="b">
        <f t="shared" si="12"/>
        <v>0</v>
      </c>
      <c r="U78" s="23">
        <f t="shared" si="9"/>
        <v>18667.558411963608</v>
      </c>
      <c r="V78" s="25">
        <f t="shared" si="10"/>
        <v>18668</v>
      </c>
      <c r="W78" s="27">
        <f t="shared" si="13"/>
        <v>-9832</v>
      </c>
    </row>
    <row r="79" spans="2:23" ht="25.5" x14ac:dyDescent="0.2">
      <c r="B79" s="9">
        <v>78</v>
      </c>
      <c r="C79" s="9">
        <v>22</v>
      </c>
      <c r="D79" s="9" t="s">
        <v>185</v>
      </c>
      <c r="E79" s="9" t="s">
        <v>251</v>
      </c>
      <c r="F79" s="9">
        <v>17254</v>
      </c>
      <c r="G79" s="10" t="s">
        <v>187</v>
      </c>
      <c r="H79" s="10" t="s">
        <v>188</v>
      </c>
      <c r="I79" s="10" t="s">
        <v>252</v>
      </c>
      <c r="J79" s="10" t="s">
        <v>253</v>
      </c>
      <c r="K79" s="11">
        <v>159460</v>
      </c>
      <c r="L79" s="11">
        <v>159460</v>
      </c>
      <c r="M79" s="11">
        <v>0</v>
      </c>
      <c r="N79" s="21">
        <v>106616</v>
      </c>
      <c r="O79" s="7">
        <v>3</v>
      </c>
      <c r="P79" s="11">
        <v>0</v>
      </c>
      <c r="Q79" s="11">
        <f t="shared" si="7"/>
        <v>17572.404816140581</v>
      </c>
      <c r="R79" s="12" t="b">
        <f t="shared" si="11"/>
        <v>0</v>
      </c>
      <c r="S79" s="23">
        <f t="shared" si="8"/>
        <v>18657.17780915965</v>
      </c>
      <c r="T79" s="23" t="b">
        <f t="shared" si="12"/>
        <v>0</v>
      </c>
      <c r="U79" s="23">
        <f t="shared" si="9"/>
        <v>18667.558411963608</v>
      </c>
      <c r="V79" s="25">
        <f t="shared" si="10"/>
        <v>18668</v>
      </c>
      <c r="W79" s="27">
        <f t="shared" si="13"/>
        <v>-87948</v>
      </c>
    </row>
    <row r="80" spans="2:23" ht="25.5" x14ac:dyDescent="0.2">
      <c r="B80" s="9">
        <v>79</v>
      </c>
      <c r="C80" s="9">
        <v>23</v>
      </c>
      <c r="D80" s="9" t="s">
        <v>185</v>
      </c>
      <c r="E80" s="9" t="s">
        <v>254</v>
      </c>
      <c r="F80" s="9">
        <v>17334</v>
      </c>
      <c r="G80" s="10" t="s">
        <v>187</v>
      </c>
      <c r="H80" s="10" t="s">
        <v>188</v>
      </c>
      <c r="I80" s="10" t="s">
        <v>255</v>
      </c>
      <c r="J80" s="10" t="s">
        <v>256</v>
      </c>
      <c r="K80" s="11">
        <v>59500</v>
      </c>
      <c r="L80" s="11">
        <v>59500</v>
      </c>
      <c r="M80" s="11">
        <v>0</v>
      </c>
      <c r="N80" s="21">
        <v>30000</v>
      </c>
      <c r="O80" s="7">
        <v>3</v>
      </c>
      <c r="P80" s="11">
        <v>0</v>
      </c>
      <c r="Q80" s="11">
        <f t="shared" si="7"/>
        <v>17572.404816140581</v>
      </c>
      <c r="R80" s="12" t="b">
        <f t="shared" si="11"/>
        <v>0</v>
      </c>
      <c r="S80" s="23">
        <f t="shared" si="8"/>
        <v>18657.17780915965</v>
      </c>
      <c r="T80" s="23" t="b">
        <f t="shared" si="12"/>
        <v>0</v>
      </c>
      <c r="U80" s="23">
        <f t="shared" si="9"/>
        <v>18667.558411963608</v>
      </c>
      <c r="V80" s="25">
        <f t="shared" si="10"/>
        <v>18668</v>
      </c>
      <c r="W80" s="27">
        <f t="shared" si="13"/>
        <v>-11332</v>
      </c>
    </row>
    <row r="81" spans="2:23" ht="25.5" x14ac:dyDescent="0.2">
      <c r="B81" s="9">
        <v>80</v>
      </c>
      <c r="C81" s="9">
        <v>24</v>
      </c>
      <c r="D81" s="9" t="s">
        <v>185</v>
      </c>
      <c r="E81" s="9" t="s">
        <v>257</v>
      </c>
      <c r="F81" s="9">
        <v>17771</v>
      </c>
      <c r="G81" s="10" t="s">
        <v>187</v>
      </c>
      <c r="H81" s="10" t="s">
        <v>188</v>
      </c>
      <c r="I81" s="10" t="s">
        <v>258</v>
      </c>
      <c r="J81" s="10" t="s">
        <v>259</v>
      </c>
      <c r="K81" s="11">
        <v>156602</v>
      </c>
      <c r="L81" s="11">
        <v>41162</v>
      </c>
      <c r="M81" s="11">
        <v>0</v>
      </c>
      <c r="N81" s="21">
        <v>25192</v>
      </c>
      <c r="O81" s="7">
        <v>3</v>
      </c>
      <c r="P81" s="11">
        <v>0</v>
      </c>
      <c r="Q81" s="11">
        <f t="shared" si="7"/>
        <v>17572.404816140581</v>
      </c>
      <c r="R81" s="12" t="b">
        <f t="shared" si="11"/>
        <v>0</v>
      </c>
      <c r="S81" s="23">
        <f t="shared" si="8"/>
        <v>18657.17780915965</v>
      </c>
      <c r="T81" s="23" t="b">
        <f t="shared" si="12"/>
        <v>0</v>
      </c>
      <c r="U81" s="23">
        <f t="shared" si="9"/>
        <v>18667.558411963608</v>
      </c>
      <c r="V81" s="25">
        <f t="shared" si="10"/>
        <v>18668</v>
      </c>
      <c r="W81" s="27">
        <f t="shared" si="13"/>
        <v>-6524</v>
      </c>
    </row>
    <row r="82" spans="2:23" ht="25.5" x14ac:dyDescent="0.2">
      <c r="B82" s="9">
        <v>81</v>
      </c>
      <c r="C82" s="9">
        <v>25</v>
      </c>
      <c r="D82" s="9" t="s">
        <v>185</v>
      </c>
      <c r="E82" s="9" t="s">
        <v>260</v>
      </c>
      <c r="F82" s="9">
        <v>17851</v>
      </c>
      <c r="G82" s="10" t="s">
        <v>187</v>
      </c>
      <c r="H82" s="10" t="s">
        <v>188</v>
      </c>
      <c r="I82" s="10" t="s">
        <v>198</v>
      </c>
      <c r="J82" s="10" t="s">
        <v>261</v>
      </c>
      <c r="K82" s="11">
        <v>159960</v>
      </c>
      <c r="L82" s="11">
        <v>60000</v>
      </c>
      <c r="M82" s="11">
        <v>0</v>
      </c>
      <c r="N82" s="21">
        <v>30000</v>
      </c>
      <c r="O82" s="7">
        <v>4</v>
      </c>
      <c r="P82" s="11">
        <v>0</v>
      </c>
      <c r="Q82" s="11">
        <f t="shared" si="7"/>
        <v>23429.87308818744</v>
      </c>
      <c r="R82" s="12" t="b">
        <f t="shared" si="11"/>
        <v>0</v>
      </c>
      <c r="S82" s="23">
        <f t="shared" si="8"/>
        <v>24514.646081206509</v>
      </c>
      <c r="T82" s="23" t="b">
        <f t="shared" si="12"/>
        <v>0</v>
      </c>
      <c r="U82" s="23">
        <f t="shared" si="9"/>
        <v>24525.026684010467</v>
      </c>
      <c r="V82" s="25">
        <f t="shared" si="10"/>
        <v>24526</v>
      </c>
      <c r="W82" s="27">
        <f t="shared" si="13"/>
        <v>-5474</v>
      </c>
    </row>
    <row r="83" spans="2:23" ht="25.5" x14ac:dyDescent="0.2">
      <c r="B83" s="9">
        <v>82</v>
      </c>
      <c r="C83" s="9">
        <v>26</v>
      </c>
      <c r="D83" s="9" t="s">
        <v>185</v>
      </c>
      <c r="E83" s="9" t="s">
        <v>262</v>
      </c>
      <c r="F83" s="9">
        <v>13169</v>
      </c>
      <c r="G83" s="10" t="s">
        <v>187</v>
      </c>
      <c r="H83" s="10" t="s">
        <v>188</v>
      </c>
      <c r="I83" s="10" t="s">
        <v>263</v>
      </c>
      <c r="J83" s="10" t="s">
        <v>264</v>
      </c>
      <c r="K83" s="11">
        <v>1392300</v>
      </c>
      <c r="L83" s="11">
        <v>1392300</v>
      </c>
      <c r="M83" s="11">
        <v>0</v>
      </c>
      <c r="N83" s="21">
        <v>487305</v>
      </c>
      <c r="O83" s="7">
        <v>6</v>
      </c>
      <c r="P83" s="11">
        <v>0</v>
      </c>
      <c r="Q83" s="11">
        <f t="shared" si="7"/>
        <v>35144.809632281162</v>
      </c>
      <c r="R83" s="12" t="b">
        <f t="shared" si="11"/>
        <v>0</v>
      </c>
      <c r="S83" s="23">
        <f t="shared" si="8"/>
        <v>36229.582625300231</v>
      </c>
      <c r="T83" s="23" t="b">
        <f t="shared" si="12"/>
        <v>0</v>
      </c>
      <c r="U83" s="23">
        <f t="shared" si="9"/>
        <v>36239.963228104192</v>
      </c>
      <c r="V83" s="25">
        <f t="shared" si="10"/>
        <v>36240</v>
      </c>
      <c r="W83" s="27">
        <f t="shared" si="13"/>
        <v>-451065</v>
      </c>
    </row>
    <row r="84" spans="2:23" ht="25.5" x14ac:dyDescent="0.2">
      <c r="B84" s="9">
        <v>83</v>
      </c>
      <c r="C84" s="9">
        <v>27</v>
      </c>
      <c r="D84" s="9" t="s">
        <v>185</v>
      </c>
      <c r="E84" s="9" t="s">
        <v>265</v>
      </c>
      <c r="F84" s="9">
        <v>18028</v>
      </c>
      <c r="G84" s="10" t="s">
        <v>187</v>
      </c>
      <c r="H84" s="10" t="s">
        <v>188</v>
      </c>
      <c r="I84" s="10" t="s">
        <v>266</v>
      </c>
      <c r="J84" s="10" t="s">
        <v>267</v>
      </c>
      <c r="K84" s="11">
        <v>130000</v>
      </c>
      <c r="L84" s="11">
        <v>67634.16</v>
      </c>
      <c r="M84" s="11">
        <v>0</v>
      </c>
      <c r="N84" s="21">
        <v>50000</v>
      </c>
      <c r="O84" s="7">
        <v>2</v>
      </c>
      <c r="P84" s="11">
        <v>0</v>
      </c>
      <c r="Q84" s="11">
        <f t="shared" si="7"/>
        <v>11714.93654409372</v>
      </c>
      <c r="R84" s="12" t="b">
        <f t="shared" si="11"/>
        <v>0</v>
      </c>
      <c r="S84" s="23">
        <f t="shared" si="8"/>
        <v>12799.709537112789</v>
      </c>
      <c r="T84" s="23" t="b">
        <f t="shared" si="12"/>
        <v>0</v>
      </c>
      <c r="U84" s="23">
        <f t="shared" si="9"/>
        <v>12810.090139916749</v>
      </c>
      <c r="V84" s="25">
        <f t="shared" si="10"/>
        <v>12811</v>
      </c>
      <c r="W84" s="27">
        <f t="shared" si="13"/>
        <v>-37189</v>
      </c>
    </row>
    <row r="85" spans="2:23" ht="25.5" x14ac:dyDescent="0.2">
      <c r="B85" s="9">
        <v>84</v>
      </c>
      <c r="C85" s="9">
        <v>28</v>
      </c>
      <c r="D85" s="9" t="s">
        <v>185</v>
      </c>
      <c r="E85" s="9" t="s">
        <v>268</v>
      </c>
      <c r="F85" s="9">
        <v>18162</v>
      </c>
      <c r="G85" s="10" t="s">
        <v>187</v>
      </c>
      <c r="H85" s="10" t="s">
        <v>188</v>
      </c>
      <c r="I85" s="10" t="s">
        <v>269</v>
      </c>
      <c r="J85" s="10" t="s">
        <v>270</v>
      </c>
      <c r="K85" s="11">
        <v>100000</v>
      </c>
      <c r="L85" s="11">
        <v>70934.16</v>
      </c>
      <c r="M85" s="10"/>
      <c r="N85" s="21">
        <v>50000</v>
      </c>
      <c r="O85" s="7">
        <v>2</v>
      </c>
      <c r="P85" s="11">
        <v>0</v>
      </c>
      <c r="Q85" s="11">
        <f t="shared" si="7"/>
        <v>11714.93654409372</v>
      </c>
      <c r="R85" s="12" t="b">
        <f t="shared" si="11"/>
        <v>0</v>
      </c>
      <c r="S85" s="23">
        <f t="shared" si="8"/>
        <v>12799.709537112789</v>
      </c>
      <c r="T85" s="23" t="b">
        <f t="shared" si="12"/>
        <v>0</v>
      </c>
      <c r="U85" s="23">
        <f t="shared" si="9"/>
        <v>12810.090139916749</v>
      </c>
      <c r="V85" s="25">
        <f t="shared" si="10"/>
        <v>12811</v>
      </c>
      <c r="W85" s="27">
        <f t="shared" si="13"/>
        <v>-37189</v>
      </c>
    </row>
    <row r="86" spans="2:23" ht="25.5" x14ac:dyDescent="0.2">
      <c r="B86" s="9">
        <v>85</v>
      </c>
      <c r="C86" s="9">
        <v>29</v>
      </c>
      <c r="D86" s="9" t="s">
        <v>185</v>
      </c>
      <c r="E86" s="9" t="s">
        <v>271</v>
      </c>
      <c r="F86" s="9">
        <v>18242</v>
      </c>
      <c r="G86" s="10" t="s">
        <v>187</v>
      </c>
      <c r="H86" s="10" t="s">
        <v>188</v>
      </c>
      <c r="I86" s="10" t="s">
        <v>272</v>
      </c>
      <c r="J86" s="10" t="s">
        <v>273</v>
      </c>
      <c r="K86" s="11">
        <v>202300</v>
      </c>
      <c r="L86" s="11">
        <v>192300</v>
      </c>
      <c r="M86" s="11">
        <v>0</v>
      </c>
      <c r="N86" s="21">
        <v>50000</v>
      </c>
      <c r="O86" s="7">
        <v>2</v>
      </c>
      <c r="P86" s="11">
        <v>0</v>
      </c>
      <c r="Q86" s="11">
        <f t="shared" si="7"/>
        <v>11714.93654409372</v>
      </c>
      <c r="R86" s="12" t="b">
        <f t="shared" si="11"/>
        <v>0</v>
      </c>
      <c r="S86" s="23">
        <f t="shared" si="8"/>
        <v>12799.709537112789</v>
      </c>
      <c r="T86" s="23" t="b">
        <f t="shared" si="12"/>
        <v>0</v>
      </c>
      <c r="U86" s="23">
        <f t="shared" si="9"/>
        <v>12810.090139916749</v>
      </c>
      <c r="V86" s="25">
        <f t="shared" si="10"/>
        <v>12811</v>
      </c>
      <c r="W86" s="27">
        <f t="shared" si="13"/>
        <v>-37189</v>
      </c>
    </row>
    <row r="87" spans="2:23" ht="25.5" x14ac:dyDescent="0.2">
      <c r="B87" s="9">
        <v>86</v>
      </c>
      <c r="C87" s="9">
        <v>30</v>
      </c>
      <c r="D87" s="9" t="s">
        <v>185</v>
      </c>
      <c r="E87" s="9" t="s">
        <v>274</v>
      </c>
      <c r="F87" s="9">
        <v>18411</v>
      </c>
      <c r="G87" s="10" t="s">
        <v>187</v>
      </c>
      <c r="H87" s="10" t="s">
        <v>188</v>
      </c>
      <c r="I87" s="10" t="s">
        <v>198</v>
      </c>
      <c r="J87" s="10" t="s">
        <v>275</v>
      </c>
      <c r="K87" s="11">
        <v>148750</v>
      </c>
      <c r="L87" s="11">
        <v>54971.37</v>
      </c>
      <c r="M87" s="11">
        <v>0</v>
      </c>
      <c r="N87" s="21">
        <v>35000</v>
      </c>
      <c r="O87" s="7">
        <v>2</v>
      </c>
      <c r="P87" s="11">
        <v>0</v>
      </c>
      <c r="Q87" s="11">
        <f t="shared" si="7"/>
        <v>11714.93654409372</v>
      </c>
      <c r="R87" s="12" t="b">
        <f t="shared" si="11"/>
        <v>0</v>
      </c>
      <c r="S87" s="23">
        <f t="shared" si="8"/>
        <v>12799.709537112789</v>
      </c>
      <c r="T87" s="23" t="b">
        <f t="shared" si="12"/>
        <v>0</v>
      </c>
      <c r="U87" s="23">
        <f t="shared" si="9"/>
        <v>12810.090139916749</v>
      </c>
      <c r="V87" s="25">
        <f t="shared" si="10"/>
        <v>12811</v>
      </c>
      <c r="W87" s="27">
        <f t="shared" si="13"/>
        <v>-22189</v>
      </c>
    </row>
    <row r="88" spans="2:23" ht="25.5" x14ac:dyDescent="0.2">
      <c r="B88" s="9">
        <v>87</v>
      </c>
      <c r="C88" s="9">
        <v>31</v>
      </c>
      <c r="D88" s="9" t="s">
        <v>185</v>
      </c>
      <c r="E88" s="9" t="s">
        <v>276</v>
      </c>
      <c r="F88" s="9">
        <v>18475</v>
      </c>
      <c r="G88" s="10" t="s">
        <v>187</v>
      </c>
      <c r="H88" s="10" t="s">
        <v>188</v>
      </c>
      <c r="I88" s="10" t="s">
        <v>277</v>
      </c>
      <c r="J88" s="10" t="s">
        <v>278</v>
      </c>
      <c r="K88" s="11">
        <v>142800</v>
      </c>
      <c r="L88" s="11">
        <v>98734.16</v>
      </c>
      <c r="M88" s="11">
        <v>0</v>
      </c>
      <c r="N88" s="21">
        <v>88734.16</v>
      </c>
      <c r="O88" s="7">
        <v>2</v>
      </c>
      <c r="P88" s="11">
        <v>0</v>
      </c>
      <c r="Q88" s="11">
        <f t="shared" si="7"/>
        <v>11714.93654409372</v>
      </c>
      <c r="R88" s="12" t="b">
        <f t="shared" si="11"/>
        <v>0</v>
      </c>
      <c r="S88" s="23">
        <f t="shared" si="8"/>
        <v>12799.709537112789</v>
      </c>
      <c r="T88" s="23" t="b">
        <f t="shared" si="12"/>
        <v>0</v>
      </c>
      <c r="U88" s="23">
        <f t="shared" si="9"/>
        <v>12810.090139916749</v>
      </c>
      <c r="V88" s="25">
        <f t="shared" si="10"/>
        <v>12811</v>
      </c>
      <c r="W88" s="27">
        <f t="shared" si="13"/>
        <v>-75923.16</v>
      </c>
    </row>
    <row r="89" spans="2:23" ht="25.5" x14ac:dyDescent="0.2">
      <c r="B89" s="9">
        <v>88</v>
      </c>
      <c r="C89" s="9">
        <v>32</v>
      </c>
      <c r="D89" s="9" t="s">
        <v>185</v>
      </c>
      <c r="E89" s="9" t="s">
        <v>279</v>
      </c>
      <c r="F89" s="9">
        <v>18554</v>
      </c>
      <c r="G89" s="10" t="s">
        <v>187</v>
      </c>
      <c r="H89" s="10" t="s">
        <v>188</v>
      </c>
      <c r="I89" s="10" t="s">
        <v>280</v>
      </c>
      <c r="J89" s="10" t="s">
        <v>281</v>
      </c>
      <c r="K89" s="11">
        <v>129253.98</v>
      </c>
      <c r="L89" s="11">
        <v>70801.23</v>
      </c>
      <c r="M89" s="11">
        <v>0</v>
      </c>
      <c r="N89" s="21">
        <v>30000</v>
      </c>
      <c r="O89" s="7">
        <v>4</v>
      </c>
      <c r="P89" s="11">
        <v>0</v>
      </c>
      <c r="Q89" s="11">
        <f t="shared" si="7"/>
        <v>23429.87308818744</v>
      </c>
      <c r="R89" s="12" t="b">
        <f t="shared" si="11"/>
        <v>0</v>
      </c>
      <c r="S89" s="23">
        <f t="shared" si="8"/>
        <v>24514.646081206509</v>
      </c>
      <c r="T89" s="23" t="b">
        <f t="shared" si="12"/>
        <v>0</v>
      </c>
      <c r="U89" s="23">
        <f t="shared" si="9"/>
        <v>24525.026684010467</v>
      </c>
      <c r="V89" s="25">
        <f t="shared" si="10"/>
        <v>24526</v>
      </c>
      <c r="W89" s="27">
        <f t="shared" si="13"/>
        <v>-5474</v>
      </c>
    </row>
    <row r="90" spans="2:23" ht="25.5" x14ac:dyDescent="0.2">
      <c r="B90" s="9">
        <v>89</v>
      </c>
      <c r="C90" s="9">
        <v>33</v>
      </c>
      <c r="D90" s="9" t="s">
        <v>185</v>
      </c>
      <c r="E90" s="9" t="s">
        <v>282</v>
      </c>
      <c r="F90" s="9">
        <v>18938</v>
      </c>
      <c r="G90" s="10" t="s">
        <v>187</v>
      </c>
      <c r="H90" s="10" t="s">
        <v>188</v>
      </c>
      <c r="I90" s="10" t="s">
        <v>283</v>
      </c>
      <c r="J90" s="10" t="s">
        <v>284</v>
      </c>
      <c r="K90" s="11">
        <v>132090</v>
      </c>
      <c r="L90" s="11">
        <v>60000</v>
      </c>
      <c r="M90" s="11">
        <v>0</v>
      </c>
      <c r="N90" s="21">
        <v>45000</v>
      </c>
      <c r="O90" s="7">
        <v>4</v>
      </c>
      <c r="P90" s="11">
        <v>0</v>
      </c>
      <c r="Q90" s="11">
        <f t="shared" si="7"/>
        <v>23429.87308818744</v>
      </c>
      <c r="R90" s="12" t="b">
        <f t="shared" si="11"/>
        <v>0</v>
      </c>
      <c r="S90" s="23">
        <f t="shared" si="8"/>
        <v>24514.646081206509</v>
      </c>
      <c r="T90" s="23" t="b">
        <f t="shared" si="12"/>
        <v>0</v>
      </c>
      <c r="U90" s="23">
        <f t="shared" si="9"/>
        <v>24525.026684010467</v>
      </c>
      <c r="V90" s="25">
        <f t="shared" si="10"/>
        <v>24526</v>
      </c>
      <c r="W90" s="27">
        <f t="shared" si="13"/>
        <v>-20474</v>
      </c>
    </row>
    <row r="91" spans="2:23" ht="25.5" x14ac:dyDescent="0.2">
      <c r="B91" s="9">
        <v>90</v>
      </c>
      <c r="C91" s="9">
        <v>34</v>
      </c>
      <c r="D91" s="9" t="s">
        <v>185</v>
      </c>
      <c r="E91" s="9" t="s">
        <v>285</v>
      </c>
      <c r="F91" s="9">
        <v>19141</v>
      </c>
      <c r="G91" s="10" t="s">
        <v>187</v>
      </c>
      <c r="H91" s="10" t="s">
        <v>188</v>
      </c>
      <c r="I91" s="10" t="s">
        <v>286</v>
      </c>
      <c r="J91" s="10" t="s">
        <v>287</v>
      </c>
      <c r="K91" s="11">
        <v>119000</v>
      </c>
      <c r="L91" s="11">
        <v>64000</v>
      </c>
      <c r="M91" s="11">
        <v>0</v>
      </c>
      <c r="N91" s="21">
        <v>63000</v>
      </c>
      <c r="O91" s="7">
        <v>3</v>
      </c>
      <c r="P91" s="11">
        <v>0</v>
      </c>
      <c r="Q91" s="11">
        <f t="shared" si="7"/>
        <v>17572.404816140581</v>
      </c>
      <c r="R91" s="12" t="b">
        <f t="shared" si="11"/>
        <v>0</v>
      </c>
      <c r="S91" s="23">
        <f t="shared" si="8"/>
        <v>18657.17780915965</v>
      </c>
      <c r="T91" s="23" t="b">
        <f t="shared" si="12"/>
        <v>0</v>
      </c>
      <c r="U91" s="23">
        <f t="shared" si="9"/>
        <v>18667.558411963608</v>
      </c>
      <c r="V91" s="25">
        <f t="shared" si="10"/>
        <v>18668</v>
      </c>
      <c r="W91" s="27">
        <f t="shared" si="13"/>
        <v>-44332</v>
      </c>
    </row>
    <row r="92" spans="2:23" ht="25.5" x14ac:dyDescent="0.2">
      <c r="B92" s="9">
        <v>91</v>
      </c>
      <c r="C92" s="9">
        <v>35</v>
      </c>
      <c r="D92" s="9" t="s">
        <v>185</v>
      </c>
      <c r="E92" s="9" t="s">
        <v>288</v>
      </c>
      <c r="F92" s="9">
        <v>19007</v>
      </c>
      <c r="G92" s="10" t="s">
        <v>187</v>
      </c>
      <c r="H92" s="10" t="s">
        <v>188</v>
      </c>
      <c r="I92" s="10" t="s">
        <v>198</v>
      </c>
      <c r="J92" s="10" t="s">
        <v>289</v>
      </c>
      <c r="K92" s="11">
        <v>89560</v>
      </c>
      <c r="L92" s="11">
        <v>40000</v>
      </c>
      <c r="M92" s="11">
        <v>0</v>
      </c>
      <c r="N92" s="21">
        <v>40000</v>
      </c>
      <c r="O92" s="7">
        <v>2</v>
      </c>
      <c r="P92" s="11">
        <v>0</v>
      </c>
      <c r="Q92" s="11">
        <f t="shared" si="7"/>
        <v>11714.93654409372</v>
      </c>
      <c r="R92" s="12" t="b">
        <f t="shared" si="11"/>
        <v>0</v>
      </c>
      <c r="S92" s="23">
        <f t="shared" si="8"/>
        <v>12799.709537112789</v>
      </c>
      <c r="T92" s="23" t="b">
        <f t="shared" si="12"/>
        <v>0</v>
      </c>
      <c r="U92" s="23">
        <f t="shared" si="9"/>
        <v>12810.090139916749</v>
      </c>
      <c r="V92" s="25">
        <f t="shared" si="10"/>
        <v>12811</v>
      </c>
      <c r="W92" s="27">
        <f t="shared" si="13"/>
        <v>-27189</v>
      </c>
    </row>
    <row r="93" spans="2:23" ht="38.25" x14ac:dyDescent="0.2">
      <c r="B93" s="9">
        <v>92</v>
      </c>
      <c r="C93" s="9">
        <v>36</v>
      </c>
      <c r="D93" s="9" t="s">
        <v>185</v>
      </c>
      <c r="E93" s="9" t="s">
        <v>290</v>
      </c>
      <c r="F93" s="9">
        <v>19249</v>
      </c>
      <c r="G93" s="10" t="s">
        <v>187</v>
      </c>
      <c r="H93" s="10" t="s">
        <v>188</v>
      </c>
      <c r="I93" s="10" t="s">
        <v>291</v>
      </c>
      <c r="J93" s="10" t="s">
        <v>292</v>
      </c>
      <c r="K93" s="11">
        <v>315350</v>
      </c>
      <c r="L93" s="11">
        <v>304700</v>
      </c>
      <c r="M93" s="11">
        <v>0</v>
      </c>
      <c r="N93" s="21">
        <v>50000</v>
      </c>
      <c r="O93" s="7">
        <v>3</v>
      </c>
      <c r="P93" s="11">
        <v>0</v>
      </c>
      <c r="Q93" s="11">
        <f t="shared" si="7"/>
        <v>17572.404816140581</v>
      </c>
      <c r="R93" s="12" t="b">
        <f t="shared" si="11"/>
        <v>0</v>
      </c>
      <c r="S93" s="23">
        <f t="shared" si="8"/>
        <v>18657.17780915965</v>
      </c>
      <c r="T93" s="23" t="b">
        <f t="shared" si="12"/>
        <v>0</v>
      </c>
      <c r="U93" s="23">
        <f t="shared" si="9"/>
        <v>18667.558411963608</v>
      </c>
      <c r="V93" s="25">
        <f t="shared" si="10"/>
        <v>18668</v>
      </c>
      <c r="W93" s="27">
        <f t="shared" si="13"/>
        <v>-31332</v>
      </c>
    </row>
    <row r="94" spans="2:23" ht="25.5" x14ac:dyDescent="0.2">
      <c r="B94" s="9">
        <v>93</v>
      </c>
      <c r="C94" s="9">
        <v>37</v>
      </c>
      <c r="D94" s="9" t="s">
        <v>185</v>
      </c>
      <c r="E94" s="9" t="s">
        <v>293</v>
      </c>
      <c r="F94" s="9">
        <v>19338</v>
      </c>
      <c r="G94" s="10" t="s">
        <v>187</v>
      </c>
      <c r="H94" s="10" t="s">
        <v>188</v>
      </c>
      <c r="I94" s="10" t="s">
        <v>294</v>
      </c>
      <c r="J94" s="10" t="s">
        <v>295</v>
      </c>
      <c r="K94" s="11">
        <v>123760</v>
      </c>
      <c r="L94" s="11">
        <v>20000</v>
      </c>
      <c r="M94" s="11">
        <v>0</v>
      </c>
      <c r="N94" s="21">
        <v>20000</v>
      </c>
      <c r="O94" s="7">
        <v>4</v>
      </c>
      <c r="P94" s="11">
        <v>0</v>
      </c>
      <c r="Q94" s="11">
        <f t="shared" si="7"/>
        <v>20000</v>
      </c>
      <c r="R94" s="12" t="b">
        <f t="shared" si="11"/>
        <v>1</v>
      </c>
      <c r="S94" s="23">
        <f t="shared" si="8"/>
        <v>20000</v>
      </c>
      <c r="T94" s="23" t="b">
        <f t="shared" si="12"/>
        <v>1</v>
      </c>
      <c r="U94" s="23">
        <f t="shared" si="9"/>
        <v>20000</v>
      </c>
      <c r="V94" s="25">
        <f t="shared" si="10"/>
        <v>20000</v>
      </c>
      <c r="W94" s="27">
        <f t="shared" si="13"/>
        <v>0</v>
      </c>
    </row>
    <row r="95" spans="2:23" ht="25.5" x14ac:dyDescent="0.2">
      <c r="B95" s="9">
        <v>94</v>
      </c>
      <c r="C95" s="9">
        <v>38</v>
      </c>
      <c r="D95" s="9" t="s">
        <v>185</v>
      </c>
      <c r="E95" s="9" t="s">
        <v>296</v>
      </c>
      <c r="F95" s="9">
        <v>19392</v>
      </c>
      <c r="G95" s="10" t="s">
        <v>187</v>
      </c>
      <c r="H95" s="10" t="s">
        <v>188</v>
      </c>
      <c r="I95" s="10" t="s">
        <v>198</v>
      </c>
      <c r="J95" s="10" t="s">
        <v>297</v>
      </c>
      <c r="K95" s="11">
        <v>154700</v>
      </c>
      <c r="L95" s="11">
        <v>142552</v>
      </c>
      <c r="M95" s="11">
        <v>0</v>
      </c>
      <c r="N95" s="21">
        <v>100000</v>
      </c>
      <c r="O95" s="7">
        <v>3</v>
      </c>
      <c r="P95" s="11">
        <v>0</v>
      </c>
      <c r="Q95" s="11">
        <f t="shared" si="7"/>
        <v>17572.404816140581</v>
      </c>
      <c r="R95" s="12" t="b">
        <f t="shared" si="11"/>
        <v>0</v>
      </c>
      <c r="S95" s="23">
        <f t="shared" si="8"/>
        <v>18657.17780915965</v>
      </c>
      <c r="T95" s="23" t="b">
        <f t="shared" si="12"/>
        <v>0</v>
      </c>
      <c r="U95" s="23">
        <f t="shared" si="9"/>
        <v>18667.558411963608</v>
      </c>
      <c r="V95" s="25">
        <f t="shared" si="10"/>
        <v>18668</v>
      </c>
      <c r="W95" s="27">
        <f t="shared" si="13"/>
        <v>-81332</v>
      </c>
    </row>
    <row r="96" spans="2:23" ht="25.5" x14ac:dyDescent="0.2">
      <c r="B96" s="9">
        <v>95</v>
      </c>
      <c r="C96" s="9">
        <v>39</v>
      </c>
      <c r="D96" s="9" t="s">
        <v>185</v>
      </c>
      <c r="E96" s="9" t="s">
        <v>298</v>
      </c>
      <c r="F96" s="9">
        <v>19631</v>
      </c>
      <c r="G96" s="10" t="s">
        <v>187</v>
      </c>
      <c r="H96" s="10" t="s">
        <v>188</v>
      </c>
      <c r="I96" s="10" t="s">
        <v>198</v>
      </c>
      <c r="J96" s="10" t="s">
        <v>299</v>
      </c>
      <c r="K96" s="11">
        <v>148750</v>
      </c>
      <c r="L96" s="11">
        <v>111116</v>
      </c>
      <c r="M96" s="11">
        <v>0</v>
      </c>
      <c r="N96" s="21">
        <v>40460</v>
      </c>
      <c r="O96" s="7">
        <v>3</v>
      </c>
      <c r="P96" s="11">
        <v>0</v>
      </c>
      <c r="Q96" s="11">
        <f t="shared" si="7"/>
        <v>17572.404816140581</v>
      </c>
      <c r="R96" s="12" t="b">
        <f t="shared" si="11"/>
        <v>0</v>
      </c>
      <c r="S96" s="23">
        <f t="shared" si="8"/>
        <v>18657.17780915965</v>
      </c>
      <c r="T96" s="23" t="b">
        <f t="shared" si="12"/>
        <v>0</v>
      </c>
      <c r="U96" s="23">
        <f t="shared" si="9"/>
        <v>18667.558411963608</v>
      </c>
      <c r="V96" s="25">
        <f t="shared" si="10"/>
        <v>18668</v>
      </c>
      <c r="W96" s="27">
        <f t="shared" si="13"/>
        <v>-21792</v>
      </c>
    </row>
    <row r="97" spans="2:23" ht="25.5" x14ac:dyDescent="0.2">
      <c r="B97" s="9">
        <v>96</v>
      </c>
      <c r="C97" s="9">
        <v>40</v>
      </c>
      <c r="D97" s="9" t="s">
        <v>185</v>
      </c>
      <c r="E97" s="9" t="s">
        <v>300</v>
      </c>
      <c r="F97" s="9">
        <v>19999</v>
      </c>
      <c r="G97" s="10" t="s">
        <v>187</v>
      </c>
      <c r="H97" s="10" t="s">
        <v>188</v>
      </c>
      <c r="I97" s="10" t="s">
        <v>301</v>
      </c>
      <c r="J97" s="10" t="s">
        <v>302</v>
      </c>
      <c r="K97" s="11">
        <v>154700</v>
      </c>
      <c r="L97" s="11">
        <v>96936.78</v>
      </c>
      <c r="M97" s="11">
        <v>0</v>
      </c>
      <c r="N97" s="21">
        <v>96936.78</v>
      </c>
      <c r="O97" s="7">
        <v>4</v>
      </c>
      <c r="P97" s="11">
        <v>0</v>
      </c>
      <c r="Q97" s="11">
        <f t="shared" si="7"/>
        <v>23429.87308818744</v>
      </c>
      <c r="R97" s="12" t="b">
        <f t="shared" si="11"/>
        <v>0</v>
      </c>
      <c r="S97" s="23">
        <f t="shared" si="8"/>
        <v>24514.646081206509</v>
      </c>
      <c r="T97" s="23" t="b">
        <f t="shared" si="12"/>
        <v>0</v>
      </c>
      <c r="U97" s="23">
        <f t="shared" si="9"/>
        <v>24525.026684010467</v>
      </c>
      <c r="V97" s="25">
        <f t="shared" si="10"/>
        <v>24526</v>
      </c>
      <c r="W97" s="27">
        <f t="shared" si="13"/>
        <v>-72410.78</v>
      </c>
    </row>
    <row r="98" spans="2:23" ht="25.5" x14ac:dyDescent="0.2">
      <c r="B98" s="9">
        <v>97</v>
      </c>
      <c r="C98" s="9">
        <v>1</v>
      </c>
      <c r="D98" s="9" t="s">
        <v>303</v>
      </c>
      <c r="E98" s="9" t="s">
        <v>304</v>
      </c>
      <c r="F98" s="9">
        <v>21123</v>
      </c>
      <c r="G98" s="10" t="s">
        <v>305</v>
      </c>
      <c r="H98" s="10" t="s">
        <v>306</v>
      </c>
      <c r="I98" s="10" t="s">
        <v>307</v>
      </c>
      <c r="J98" s="10" t="s">
        <v>308</v>
      </c>
      <c r="K98" s="11">
        <v>146370</v>
      </c>
      <c r="L98" s="11">
        <v>73254</v>
      </c>
      <c r="M98" s="11">
        <v>23254.25</v>
      </c>
      <c r="N98" s="21">
        <v>50000</v>
      </c>
      <c r="O98" s="13">
        <v>5</v>
      </c>
      <c r="P98" s="11">
        <v>0</v>
      </c>
      <c r="Q98" s="11">
        <f t="shared" si="7"/>
        <v>29287.341360234299</v>
      </c>
      <c r="R98" s="12" t="b">
        <f t="shared" si="11"/>
        <v>0</v>
      </c>
      <c r="S98" s="23">
        <f t="shared" si="8"/>
        <v>30372.114353253368</v>
      </c>
      <c r="T98" s="23" t="b">
        <f t="shared" si="12"/>
        <v>0</v>
      </c>
      <c r="U98" s="23">
        <f t="shared" si="9"/>
        <v>30382.494956057326</v>
      </c>
      <c r="V98" s="25">
        <f t="shared" si="10"/>
        <v>30383</v>
      </c>
      <c r="W98" s="27">
        <f t="shared" si="13"/>
        <v>-19617</v>
      </c>
    </row>
    <row r="99" spans="2:23" ht="25.5" x14ac:dyDescent="0.2">
      <c r="B99" s="9">
        <v>98</v>
      </c>
      <c r="C99" s="9">
        <v>2</v>
      </c>
      <c r="D99" s="9" t="s">
        <v>303</v>
      </c>
      <c r="E99" s="9" t="s">
        <v>309</v>
      </c>
      <c r="F99" s="9">
        <v>21454</v>
      </c>
      <c r="G99" s="10" t="s">
        <v>305</v>
      </c>
      <c r="H99" s="10" t="s">
        <v>306</v>
      </c>
      <c r="I99" s="10" t="s">
        <v>310</v>
      </c>
      <c r="J99" s="10" t="s">
        <v>311</v>
      </c>
      <c r="K99" s="11">
        <v>154700</v>
      </c>
      <c r="L99" s="11">
        <v>124700</v>
      </c>
      <c r="M99" s="11">
        <v>30000</v>
      </c>
      <c r="N99" s="21">
        <v>75000</v>
      </c>
      <c r="O99" s="7">
        <v>3</v>
      </c>
      <c r="P99" s="11">
        <v>0</v>
      </c>
      <c r="Q99" s="11">
        <f t="shared" si="7"/>
        <v>17572.404816140581</v>
      </c>
      <c r="R99" s="12" t="b">
        <f t="shared" si="11"/>
        <v>0</v>
      </c>
      <c r="S99" s="23">
        <f t="shared" si="8"/>
        <v>18657.17780915965</v>
      </c>
      <c r="T99" s="23" t="b">
        <f t="shared" si="12"/>
        <v>0</v>
      </c>
      <c r="U99" s="23">
        <f t="shared" si="9"/>
        <v>18667.558411963608</v>
      </c>
      <c r="V99" s="25">
        <f t="shared" si="10"/>
        <v>18668</v>
      </c>
      <c r="W99" s="27">
        <f t="shared" si="13"/>
        <v>-56332</v>
      </c>
    </row>
    <row r="100" spans="2:23" ht="25.5" x14ac:dyDescent="0.2">
      <c r="B100" s="9">
        <v>99</v>
      </c>
      <c r="C100" s="9">
        <v>3</v>
      </c>
      <c r="D100" s="9" t="s">
        <v>303</v>
      </c>
      <c r="E100" s="9" t="s">
        <v>312</v>
      </c>
      <c r="F100" s="9">
        <v>21418</v>
      </c>
      <c r="G100" s="10" t="s">
        <v>305</v>
      </c>
      <c r="H100" s="10" t="s">
        <v>306</v>
      </c>
      <c r="I100" s="10" t="s">
        <v>313</v>
      </c>
      <c r="J100" s="10" t="s">
        <v>314</v>
      </c>
      <c r="K100" s="11">
        <v>234430</v>
      </c>
      <c r="L100" s="11">
        <v>189557.19</v>
      </c>
      <c r="M100" s="11">
        <v>159557.19</v>
      </c>
      <c r="N100" s="21">
        <v>30000</v>
      </c>
      <c r="O100" s="7">
        <v>4</v>
      </c>
      <c r="P100" s="11">
        <v>0</v>
      </c>
      <c r="Q100" s="11">
        <f t="shared" si="7"/>
        <v>23429.87308818744</v>
      </c>
      <c r="R100" s="12" t="b">
        <f t="shared" si="11"/>
        <v>0</v>
      </c>
      <c r="S100" s="23">
        <f t="shared" si="8"/>
        <v>24514.646081206509</v>
      </c>
      <c r="T100" s="23" t="b">
        <f t="shared" si="12"/>
        <v>0</v>
      </c>
      <c r="U100" s="23">
        <f t="shared" si="9"/>
        <v>24525.026684010467</v>
      </c>
      <c r="V100" s="25">
        <f t="shared" si="10"/>
        <v>24526</v>
      </c>
      <c r="W100" s="27">
        <f t="shared" si="13"/>
        <v>-5474</v>
      </c>
    </row>
    <row r="101" spans="2:23" ht="25.5" x14ac:dyDescent="0.2">
      <c r="B101" s="9">
        <v>100</v>
      </c>
      <c r="C101" s="9">
        <v>4</v>
      </c>
      <c r="D101" s="9" t="s">
        <v>303</v>
      </c>
      <c r="E101" s="9" t="s">
        <v>315</v>
      </c>
      <c r="F101" s="9">
        <v>26338</v>
      </c>
      <c r="G101" s="10" t="s">
        <v>305</v>
      </c>
      <c r="H101" s="10" t="s">
        <v>306</v>
      </c>
      <c r="I101" s="10" t="s">
        <v>316</v>
      </c>
      <c r="J101" s="10" t="s">
        <v>317</v>
      </c>
      <c r="K101" s="11">
        <v>160650</v>
      </c>
      <c r="L101" s="11">
        <v>160650</v>
      </c>
      <c r="M101" s="11">
        <v>60650</v>
      </c>
      <c r="N101" s="21">
        <v>100000</v>
      </c>
      <c r="O101" s="7">
        <v>3</v>
      </c>
      <c r="P101" s="11">
        <v>0</v>
      </c>
      <c r="Q101" s="11">
        <f t="shared" si="7"/>
        <v>17572.404816140581</v>
      </c>
      <c r="R101" s="12" t="b">
        <f t="shared" si="11"/>
        <v>0</v>
      </c>
      <c r="S101" s="23">
        <f t="shared" si="8"/>
        <v>18657.17780915965</v>
      </c>
      <c r="T101" s="23" t="b">
        <f t="shared" si="12"/>
        <v>0</v>
      </c>
      <c r="U101" s="23">
        <f t="shared" si="9"/>
        <v>18667.558411963608</v>
      </c>
      <c r="V101" s="25">
        <f t="shared" si="10"/>
        <v>18668</v>
      </c>
      <c r="W101" s="27">
        <f t="shared" si="13"/>
        <v>-81332</v>
      </c>
    </row>
    <row r="102" spans="2:23" ht="25.5" x14ac:dyDescent="0.2">
      <c r="B102" s="9">
        <v>101</v>
      </c>
      <c r="C102" s="9">
        <v>5</v>
      </c>
      <c r="D102" s="9" t="s">
        <v>303</v>
      </c>
      <c r="E102" s="9" t="s">
        <v>318</v>
      </c>
      <c r="F102" s="9">
        <v>21668</v>
      </c>
      <c r="G102" s="10" t="s">
        <v>305</v>
      </c>
      <c r="H102" s="10" t="s">
        <v>306</v>
      </c>
      <c r="I102" s="10" t="s">
        <v>319</v>
      </c>
      <c r="J102" s="10" t="s">
        <v>320</v>
      </c>
      <c r="K102" s="11">
        <v>295120</v>
      </c>
      <c r="L102" s="11">
        <v>227000</v>
      </c>
      <c r="M102" s="11">
        <v>127000</v>
      </c>
      <c r="N102" s="21">
        <v>100000</v>
      </c>
      <c r="O102" s="7">
        <v>3</v>
      </c>
      <c r="P102" s="11">
        <v>0</v>
      </c>
      <c r="Q102" s="11">
        <f t="shared" si="7"/>
        <v>17572.404816140581</v>
      </c>
      <c r="R102" s="12" t="b">
        <f t="shared" si="11"/>
        <v>0</v>
      </c>
      <c r="S102" s="23">
        <f t="shared" si="8"/>
        <v>18657.17780915965</v>
      </c>
      <c r="T102" s="23" t="b">
        <f t="shared" si="12"/>
        <v>0</v>
      </c>
      <c r="U102" s="23">
        <f t="shared" si="9"/>
        <v>18667.558411963608</v>
      </c>
      <c r="V102" s="25">
        <f t="shared" si="10"/>
        <v>18668</v>
      </c>
      <c r="W102" s="27">
        <f t="shared" si="13"/>
        <v>-81332</v>
      </c>
    </row>
    <row r="103" spans="2:23" ht="51" x14ac:dyDescent="0.2">
      <c r="B103" s="9">
        <v>102</v>
      </c>
      <c r="C103" s="9">
        <v>6</v>
      </c>
      <c r="D103" s="9" t="s">
        <v>303</v>
      </c>
      <c r="E103" s="9" t="s">
        <v>321</v>
      </c>
      <c r="F103" s="9">
        <v>20778</v>
      </c>
      <c r="G103" s="10" t="s">
        <v>305</v>
      </c>
      <c r="H103" s="10" t="s">
        <v>306</v>
      </c>
      <c r="I103" s="10" t="s">
        <v>322</v>
      </c>
      <c r="J103" s="10" t="s">
        <v>323</v>
      </c>
      <c r="K103" s="11">
        <v>224091</v>
      </c>
      <c r="L103" s="11">
        <v>65867</v>
      </c>
      <c r="M103" s="11">
        <v>15000</v>
      </c>
      <c r="N103" s="21">
        <v>50867</v>
      </c>
      <c r="O103" s="7">
        <v>3</v>
      </c>
      <c r="P103" s="11">
        <v>0</v>
      </c>
      <c r="Q103" s="11">
        <f t="shared" si="7"/>
        <v>17572.404816140581</v>
      </c>
      <c r="R103" s="12" t="b">
        <f t="shared" si="11"/>
        <v>0</v>
      </c>
      <c r="S103" s="23">
        <f t="shared" si="8"/>
        <v>18657.17780915965</v>
      </c>
      <c r="T103" s="23" t="b">
        <f t="shared" si="12"/>
        <v>0</v>
      </c>
      <c r="U103" s="23">
        <f t="shared" si="9"/>
        <v>18667.558411963608</v>
      </c>
      <c r="V103" s="25">
        <f t="shared" si="10"/>
        <v>18668</v>
      </c>
      <c r="W103" s="27">
        <f t="shared" si="13"/>
        <v>-32199</v>
      </c>
    </row>
    <row r="104" spans="2:23" ht="51" x14ac:dyDescent="0.2">
      <c r="B104" s="9">
        <v>103</v>
      </c>
      <c r="C104" s="9">
        <v>7</v>
      </c>
      <c r="D104" s="9" t="s">
        <v>303</v>
      </c>
      <c r="E104" s="9" t="s">
        <v>324</v>
      </c>
      <c r="F104" s="9">
        <v>21720</v>
      </c>
      <c r="G104" s="10" t="s">
        <v>305</v>
      </c>
      <c r="H104" s="10" t="s">
        <v>306</v>
      </c>
      <c r="I104" s="10" t="s">
        <v>325</v>
      </c>
      <c r="J104" s="10" t="s">
        <v>326</v>
      </c>
      <c r="K104" s="11">
        <v>53550</v>
      </c>
      <c r="L104" s="11">
        <v>37544.5</v>
      </c>
      <c r="M104" s="11">
        <v>0</v>
      </c>
      <c r="N104" s="21">
        <v>37554.5</v>
      </c>
      <c r="O104" s="7">
        <v>4</v>
      </c>
      <c r="P104" s="11">
        <v>0</v>
      </c>
      <c r="Q104" s="11">
        <f t="shared" si="7"/>
        <v>23429.87308818744</v>
      </c>
      <c r="R104" s="12" t="b">
        <f t="shared" si="11"/>
        <v>0</v>
      </c>
      <c r="S104" s="23">
        <f t="shared" si="8"/>
        <v>24514.646081206509</v>
      </c>
      <c r="T104" s="23" t="b">
        <f t="shared" si="12"/>
        <v>0</v>
      </c>
      <c r="U104" s="23">
        <f t="shared" si="9"/>
        <v>24525.026684010467</v>
      </c>
      <c r="V104" s="25">
        <f t="shared" si="10"/>
        <v>24526</v>
      </c>
      <c r="W104" s="27">
        <f t="shared" si="13"/>
        <v>-13028.5</v>
      </c>
    </row>
    <row r="105" spans="2:23" ht="51" x14ac:dyDescent="0.2">
      <c r="B105" s="9">
        <v>104</v>
      </c>
      <c r="C105" s="9">
        <v>8</v>
      </c>
      <c r="D105" s="9" t="s">
        <v>303</v>
      </c>
      <c r="E105" s="9" t="s">
        <v>327</v>
      </c>
      <c r="F105" s="9">
        <v>21855</v>
      </c>
      <c r="G105" s="10" t="s">
        <v>305</v>
      </c>
      <c r="H105" s="10" t="s">
        <v>306</v>
      </c>
      <c r="I105" s="10" t="s">
        <v>328</v>
      </c>
      <c r="J105" s="10" t="s">
        <v>329</v>
      </c>
      <c r="K105" s="11">
        <v>198000</v>
      </c>
      <c r="L105" s="11">
        <v>55000</v>
      </c>
      <c r="M105" s="11">
        <v>0</v>
      </c>
      <c r="N105" s="21">
        <v>55000</v>
      </c>
      <c r="O105" s="7">
        <v>3</v>
      </c>
      <c r="P105" s="11">
        <v>0</v>
      </c>
      <c r="Q105" s="11">
        <f t="shared" si="7"/>
        <v>17572.404816140581</v>
      </c>
      <c r="R105" s="12" t="b">
        <f t="shared" si="11"/>
        <v>0</v>
      </c>
      <c r="S105" s="23">
        <f t="shared" si="8"/>
        <v>18657.17780915965</v>
      </c>
      <c r="T105" s="23" t="b">
        <f t="shared" si="12"/>
        <v>0</v>
      </c>
      <c r="U105" s="23">
        <f t="shared" si="9"/>
        <v>18667.558411963608</v>
      </c>
      <c r="V105" s="25">
        <f t="shared" si="10"/>
        <v>18668</v>
      </c>
      <c r="W105" s="27">
        <f t="shared" si="13"/>
        <v>-36332</v>
      </c>
    </row>
    <row r="106" spans="2:23" ht="51" x14ac:dyDescent="0.2">
      <c r="B106" s="9">
        <v>105</v>
      </c>
      <c r="C106" s="9">
        <v>9</v>
      </c>
      <c r="D106" s="9" t="s">
        <v>303</v>
      </c>
      <c r="E106" s="9" t="s">
        <v>330</v>
      </c>
      <c r="F106" s="9">
        <v>20821</v>
      </c>
      <c r="G106" s="10" t="s">
        <v>305</v>
      </c>
      <c r="H106" s="10" t="s">
        <v>306</v>
      </c>
      <c r="I106" s="10" t="s">
        <v>331</v>
      </c>
      <c r="J106" s="10" t="s">
        <v>332</v>
      </c>
      <c r="K106" s="11">
        <v>372000</v>
      </c>
      <c r="L106" s="11">
        <v>109700</v>
      </c>
      <c r="M106" s="11">
        <v>80000</v>
      </c>
      <c r="N106" s="21">
        <v>29700</v>
      </c>
      <c r="O106" s="7">
        <v>5</v>
      </c>
      <c r="P106" s="11">
        <v>0</v>
      </c>
      <c r="Q106" s="11">
        <f t="shared" si="7"/>
        <v>29287.341360234299</v>
      </c>
      <c r="R106" s="12" t="b">
        <f t="shared" si="11"/>
        <v>0</v>
      </c>
      <c r="S106" s="23">
        <f t="shared" si="8"/>
        <v>29287.341360234299</v>
      </c>
      <c r="T106" s="23" t="b">
        <f t="shared" si="12"/>
        <v>0</v>
      </c>
      <c r="U106" s="23">
        <f t="shared" si="9"/>
        <v>29297.721963038257</v>
      </c>
      <c r="V106" s="25">
        <f t="shared" si="10"/>
        <v>29298</v>
      </c>
      <c r="W106" s="27">
        <f t="shared" si="13"/>
        <v>-402</v>
      </c>
    </row>
    <row r="107" spans="2:23" ht="51" x14ac:dyDescent="0.2">
      <c r="B107" s="9">
        <v>106</v>
      </c>
      <c r="C107" s="9">
        <v>10</v>
      </c>
      <c r="D107" s="9" t="s">
        <v>303</v>
      </c>
      <c r="E107" s="9" t="s">
        <v>333</v>
      </c>
      <c r="F107" s="9">
        <v>22059</v>
      </c>
      <c r="G107" s="10" t="s">
        <v>305</v>
      </c>
      <c r="H107" s="10" t="s">
        <v>306</v>
      </c>
      <c r="I107" s="10" t="s">
        <v>334</v>
      </c>
      <c r="J107" s="10" t="s">
        <v>335</v>
      </c>
      <c r="K107" s="11">
        <v>289604</v>
      </c>
      <c r="L107" s="11">
        <v>54535</v>
      </c>
      <c r="M107" s="11">
        <v>20000</v>
      </c>
      <c r="N107" s="21">
        <v>34535</v>
      </c>
      <c r="O107" s="7">
        <v>3</v>
      </c>
      <c r="P107" s="11">
        <v>0</v>
      </c>
      <c r="Q107" s="11">
        <f t="shared" si="7"/>
        <v>17572.404816140581</v>
      </c>
      <c r="R107" s="12" t="b">
        <f t="shared" si="11"/>
        <v>0</v>
      </c>
      <c r="S107" s="23">
        <f t="shared" si="8"/>
        <v>18657.17780915965</v>
      </c>
      <c r="T107" s="23" t="b">
        <f t="shared" si="12"/>
        <v>0</v>
      </c>
      <c r="U107" s="23">
        <f t="shared" si="9"/>
        <v>18667.558411963608</v>
      </c>
      <c r="V107" s="25">
        <f t="shared" si="10"/>
        <v>18668</v>
      </c>
      <c r="W107" s="27">
        <f t="shared" si="13"/>
        <v>-15867</v>
      </c>
    </row>
    <row r="108" spans="2:23" ht="38.25" x14ac:dyDescent="0.2">
      <c r="B108" s="9">
        <v>107</v>
      </c>
      <c r="C108" s="9">
        <v>11</v>
      </c>
      <c r="D108" s="9" t="s">
        <v>303</v>
      </c>
      <c r="E108" s="9" t="s">
        <v>336</v>
      </c>
      <c r="F108" s="9">
        <v>22166</v>
      </c>
      <c r="G108" s="10" t="s">
        <v>305</v>
      </c>
      <c r="H108" s="10" t="s">
        <v>306</v>
      </c>
      <c r="I108" s="10" t="s">
        <v>337</v>
      </c>
      <c r="J108" s="10" t="s">
        <v>338</v>
      </c>
      <c r="K108" s="11">
        <v>157080</v>
      </c>
      <c r="L108" s="11">
        <v>94010</v>
      </c>
      <c r="M108" s="11">
        <v>59500</v>
      </c>
      <c r="N108" s="21">
        <v>34510</v>
      </c>
      <c r="O108" s="7">
        <v>5</v>
      </c>
      <c r="P108" s="11">
        <v>0</v>
      </c>
      <c r="Q108" s="11">
        <f t="shared" si="7"/>
        <v>29287.341360234299</v>
      </c>
      <c r="R108" s="12" t="b">
        <f t="shared" si="11"/>
        <v>0</v>
      </c>
      <c r="S108" s="23">
        <f t="shared" si="8"/>
        <v>30372.114353253368</v>
      </c>
      <c r="T108" s="23" t="b">
        <f t="shared" si="12"/>
        <v>0</v>
      </c>
      <c r="U108" s="23">
        <f t="shared" si="9"/>
        <v>30382.494956057326</v>
      </c>
      <c r="V108" s="25">
        <f t="shared" si="10"/>
        <v>30383</v>
      </c>
      <c r="W108" s="27">
        <f t="shared" si="13"/>
        <v>-4127</v>
      </c>
    </row>
    <row r="109" spans="2:23" ht="25.5" x14ac:dyDescent="0.2">
      <c r="B109" s="9">
        <v>108</v>
      </c>
      <c r="C109" s="9">
        <v>12</v>
      </c>
      <c r="D109" s="9" t="s">
        <v>303</v>
      </c>
      <c r="E109" s="9" t="s">
        <v>339</v>
      </c>
      <c r="F109" s="9">
        <v>22237</v>
      </c>
      <c r="G109" s="10" t="s">
        <v>305</v>
      </c>
      <c r="H109" s="10" t="s">
        <v>306</v>
      </c>
      <c r="I109" s="10" t="s">
        <v>340</v>
      </c>
      <c r="J109" s="10" t="s">
        <v>341</v>
      </c>
      <c r="K109" s="11">
        <v>139500</v>
      </c>
      <c r="L109" s="11">
        <v>63500</v>
      </c>
      <c r="M109" s="11">
        <v>10000</v>
      </c>
      <c r="N109" s="21">
        <v>53500</v>
      </c>
      <c r="O109" s="7">
        <v>3</v>
      </c>
      <c r="P109" s="11">
        <v>0</v>
      </c>
      <c r="Q109" s="11">
        <f t="shared" si="7"/>
        <v>17572.404816140581</v>
      </c>
      <c r="R109" s="12" t="b">
        <f t="shared" si="11"/>
        <v>0</v>
      </c>
      <c r="S109" s="23">
        <f t="shared" si="8"/>
        <v>18657.17780915965</v>
      </c>
      <c r="T109" s="23" t="b">
        <f t="shared" si="12"/>
        <v>0</v>
      </c>
      <c r="U109" s="23">
        <f t="shared" si="9"/>
        <v>18667.558411963608</v>
      </c>
      <c r="V109" s="25">
        <f t="shared" si="10"/>
        <v>18668</v>
      </c>
      <c r="W109" s="27">
        <f t="shared" si="13"/>
        <v>-34832</v>
      </c>
    </row>
    <row r="110" spans="2:23" ht="25.5" x14ac:dyDescent="0.2">
      <c r="B110" s="9">
        <v>109</v>
      </c>
      <c r="C110" s="9">
        <v>13</v>
      </c>
      <c r="D110" s="9" t="s">
        <v>303</v>
      </c>
      <c r="E110" s="9" t="s">
        <v>342</v>
      </c>
      <c r="F110" s="9">
        <v>22380</v>
      </c>
      <c r="G110" s="10" t="s">
        <v>305</v>
      </c>
      <c r="H110" s="10" t="s">
        <v>306</v>
      </c>
      <c r="I110" s="10" t="s">
        <v>343</v>
      </c>
      <c r="J110" s="10" t="s">
        <v>344</v>
      </c>
      <c r="K110" s="11">
        <v>171360</v>
      </c>
      <c r="L110" s="11">
        <v>90074.67</v>
      </c>
      <c r="M110" s="11">
        <v>30074.67</v>
      </c>
      <c r="N110" s="21">
        <v>60000</v>
      </c>
      <c r="O110" s="7">
        <v>4</v>
      </c>
      <c r="P110" s="11">
        <v>0</v>
      </c>
      <c r="Q110" s="11">
        <f t="shared" si="7"/>
        <v>23429.87308818744</v>
      </c>
      <c r="R110" s="12" t="b">
        <f t="shared" si="11"/>
        <v>0</v>
      </c>
      <c r="S110" s="23">
        <f t="shared" si="8"/>
        <v>24514.646081206509</v>
      </c>
      <c r="T110" s="23" t="b">
        <f t="shared" si="12"/>
        <v>0</v>
      </c>
      <c r="U110" s="23">
        <f t="shared" si="9"/>
        <v>24525.026684010467</v>
      </c>
      <c r="V110" s="25">
        <f t="shared" si="10"/>
        <v>24526</v>
      </c>
      <c r="W110" s="27">
        <f t="shared" si="13"/>
        <v>-35474</v>
      </c>
    </row>
    <row r="111" spans="2:23" ht="51" x14ac:dyDescent="0.2">
      <c r="B111" s="9">
        <v>110</v>
      </c>
      <c r="C111" s="9">
        <v>14</v>
      </c>
      <c r="D111" s="9" t="s">
        <v>303</v>
      </c>
      <c r="E111" s="9" t="s">
        <v>345</v>
      </c>
      <c r="F111" s="9">
        <v>22460</v>
      </c>
      <c r="G111" s="10" t="s">
        <v>305</v>
      </c>
      <c r="H111" s="10" t="s">
        <v>306</v>
      </c>
      <c r="I111" s="10" t="s">
        <v>346</v>
      </c>
      <c r="J111" s="10" t="s">
        <v>347</v>
      </c>
      <c r="K111" s="11">
        <v>146370</v>
      </c>
      <c r="L111" s="11">
        <v>45220</v>
      </c>
      <c r="M111" s="11">
        <v>0</v>
      </c>
      <c r="N111" s="21">
        <v>45220</v>
      </c>
      <c r="O111" s="7">
        <v>4</v>
      </c>
      <c r="P111" s="11">
        <v>0</v>
      </c>
      <c r="Q111" s="11">
        <f t="shared" si="7"/>
        <v>23429.87308818744</v>
      </c>
      <c r="R111" s="12" t="b">
        <f t="shared" si="11"/>
        <v>0</v>
      </c>
      <c r="S111" s="23">
        <f t="shared" si="8"/>
        <v>24514.646081206509</v>
      </c>
      <c r="T111" s="23" t="b">
        <f t="shared" si="12"/>
        <v>0</v>
      </c>
      <c r="U111" s="23">
        <f t="shared" si="9"/>
        <v>24525.026684010467</v>
      </c>
      <c r="V111" s="25">
        <f t="shared" si="10"/>
        <v>24526</v>
      </c>
      <c r="W111" s="27">
        <f t="shared" si="13"/>
        <v>-20694</v>
      </c>
    </row>
    <row r="112" spans="2:23" ht="25.5" x14ac:dyDescent="0.2">
      <c r="B112" s="9">
        <v>111</v>
      </c>
      <c r="C112" s="9">
        <v>15</v>
      </c>
      <c r="D112" s="9" t="s">
        <v>303</v>
      </c>
      <c r="E112" s="9" t="s">
        <v>348</v>
      </c>
      <c r="F112" s="9">
        <v>22488</v>
      </c>
      <c r="G112" s="10" t="s">
        <v>305</v>
      </c>
      <c r="H112" s="10" t="s">
        <v>306</v>
      </c>
      <c r="I112" s="10" t="s">
        <v>349</v>
      </c>
      <c r="J112" s="10" t="s">
        <v>350</v>
      </c>
      <c r="K112" s="11">
        <v>129480.2</v>
      </c>
      <c r="L112" s="11">
        <v>73984.02</v>
      </c>
      <c r="M112" s="11">
        <v>0</v>
      </c>
      <c r="N112" s="21">
        <v>73948.02</v>
      </c>
      <c r="O112" s="7">
        <v>3</v>
      </c>
      <c r="P112" s="11">
        <v>0</v>
      </c>
      <c r="Q112" s="11">
        <f t="shared" si="7"/>
        <v>17572.404816140581</v>
      </c>
      <c r="R112" s="12" t="b">
        <f t="shared" si="11"/>
        <v>0</v>
      </c>
      <c r="S112" s="23">
        <f t="shared" si="8"/>
        <v>18657.17780915965</v>
      </c>
      <c r="T112" s="23" t="b">
        <f t="shared" si="12"/>
        <v>0</v>
      </c>
      <c r="U112" s="23">
        <f t="shared" si="9"/>
        <v>18667.558411963608</v>
      </c>
      <c r="V112" s="25">
        <f t="shared" si="10"/>
        <v>18668</v>
      </c>
      <c r="W112" s="27">
        <f t="shared" si="13"/>
        <v>-55280.020000000004</v>
      </c>
    </row>
    <row r="113" spans="2:23" ht="25.5" x14ac:dyDescent="0.2">
      <c r="B113" s="9">
        <v>112</v>
      </c>
      <c r="C113" s="9">
        <v>16</v>
      </c>
      <c r="D113" s="9" t="s">
        <v>303</v>
      </c>
      <c r="E113" s="9" t="s">
        <v>351</v>
      </c>
      <c r="F113" s="9">
        <v>22665</v>
      </c>
      <c r="G113" s="10" t="s">
        <v>305</v>
      </c>
      <c r="H113" s="10" t="s">
        <v>306</v>
      </c>
      <c r="I113" s="10" t="s">
        <v>352</v>
      </c>
      <c r="J113" s="10" t="s">
        <v>353</v>
      </c>
      <c r="K113" s="11">
        <v>113050</v>
      </c>
      <c r="L113" s="11">
        <v>113050</v>
      </c>
      <c r="M113" s="11">
        <v>56525</v>
      </c>
      <c r="N113" s="21">
        <v>56525</v>
      </c>
      <c r="O113" s="7">
        <v>3</v>
      </c>
      <c r="P113" s="11">
        <v>0</v>
      </c>
      <c r="Q113" s="11">
        <f t="shared" si="7"/>
        <v>17572.404816140581</v>
      </c>
      <c r="R113" s="12" t="b">
        <f t="shared" si="11"/>
        <v>0</v>
      </c>
      <c r="S113" s="23">
        <f t="shared" si="8"/>
        <v>18657.17780915965</v>
      </c>
      <c r="T113" s="23" t="b">
        <f t="shared" si="12"/>
        <v>0</v>
      </c>
      <c r="U113" s="23">
        <f t="shared" si="9"/>
        <v>18667.558411963608</v>
      </c>
      <c r="V113" s="25">
        <f t="shared" si="10"/>
        <v>18668</v>
      </c>
      <c r="W113" s="27">
        <f t="shared" si="13"/>
        <v>-37857</v>
      </c>
    </row>
    <row r="114" spans="2:23" ht="51" x14ac:dyDescent="0.2">
      <c r="B114" s="9">
        <v>113</v>
      </c>
      <c r="C114" s="9">
        <v>17</v>
      </c>
      <c r="D114" s="9" t="s">
        <v>303</v>
      </c>
      <c r="E114" s="9" t="s">
        <v>354</v>
      </c>
      <c r="F114" s="9">
        <v>26346</v>
      </c>
      <c r="G114" s="10" t="s">
        <v>305</v>
      </c>
      <c r="H114" s="10" t="s">
        <v>306</v>
      </c>
      <c r="I114" s="10" t="s">
        <v>355</v>
      </c>
      <c r="J114" s="10" t="s">
        <v>356</v>
      </c>
      <c r="K114" s="11">
        <v>113050</v>
      </c>
      <c r="L114" s="11">
        <v>113050</v>
      </c>
      <c r="M114" s="11">
        <v>11305</v>
      </c>
      <c r="N114" s="21">
        <v>101745</v>
      </c>
      <c r="O114" s="7">
        <v>3</v>
      </c>
      <c r="P114" s="11">
        <v>0</v>
      </c>
      <c r="Q114" s="11">
        <f t="shared" si="7"/>
        <v>17572.404816140581</v>
      </c>
      <c r="R114" s="12" t="b">
        <f t="shared" si="11"/>
        <v>0</v>
      </c>
      <c r="S114" s="23">
        <f t="shared" si="8"/>
        <v>18657.17780915965</v>
      </c>
      <c r="T114" s="23" t="b">
        <f t="shared" si="12"/>
        <v>0</v>
      </c>
      <c r="U114" s="23">
        <f t="shared" si="9"/>
        <v>18667.558411963608</v>
      </c>
      <c r="V114" s="25">
        <f t="shared" si="10"/>
        <v>18668</v>
      </c>
      <c r="W114" s="27">
        <f t="shared" si="13"/>
        <v>-83077</v>
      </c>
    </row>
    <row r="115" spans="2:23" ht="25.5" x14ac:dyDescent="0.2">
      <c r="B115" s="9">
        <v>114</v>
      </c>
      <c r="C115" s="9">
        <v>18</v>
      </c>
      <c r="D115" s="9" t="s">
        <v>303</v>
      </c>
      <c r="E115" s="9" t="s">
        <v>357</v>
      </c>
      <c r="F115" s="9">
        <v>20607</v>
      </c>
      <c r="G115" s="10" t="s">
        <v>305</v>
      </c>
      <c r="H115" s="10" t="s">
        <v>306</v>
      </c>
      <c r="I115" s="10" t="s">
        <v>358</v>
      </c>
      <c r="J115" s="10" t="s">
        <v>359</v>
      </c>
      <c r="K115" s="11">
        <v>132019</v>
      </c>
      <c r="L115" s="11">
        <v>66054</v>
      </c>
      <c r="M115" s="11">
        <v>40000</v>
      </c>
      <c r="N115" s="21">
        <v>26054</v>
      </c>
      <c r="O115" s="7">
        <v>4</v>
      </c>
      <c r="P115" s="11">
        <v>0</v>
      </c>
      <c r="Q115" s="11">
        <f t="shared" si="7"/>
        <v>23429.87308818744</v>
      </c>
      <c r="R115" s="12" t="b">
        <f t="shared" si="11"/>
        <v>0</v>
      </c>
      <c r="S115" s="23">
        <f t="shared" si="8"/>
        <v>24514.646081206509</v>
      </c>
      <c r="T115" s="23" t="b">
        <f t="shared" si="12"/>
        <v>0</v>
      </c>
      <c r="U115" s="23">
        <f t="shared" si="9"/>
        <v>24525.026684010467</v>
      </c>
      <c r="V115" s="25">
        <f t="shared" si="10"/>
        <v>24526</v>
      </c>
      <c r="W115" s="27">
        <f t="shared" si="13"/>
        <v>-1528</v>
      </c>
    </row>
    <row r="116" spans="2:23" ht="25.5" x14ac:dyDescent="0.2">
      <c r="B116" s="9">
        <v>115</v>
      </c>
      <c r="C116" s="9">
        <v>19</v>
      </c>
      <c r="D116" s="9" t="s">
        <v>303</v>
      </c>
      <c r="E116" s="9" t="s">
        <v>360</v>
      </c>
      <c r="F116" s="9">
        <v>22898</v>
      </c>
      <c r="G116" s="10" t="s">
        <v>305</v>
      </c>
      <c r="H116" s="10" t="s">
        <v>306</v>
      </c>
      <c r="I116" s="10" t="s">
        <v>361</v>
      </c>
      <c r="J116" s="10" t="s">
        <v>362</v>
      </c>
      <c r="K116" s="11">
        <v>160650</v>
      </c>
      <c r="L116" s="11">
        <v>146370</v>
      </c>
      <c r="M116" s="11">
        <v>20000</v>
      </c>
      <c r="N116" s="21">
        <v>126370</v>
      </c>
      <c r="O116" s="7">
        <v>4</v>
      </c>
      <c r="P116" s="11">
        <v>0</v>
      </c>
      <c r="Q116" s="11">
        <f t="shared" si="7"/>
        <v>23429.87308818744</v>
      </c>
      <c r="R116" s="12" t="b">
        <f t="shared" si="11"/>
        <v>0</v>
      </c>
      <c r="S116" s="23">
        <f t="shared" si="8"/>
        <v>24514.646081206509</v>
      </c>
      <c r="T116" s="23" t="b">
        <f t="shared" si="12"/>
        <v>0</v>
      </c>
      <c r="U116" s="23">
        <f t="shared" si="9"/>
        <v>24525.026684010467</v>
      </c>
      <c r="V116" s="25">
        <f t="shared" si="10"/>
        <v>24526</v>
      </c>
      <c r="W116" s="27">
        <f t="shared" si="13"/>
        <v>-101844</v>
      </c>
    </row>
    <row r="117" spans="2:23" ht="25.5" x14ac:dyDescent="0.2">
      <c r="B117" s="9">
        <v>116</v>
      </c>
      <c r="C117" s="9">
        <v>20</v>
      </c>
      <c r="D117" s="9" t="s">
        <v>303</v>
      </c>
      <c r="E117" s="9" t="s">
        <v>363</v>
      </c>
      <c r="F117" s="9">
        <v>20313</v>
      </c>
      <c r="G117" s="10" t="s">
        <v>305</v>
      </c>
      <c r="H117" s="10" t="s">
        <v>306</v>
      </c>
      <c r="I117" s="10" t="s">
        <v>364</v>
      </c>
      <c r="J117" s="10" t="s">
        <v>365</v>
      </c>
      <c r="K117" s="11">
        <v>16660</v>
      </c>
      <c r="L117" s="11">
        <v>16660</v>
      </c>
      <c r="M117" s="11">
        <v>0</v>
      </c>
      <c r="N117" s="21">
        <v>16660</v>
      </c>
      <c r="O117" s="7">
        <v>3</v>
      </c>
      <c r="P117" s="11">
        <v>0</v>
      </c>
      <c r="Q117" s="11">
        <f t="shared" si="7"/>
        <v>16660</v>
      </c>
      <c r="R117" s="12" t="b">
        <f t="shared" si="11"/>
        <v>1</v>
      </c>
      <c r="S117" s="23">
        <f t="shared" si="8"/>
        <v>16660</v>
      </c>
      <c r="T117" s="23" t="b">
        <f t="shared" si="12"/>
        <v>1</v>
      </c>
      <c r="U117" s="23">
        <f t="shared" si="9"/>
        <v>16660</v>
      </c>
      <c r="V117" s="25">
        <f t="shared" si="10"/>
        <v>16660</v>
      </c>
      <c r="W117" s="27">
        <f t="shared" si="13"/>
        <v>0</v>
      </c>
    </row>
    <row r="118" spans="2:23" ht="51" x14ac:dyDescent="0.2">
      <c r="B118" s="9">
        <v>117</v>
      </c>
      <c r="C118" s="9">
        <v>21</v>
      </c>
      <c r="D118" s="9" t="s">
        <v>303</v>
      </c>
      <c r="E118" s="9" t="s">
        <v>366</v>
      </c>
      <c r="F118" s="9">
        <v>20359</v>
      </c>
      <c r="G118" s="10" t="s">
        <v>305</v>
      </c>
      <c r="H118" s="10" t="s">
        <v>306</v>
      </c>
      <c r="I118" s="10" t="s">
        <v>367</v>
      </c>
      <c r="J118" s="10" t="s">
        <v>368</v>
      </c>
      <c r="K118" s="11">
        <v>154700</v>
      </c>
      <c r="L118" s="11">
        <v>34980</v>
      </c>
      <c r="M118" s="11">
        <v>10000</v>
      </c>
      <c r="N118" s="21">
        <v>24980</v>
      </c>
      <c r="O118" s="7">
        <v>3</v>
      </c>
      <c r="P118" s="11">
        <v>0</v>
      </c>
      <c r="Q118" s="11">
        <f t="shared" si="7"/>
        <v>17572.404816140581</v>
      </c>
      <c r="R118" s="12" t="b">
        <f t="shared" si="11"/>
        <v>0</v>
      </c>
      <c r="S118" s="23">
        <f t="shared" si="8"/>
        <v>18657.17780915965</v>
      </c>
      <c r="T118" s="23" t="b">
        <f t="shared" si="12"/>
        <v>0</v>
      </c>
      <c r="U118" s="23">
        <f t="shared" si="9"/>
        <v>18667.558411963608</v>
      </c>
      <c r="V118" s="25">
        <f t="shared" si="10"/>
        <v>18668</v>
      </c>
      <c r="W118" s="27">
        <f t="shared" si="13"/>
        <v>-6312</v>
      </c>
    </row>
    <row r="119" spans="2:23" ht="25.5" x14ac:dyDescent="0.2">
      <c r="B119" s="9">
        <v>118</v>
      </c>
      <c r="C119" s="9">
        <v>22</v>
      </c>
      <c r="D119" s="9" t="s">
        <v>303</v>
      </c>
      <c r="E119" s="9" t="s">
        <v>369</v>
      </c>
      <c r="F119" s="9">
        <v>23207</v>
      </c>
      <c r="G119" s="10" t="s">
        <v>305</v>
      </c>
      <c r="H119" s="10" t="s">
        <v>306</v>
      </c>
      <c r="I119" s="10" t="s">
        <v>370</v>
      </c>
      <c r="J119" s="10" t="s">
        <v>371</v>
      </c>
      <c r="K119" s="11">
        <v>97580</v>
      </c>
      <c r="L119" s="11">
        <v>35766.639999999999</v>
      </c>
      <c r="M119" s="11">
        <v>20766.64</v>
      </c>
      <c r="N119" s="21">
        <v>15000</v>
      </c>
      <c r="O119" s="13">
        <v>2</v>
      </c>
      <c r="P119" s="11">
        <v>0</v>
      </c>
      <c r="Q119" s="11">
        <f t="shared" si="7"/>
        <v>11714.93654409372</v>
      </c>
      <c r="R119" s="12" t="b">
        <f t="shared" si="11"/>
        <v>0</v>
      </c>
      <c r="S119" s="23">
        <f t="shared" si="8"/>
        <v>12799.709537112789</v>
      </c>
      <c r="T119" s="23" t="b">
        <f t="shared" si="12"/>
        <v>0</v>
      </c>
      <c r="U119" s="23">
        <f t="shared" si="9"/>
        <v>12810.090139916749</v>
      </c>
      <c r="V119" s="25">
        <f t="shared" si="10"/>
        <v>12811</v>
      </c>
      <c r="W119" s="27">
        <f t="shared" si="13"/>
        <v>-2189</v>
      </c>
    </row>
    <row r="120" spans="2:23" ht="38.25" x14ac:dyDescent="0.2">
      <c r="B120" s="9">
        <v>119</v>
      </c>
      <c r="C120" s="9">
        <v>23</v>
      </c>
      <c r="D120" s="9" t="s">
        <v>303</v>
      </c>
      <c r="E120" s="9" t="s">
        <v>372</v>
      </c>
      <c r="F120" s="9">
        <v>23289</v>
      </c>
      <c r="G120" s="10" t="s">
        <v>305</v>
      </c>
      <c r="H120" s="10" t="s">
        <v>306</v>
      </c>
      <c r="I120" s="10" t="s">
        <v>373</v>
      </c>
      <c r="J120" s="10" t="s">
        <v>374</v>
      </c>
      <c r="K120" s="11">
        <v>297500</v>
      </c>
      <c r="L120" s="11">
        <v>297500</v>
      </c>
      <c r="M120" s="11">
        <v>135000</v>
      </c>
      <c r="N120" s="21">
        <v>45000</v>
      </c>
      <c r="O120" s="7">
        <v>4</v>
      </c>
      <c r="P120" s="11">
        <v>0</v>
      </c>
      <c r="Q120" s="11">
        <f t="shared" si="7"/>
        <v>23429.87308818744</v>
      </c>
      <c r="R120" s="12" t="b">
        <f t="shared" si="11"/>
        <v>0</v>
      </c>
      <c r="S120" s="23">
        <f t="shared" si="8"/>
        <v>24514.646081206509</v>
      </c>
      <c r="T120" s="23" t="b">
        <f t="shared" si="12"/>
        <v>0</v>
      </c>
      <c r="U120" s="23">
        <f t="shared" si="9"/>
        <v>24525.026684010467</v>
      </c>
      <c r="V120" s="25">
        <f t="shared" si="10"/>
        <v>24526</v>
      </c>
      <c r="W120" s="27">
        <f t="shared" si="13"/>
        <v>-20474</v>
      </c>
    </row>
    <row r="121" spans="2:23" ht="25.5" x14ac:dyDescent="0.2">
      <c r="B121" s="9">
        <v>120</v>
      </c>
      <c r="C121" s="9">
        <v>24</v>
      </c>
      <c r="D121" s="9" t="s">
        <v>303</v>
      </c>
      <c r="E121" s="9" t="s">
        <v>375</v>
      </c>
      <c r="F121" s="9">
        <v>23387</v>
      </c>
      <c r="G121" s="10" t="s">
        <v>305</v>
      </c>
      <c r="H121" s="10" t="s">
        <v>306</v>
      </c>
      <c r="I121" s="10" t="s">
        <v>376</v>
      </c>
      <c r="J121" s="10" t="s">
        <v>377</v>
      </c>
      <c r="K121" s="11">
        <v>141610</v>
      </c>
      <c r="L121" s="11">
        <v>122570</v>
      </c>
      <c r="M121" s="11">
        <v>0</v>
      </c>
      <c r="N121" s="21">
        <v>30000</v>
      </c>
      <c r="O121" s="7">
        <v>3</v>
      </c>
      <c r="P121" s="11">
        <v>0</v>
      </c>
      <c r="Q121" s="11">
        <f t="shared" si="7"/>
        <v>17572.404816140581</v>
      </c>
      <c r="R121" s="12" t="b">
        <f t="shared" si="11"/>
        <v>0</v>
      </c>
      <c r="S121" s="23">
        <f t="shared" si="8"/>
        <v>18657.17780915965</v>
      </c>
      <c r="T121" s="23" t="b">
        <f t="shared" si="12"/>
        <v>0</v>
      </c>
      <c r="U121" s="23">
        <f t="shared" si="9"/>
        <v>18667.558411963608</v>
      </c>
      <c r="V121" s="25">
        <f t="shared" si="10"/>
        <v>18668</v>
      </c>
      <c r="W121" s="27">
        <f t="shared" si="13"/>
        <v>-11332</v>
      </c>
    </row>
    <row r="122" spans="2:23" ht="51" x14ac:dyDescent="0.2">
      <c r="B122" s="9">
        <v>121</v>
      </c>
      <c r="C122" s="9">
        <v>25</v>
      </c>
      <c r="D122" s="9" t="s">
        <v>303</v>
      </c>
      <c r="E122" s="9" t="s">
        <v>378</v>
      </c>
      <c r="F122" s="9">
        <v>20411</v>
      </c>
      <c r="G122" s="10" t="s">
        <v>305</v>
      </c>
      <c r="H122" s="10" t="s">
        <v>306</v>
      </c>
      <c r="I122" s="10" t="s">
        <v>379</v>
      </c>
      <c r="J122" s="10" t="s">
        <v>380</v>
      </c>
      <c r="K122" s="11">
        <v>143990</v>
      </c>
      <c r="L122" s="11">
        <v>72701</v>
      </c>
      <c r="M122" s="11">
        <v>22701</v>
      </c>
      <c r="N122" s="21">
        <v>50000</v>
      </c>
      <c r="O122" s="7">
        <v>3</v>
      </c>
      <c r="P122" s="11">
        <v>0</v>
      </c>
      <c r="Q122" s="11">
        <f t="shared" si="7"/>
        <v>17572.404816140581</v>
      </c>
      <c r="R122" s="12" t="b">
        <f t="shared" si="11"/>
        <v>0</v>
      </c>
      <c r="S122" s="23">
        <f t="shared" si="8"/>
        <v>18657.17780915965</v>
      </c>
      <c r="T122" s="23" t="b">
        <f t="shared" si="12"/>
        <v>0</v>
      </c>
      <c r="U122" s="23">
        <f t="shared" si="9"/>
        <v>18667.558411963608</v>
      </c>
      <c r="V122" s="25">
        <f t="shared" si="10"/>
        <v>18668</v>
      </c>
      <c r="W122" s="27">
        <f t="shared" si="13"/>
        <v>-31332</v>
      </c>
    </row>
    <row r="123" spans="2:23" ht="25.5" x14ac:dyDescent="0.2">
      <c r="B123" s="9">
        <v>122</v>
      </c>
      <c r="C123" s="9">
        <v>26</v>
      </c>
      <c r="D123" s="9" t="s">
        <v>303</v>
      </c>
      <c r="E123" s="9" t="s">
        <v>381</v>
      </c>
      <c r="F123" s="9">
        <v>23494</v>
      </c>
      <c r="G123" s="10" t="s">
        <v>305</v>
      </c>
      <c r="H123" s="10" t="s">
        <v>306</v>
      </c>
      <c r="I123" s="10" t="s">
        <v>382</v>
      </c>
      <c r="J123" s="10" t="s">
        <v>383</v>
      </c>
      <c r="K123" s="11">
        <v>148750</v>
      </c>
      <c r="L123" s="11">
        <v>148750</v>
      </c>
      <c r="M123" s="11">
        <v>18750</v>
      </c>
      <c r="N123" s="21">
        <v>30000</v>
      </c>
      <c r="O123" s="7">
        <v>3</v>
      </c>
      <c r="P123" s="11">
        <v>0</v>
      </c>
      <c r="Q123" s="11">
        <f t="shared" si="7"/>
        <v>17572.404816140581</v>
      </c>
      <c r="R123" s="12" t="b">
        <f t="shared" si="11"/>
        <v>0</v>
      </c>
      <c r="S123" s="23">
        <f t="shared" si="8"/>
        <v>18657.17780915965</v>
      </c>
      <c r="T123" s="23" t="b">
        <f t="shared" si="12"/>
        <v>0</v>
      </c>
      <c r="U123" s="23">
        <f t="shared" si="9"/>
        <v>18667.558411963608</v>
      </c>
      <c r="V123" s="25">
        <f t="shared" si="10"/>
        <v>18668</v>
      </c>
      <c r="W123" s="27">
        <f t="shared" si="13"/>
        <v>-11332</v>
      </c>
    </row>
    <row r="124" spans="2:23" ht="25.5" x14ac:dyDescent="0.2">
      <c r="B124" s="9">
        <v>123</v>
      </c>
      <c r="C124" s="9">
        <v>27</v>
      </c>
      <c r="D124" s="9" t="s">
        <v>303</v>
      </c>
      <c r="E124" s="9" t="s">
        <v>384</v>
      </c>
      <c r="F124" s="9">
        <v>26353</v>
      </c>
      <c r="G124" s="10" t="s">
        <v>305</v>
      </c>
      <c r="H124" s="10" t="s">
        <v>306</v>
      </c>
      <c r="I124" s="10" t="s">
        <v>385</v>
      </c>
      <c r="J124" s="10" t="s">
        <v>386</v>
      </c>
      <c r="K124" s="11">
        <v>154700</v>
      </c>
      <c r="L124" s="11">
        <v>154700</v>
      </c>
      <c r="M124" s="11">
        <v>104700</v>
      </c>
      <c r="N124" s="21">
        <v>50000</v>
      </c>
      <c r="O124" s="7">
        <v>3</v>
      </c>
      <c r="P124" s="11">
        <v>0</v>
      </c>
      <c r="Q124" s="11">
        <f t="shared" si="7"/>
        <v>17572.404816140581</v>
      </c>
      <c r="R124" s="12" t="b">
        <f t="shared" si="11"/>
        <v>0</v>
      </c>
      <c r="S124" s="23">
        <f t="shared" si="8"/>
        <v>18657.17780915965</v>
      </c>
      <c r="T124" s="23" t="b">
        <f t="shared" si="12"/>
        <v>0</v>
      </c>
      <c r="U124" s="23">
        <f t="shared" si="9"/>
        <v>18667.558411963608</v>
      </c>
      <c r="V124" s="25">
        <f t="shared" si="10"/>
        <v>18668</v>
      </c>
      <c r="W124" s="27">
        <f t="shared" si="13"/>
        <v>-31332</v>
      </c>
    </row>
    <row r="125" spans="2:23" ht="51" x14ac:dyDescent="0.2">
      <c r="B125" s="9">
        <v>124</v>
      </c>
      <c r="C125" s="9">
        <v>28</v>
      </c>
      <c r="D125" s="9" t="s">
        <v>303</v>
      </c>
      <c r="E125" s="9" t="s">
        <v>387</v>
      </c>
      <c r="F125" s="9">
        <v>23797</v>
      </c>
      <c r="G125" s="10" t="s">
        <v>305</v>
      </c>
      <c r="H125" s="10" t="s">
        <v>306</v>
      </c>
      <c r="I125" s="10" t="s">
        <v>388</v>
      </c>
      <c r="J125" s="10" t="s">
        <v>389</v>
      </c>
      <c r="K125" s="11">
        <v>75950</v>
      </c>
      <c r="L125" s="11">
        <v>75950</v>
      </c>
      <c r="M125" s="11">
        <v>35950</v>
      </c>
      <c r="N125" s="21">
        <v>40000</v>
      </c>
      <c r="O125" s="7">
        <v>4</v>
      </c>
      <c r="P125" s="11">
        <v>0</v>
      </c>
      <c r="Q125" s="11">
        <f t="shared" si="7"/>
        <v>23429.87308818744</v>
      </c>
      <c r="R125" s="12" t="b">
        <f t="shared" si="11"/>
        <v>0</v>
      </c>
      <c r="S125" s="23">
        <f t="shared" si="8"/>
        <v>24514.646081206509</v>
      </c>
      <c r="T125" s="23" t="b">
        <f t="shared" si="12"/>
        <v>0</v>
      </c>
      <c r="U125" s="23">
        <f t="shared" si="9"/>
        <v>24525.026684010467</v>
      </c>
      <c r="V125" s="25">
        <f t="shared" si="10"/>
        <v>24526</v>
      </c>
      <c r="W125" s="27">
        <f t="shared" si="13"/>
        <v>-15474</v>
      </c>
    </row>
    <row r="126" spans="2:23" ht="51" x14ac:dyDescent="0.2">
      <c r="B126" s="9">
        <v>125</v>
      </c>
      <c r="C126" s="9">
        <v>29</v>
      </c>
      <c r="D126" s="9" t="s">
        <v>303</v>
      </c>
      <c r="E126" s="9" t="s">
        <v>390</v>
      </c>
      <c r="F126" s="9">
        <v>23948</v>
      </c>
      <c r="G126" s="10" t="s">
        <v>305</v>
      </c>
      <c r="H126" s="10" t="s">
        <v>306</v>
      </c>
      <c r="I126" s="10" t="s">
        <v>391</v>
      </c>
      <c r="J126" s="10" t="s">
        <v>392</v>
      </c>
      <c r="K126" s="11">
        <v>89500</v>
      </c>
      <c r="L126" s="11">
        <v>32000</v>
      </c>
      <c r="M126" s="11">
        <v>12000</v>
      </c>
      <c r="N126" s="21">
        <v>20000</v>
      </c>
      <c r="O126" s="7">
        <v>3</v>
      </c>
      <c r="P126" s="11">
        <v>0</v>
      </c>
      <c r="Q126" s="11">
        <f t="shared" si="7"/>
        <v>17572.404816140581</v>
      </c>
      <c r="R126" s="12" t="b">
        <f t="shared" si="11"/>
        <v>0</v>
      </c>
      <c r="S126" s="23">
        <f t="shared" si="8"/>
        <v>18657.17780915965</v>
      </c>
      <c r="T126" s="23" t="b">
        <f t="shared" si="12"/>
        <v>0</v>
      </c>
      <c r="U126" s="23">
        <f t="shared" si="9"/>
        <v>18667.558411963608</v>
      </c>
      <c r="V126" s="25">
        <f t="shared" si="10"/>
        <v>18668</v>
      </c>
      <c r="W126" s="27">
        <f t="shared" si="13"/>
        <v>-1332</v>
      </c>
    </row>
    <row r="127" spans="2:23" ht="51" x14ac:dyDescent="0.2">
      <c r="B127" s="9">
        <v>126</v>
      </c>
      <c r="C127" s="9">
        <v>30</v>
      </c>
      <c r="D127" s="9" t="s">
        <v>303</v>
      </c>
      <c r="E127" s="9" t="s">
        <v>393</v>
      </c>
      <c r="F127" s="9">
        <v>23975</v>
      </c>
      <c r="G127" s="10" t="s">
        <v>305</v>
      </c>
      <c r="H127" s="10" t="s">
        <v>306</v>
      </c>
      <c r="I127" s="10" t="s">
        <v>394</v>
      </c>
      <c r="J127" s="10" t="s">
        <v>395</v>
      </c>
      <c r="K127" s="11">
        <v>154700</v>
      </c>
      <c r="L127" s="11">
        <v>123760</v>
      </c>
      <c r="M127" s="11">
        <v>23760</v>
      </c>
      <c r="N127" s="21">
        <v>100000</v>
      </c>
      <c r="O127" s="7">
        <v>4</v>
      </c>
      <c r="P127" s="11">
        <v>0</v>
      </c>
      <c r="Q127" s="11">
        <f t="shared" si="7"/>
        <v>23429.87308818744</v>
      </c>
      <c r="R127" s="12" t="b">
        <f t="shared" si="11"/>
        <v>0</v>
      </c>
      <c r="S127" s="23">
        <f t="shared" si="8"/>
        <v>24514.646081206509</v>
      </c>
      <c r="T127" s="23" t="b">
        <f t="shared" si="12"/>
        <v>0</v>
      </c>
      <c r="U127" s="23">
        <f t="shared" si="9"/>
        <v>24525.026684010467</v>
      </c>
      <c r="V127" s="25">
        <f t="shared" si="10"/>
        <v>24526</v>
      </c>
      <c r="W127" s="27">
        <f t="shared" si="13"/>
        <v>-75474</v>
      </c>
    </row>
    <row r="128" spans="2:23" ht="25.5" x14ac:dyDescent="0.2">
      <c r="B128" s="9">
        <v>127</v>
      </c>
      <c r="C128" s="9">
        <v>31</v>
      </c>
      <c r="D128" s="9" t="s">
        <v>303</v>
      </c>
      <c r="E128" s="9" t="s">
        <v>396</v>
      </c>
      <c r="F128" s="9">
        <v>24089</v>
      </c>
      <c r="G128" s="10" t="s">
        <v>305</v>
      </c>
      <c r="H128" s="10" t="s">
        <v>306</v>
      </c>
      <c r="I128" s="10" t="s">
        <v>397</v>
      </c>
      <c r="J128" s="10" t="s">
        <v>398</v>
      </c>
      <c r="K128" s="11">
        <v>154700</v>
      </c>
      <c r="L128" s="11">
        <v>104720</v>
      </c>
      <c r="M128" s="11">
        <v>54720</v>
      </c>
      <c r="N128" s="21">
        <v>50000</v>
      </c>
      <c r="O128" s="7">
        <v>3</v>
      </c>
      <c r="P128" s="11">
        <v>0</v>
      </c>
      <c r="Q128" s="11">
        <f t="shared" si="7"/>
        <v>17572.404816140581</v>
      </c>
      <c r="R128" s="12" t="b">
        <f t="shared" si="11"/>
        <v>0</v>
      </c>
      <c r="S128" s="23">
        <f t="shared" si="8"/>
        <v>18657.17780915965</v>
      </c>
      <c r="T128" s="23" t="b">
        <f t="shared" si="12"/>
        <v>0</v>
      </c>
      <c r="U128" s="23">
        <f t="shared" si="9"/>
        <v>18667.558411963608</v>
      </c>
      <c r="V128" s="25">
        <f t="shared" si="10"/>
        <v>18668</v>
      </c>
      <c r="W128" s="27">
        <f t="shared" si="13"/>
        <v>-31332</v>
      </c>
    </row>
    <row r="129" spans="2:23" ht="25.5" x14ac:dyDescent="0.2">
      <c r="B129" s="9">
        <v>128</v>
      </c>
      <c r="C129" s="9">
        <v>32</v>
      </c>
      <c r="D129" s="9" t="s">
        <v>303</v>
      </c>
      <c r="E129" s="9" t="s">
        <v>399</v>
      </c>
      <c r="F129" s="9">
        <v>24338</v>
      </c>
      <c r="G129" s="10" t="s">
        <v>305</v>
      </c>
      <c r="H129" s="10" t="s">
        <v>306</v>
      </c>
      <c r="I129" s="10" t="s">
        <v>400</v>
      </c>
      <c r="J129" s="10" t="s">
        <v>401</v>
      </c>
      <c r="K129" s="11">
        <v>160650</v>
      </c>
      <c r="L129" s="11">
        <v>160650</v>
      </c>
      <c r="M129" s="11">
        <v>30325</v>
      </c>
      <c r="N129" s="21">
        <v>50000</v>
      </c>
      <c r="O129" s="7">
        <v>5</v>
      </c>
      <c r="P129" s="11">
        <v>0</v>
      </c>
      <c r="Q129" s="11">
        <f t="shared" si="7"/>
        <v>29287.341360234299</v>
      </c>
      <c r="R129" s="12" t="b">
        <f t="shared" si="11"/>
        <v>0</v>
      </c>
      <c r="S129" s="23">
        <f t="shared" si="8"/>
        <v>30372.114353253368</v>
      </c>
      <c r="T129" s="23" t="b">
        <f t="shared" si="12"/>
        <v>0</v>
      </c>
      <c r="U129" s="23">
        <f t="shared" si="9"/>
        <v>30382.494956057326</v>
      </c>
      <c r="V129" s="25">
        <f t="shared" si="10"/>
        <v>30383</v>
      </c>
      <c r="W129" s="27">
        <f t="shared" si="13"/>
        <v>-19617</v>
      </c>
    </row>
    <row r="130" spans="2:23" ht="25.5" x14ac:dyDescent="0.2">
      <c r="B130" s="9">
        <v>129</v>
      </c>
      <c r="C130" s="9">
        <v>33</v>
      </c>
      <c r="D130" s="9" t="s">
        <v>303</v>
      </c>
      <c r="E130" s="9" t="s">
        <v>402</v>
      </c>
      <c r="F130" s="9">
        <v>24631</v>
      </c>
      <c r="G130" s="10" t="s">
        <v>305</v>
      </c>
      <c r="H130" s="10" t="s">
        <v>306</v>
      </c>
      <c r="I130" s="10" t="s">
        <v>403</v>
      </c>
      <c r="J130" s="10" t="s">
        <v>404</v>
      </c>
      <c r="K130" s="11">
        <v>161650</v>
      </c>
      <c r="L130" s="11">
        <v>125950</v>
      </c>
      <c r="M130" s="11">
        <v>25950</v>
      </c>
      <c r="N130" s="21">
        <v>100000</v>
      </c>
      <c r="O130" s="7">
        <v>3</v>
      </c>
      <c r="P130" s="11">
        <v>0</v>
      </c>
      <c r="Q130" s="11">
        <f t="shared" ref="Q130:Q193" si="14">IF(O130*$P$962&gt;N130,N130,O130*$P$962)</f>
        <v>17572.404816140581</v>
      </c>
      <c r="R130" s="12" t="b">
        <f t="shared" si="11"/>
        <v>0</v>
      </c>
      <c r="S130" s="23">
        <f t="shared" ref="S130:S193" si="15">IF(R130=FALSE,IF(SUM(Q130,$Q$963/$R$962)&gt;N130,Q130,SUM(Q130,$Q$963/$R$962)),Q130)</f>
        <v>18657.17780915965</v>
      </c>
      <c r="T130" s="23" t="b">
        <f t="shared" si="12"/>
        <v>0</v>
      </c>
      <c r="U130" s="23">
        <f t="shared" ref="U130:U193" si="16">IF(T130=FALSE,IF(SUM(S130,$S$963/$T$962)&gt;N130,S130,SUM(S130,$S$963/$T$962)),S130)</f>
        <v>18667.558411963608</v>
      </c>
      <c r="V130" s="25">
        <f t="shared" si="10"/>
        <v>18668</v>
      </c>
      <c r="W130" s="27">
        <f t="shared" si="13"/>
        <v>-81332</v>
      </c>
    </row>
    <row r="131" spans="2:23" ht="51" x14ac:dyDescent="0.2">
      <c r="B131" s="9">
        <v>130</v>
      </c>
      <c r="C131" s="9">
        <v>34</v>
      </c>
      <c r="D131" s="9" t="s">
        <v>303</v>
      </c>
      <c r="E131" s="9" t="s">
        <v>405</v>
      </c>
      <c r="F131" s="9">
        <v>26320</v>
      </c>
      <c r="G131" s="10" t="s">
        <v>305</v>
      </c>
      <c r="H131" s="10" t="s">
        <v>306</v>
      </c>
      <c r="I131" s="10" t="s">
        <v>406</v>
      </c>
      <c r="J131" s="10" t="s">
        <v>407</v>
      </c>
      <c r="K131" s="11">
        <v>159460</v>
      </c>
      <c r="L131" s="11">
        <v>159460</v>
      </c>
      <c r="M131" s="11">
        <v>10000</v>
      </c>
      <c r="N131" s="21">
        <v>100000</v>
      </c>
      <c r="O131" s="7">
        <v>3</v>
      </c>
      <c r="P131" s="11">
        <v>0</v>
      </c>
      <c r="Q131" s="11">
        <f t="shared" si="14"/>
        <v>17572.404816140581</v>
      </c>
      <c r="R131" s="12" t="b">
        <f t="shared" si="11"/>
        <v>0</v>
      </c>
      <c r="S131" s="23">
        <f t="shared" si="15"/>
        <v>18657.17780915965</v>
      </c>
      <c r="T131" s="23" t="b">
        <f t="shared" si="12"/>
        <v>0</v>
      </c>
      <c r="U131" s="23">
        <f t="shared" si="16"/>
        <v>18667.558411963608</v>
      </c>
      <c r="V131" s="25">
        <f t="shared" ref="V131:V194" si="17">IF(U131&gt;=N131,ROUNDDOWN(U131,0),ROUNDUP(U131,0))</f>
        <v>18668</v>
      </c>
      <c r="W131" s="27">
        <f t="shared" si="13"/>
        <v>-81332</v>
      </c>
    </row>
    <row r="132" spans="2:23" ht="25.5" x14ac:dyDescent="0.2">
      <c r="B132" s="9">
        <v>131</v>
      </c>
      <c r="C132" s="9">
        <v>35</v>
      </c>
      <c r="D132" s="9" t="s">
        <v>303</v>
      </c>
      <c r="E132" s="9" t="s">
        <v>408</v>
      </c>
      <c r="F132" s="9">
        <v>25068</v>
      </c>
      <c r="G132" s="10" t="s">
        <v>305</v>
      </c>
      <c r="H132" s="10" t="s">
        <v>306</v>
      </c>
      <c r="I132" s="10" t="s">
        <v>409</v>
      </c>
      <c r="J132" s="10" t="s">
        <v>410</v>
      </c>
      <c r="K132" s="11">
        <v>142800</v>
      </c>
      <c r="L132" s="11">
        <v>111384</v>
      </c>
      <c r="M132" s="11">
        <v>1384</v>
      </c>
      <c r="N132" s="21">
        <v>110000</v>
      </c>
      <c r="O132" s="7">
        <v>4</v>
      </c>
      <c r="P132" s="11">
        <v>0</v>
      </c>
      <c r="Q132" s="11">
        <f t="shared" si="14"/>
        <v>23429.87308818744</v>
      </c>
      <c r="R132" s="12" t="b">
        <f t="shared" ref="R132:R195" si="18">IF(N132&lt;=Q132,TRUE,FALSE)</f>
        <v>0</v>
      </c>
      <c r="S132" s="23">
        <f t="shared" si="15"/>
        <v>24514.646081206509</v>
      </c>
      <c r="T132" s="23" t="b">
        <f t="shared" ref="T132:T195" si="19">IF(N132&lt;=S132,TRUE,FALSE)</f>
        <v>0</v>
      </c>
      <c r="U132" s="23">
        <f t="shared" si="16"/>
        <v>24525.026684010467</v>
      </c>
      <c r="V132" s="25">
        <f t="shared" si="17"/>
        <v>24526</v>
      </c>
      <c r="W132" s="27">
        <f t="shared" ref="W132:W195" si="20">V132-N132</f>
        <v>-85474</v>
      </c>
    </row>
    <row r="133" spans="2:23" ht="51" x14ac:dyDescent="0.2">
      <c r="B133" s="9">
        <v>132</v>
      </c>
      <c r="C133" s="9">
        <v>36</v>
      </c>
      <c r="D133" s="9" t="s">
        <v>303</v>
      </c>
      <c r="E133" s="9" t="s">
        <v>411</v>
      </c>
      <c r="F133" s="9">
        <v>25228</v>
      </c>
      <c r="G133" s="10" t="s">
        <v>305</v>
      </c>
      <c r="H133" s="10" t="s">
        <v>306</v>
      </c>
      <c r="I133" s="10" t="s">
        <v>412</v>
      </c>
      <c r="J133" s="10" t="s">
        <v>413</v>
      </c>
      <c r="K133" s="11">
        <v>265016.5</v>
      </c>
      <c r="L133" s="11">
        <v>51471</v>
      </c>
      <c r="M133" s="11">
        <v>21471</v>
      </c>
      <c r="N133" s="21">
        <v>30000</v>
      </c>
      <c r="O133" s="7">
        <v>3</v>
      </c>
      <c r="P133" s="11">
        <v>0</v>
      </c>
      <c r="Q133" s="11">
        <f t="shared" si="14"/>
        <v>17572.404816140581</v>
      </c>
      <c r="R133" s="12" t="b">
        <f t="shared" si="18"/>
        <v>0</v>
      </c>
      <c r="S133" s="23">
        <f t="shared" si="15"/>
        <v>18657.17780915965</v>
      </c>
      <c r="T133" s="23" t="b">
        <f t="shared" si="19"/>
        <v>0</v>
      </c>
      <c r="U133" s="23">
        <f t="shared" si="16"/>
        <v>18667.558411963608</v>
      </c>
      <c r="V133" s="25">
        <f t="shared" si="17"/>
        <v>18668</v>
      </c>
      <c r="W133" s="27">
        <f t="shared" si="20"/>
        <v>-11332</v>
      </c>
    </row>
    <row r="134" spans="2:23" ht="51" x14ac:dyDescent="0.2">
      <c r="B134" s="9">
        <v>133</v>
      </c>
      <c r="C134" s="9">
        <v>37</v>
      </c>
      <c r="D134" s="9" t="s">
        <v>303</v>
      </c>
      <c r="E134" s="9" t="s">
        <v>414</v>
      </c>
      <c r="F134" s="9">
        <v>20910</v>
      </c>
      <c r="G134" s="10" t="s">
        <v>305</v>
      </c>
      <c r="H134" s="10" t="s">
        <v>306</v>
      </c>
      <c r="I134" s="10" t="s">
        <v>415</v>
      </c>
      <c r="J134" s="10" t="s">
        <v>416</v>
      </c>
      <c r="K134" s="11">
        <v>399840</v>
      </c>
      <c r="L134" s="11">
        <v>399840</v>
      </c>
      <c r="M134" s="11">
        <v>262000</v>
      </c>
      <c r="N134" s="21">
        <v>25000</v>
      </c>
      <c r="O134" s="7">
        <v>5</v>
      </c>
      <c r="P134" s="11">
        <v>0</v>
      </c>
      <c r="Q134" s="11">
        <f t="shared" si="14"/>
        <v>25000</v>
      </c>
      <c r="R134" s="12" t="b">
        <f t="shared" si="18"/>
        <v>1</v>
      </c>
      <c r="S134" s="23">
        <f t="shared" si="15"/>
        <v>25000</v>
      </c>
      <c r="T134" s="23" t="b">
        <f t="shared" si="19"/>
        <v>1</v>
      </c>
      <c r="U134" s="23">
        <f t="shared" si="16"/>
        <v>25000</v>
      </c>
      <c r="V134" s="25">
        <f t="shared" si="17"/>
        <v>25000</v>
      </c>
      <c r="W134" s="27">
        <f t="shared" si="20"/>
        <v>0</v>
      </c>
    </row>
    <row r="135" spans="2:23" ht="51" x14ac:dyDescent="0.2">
      <c r="B135" s="9">
        <v>134</v>
      </c>
      <c r="C135" s="9">
        <v>38</v>
      </c>
      <c r="D135" s="9" t="s">
        <v>303</v>
      </c>
      <c r="E135" s="9" t="s">
        <v>417</v>
      </c>
      <c r="F135" s="9">
        <v>25488</v>
      </c>
      <c r="G135" s="10" t="s">
        <v>305</v>
      </c>
      <c r="H135" s="10" t="s">
        <v>306</v>
      </c>
      <c r="I135" s="10" t="s">
        <v>418</v>
      </c>
      <c r="J135" s="10" t="s">
        <v>419</v>
      </c>
      <c r="K135" s="11">
        <v>152320</v>
      </c>
      <c r="L135" s="11">
        <v>106624</v>
      </c>
      <c r="M135" s="11">
        <v>30000</v>
      </c>
      <c r="N135" s="21">
        <v>76624</v>
      </c>
      <c r="O135" s="7">
        <v>4</v>
      </c>
      <c r="P135" s="11">
        <v>0</v>
      </c>
      <c r="Q135" s="11">
        <f t="shared" si="14"/>
        <v>23429.87308818744</v>
      </c>
      <c r="R135" s="12" t="b">
        <f t="shared" si="18"/>
        <v>0</v>
      </c>
      <c r="S135" s="23">
        <f t="shared" si="15"/>
        <v>24514.646081206509</v>
      </c>
      <c r="T135" s="23" t="b">
        <f t="shared" si="19"/>
        <v>0</v>
      </c>
      <c r="U135" s="23">
        <f t="shared" si="16"/>
        <v>24525.026684010467</v>
      </c>
      <c r="V135" s="25">
        <f t="shared" si="17"/>
        <v>24526</v>
      </c>
      <c r="W135" s="27">
        <f t="shared" si="20"/>
        <v>-52098</v>
      </c>
    </row>
    <row r="136" spans="2:23" ht="51" x14ac:dyDescent="0.2">
      <c r="B136" s="9">
        <v>135</v>
      </c>
      <c r="C136" s="9">
        <v>39</v>
      </c>
      <c r="D136" s="9" t="s">
        <v>303</v>
      </c>
      <c r="E136" s="9" t="s">
        <v>420</v>
      </c>
      <c r="F136" s="9">
        <v>25521</v>
      </c>
      <c r="G136" s="10" t="s">
        <v>305</v>
      </c>
      <c r="H136" s="10" t="s">
        <v>306</v>
      </c>
      <c r="I136" s="10" t="s">
        <v>421</v>
      </c>
      <c r="J136" s="10" t="s">
        <v>422</v>
      </c>
      <c r="K136" s="11">
        <v>130000</v>
      </c>
      <c r="L136" s="11">
        <v>115363</v>
      </c>
      <c r="M136" s="11">
        <v>15363</v>
      </c>
      <c r="N136" s="21">
        <v>20000</v>
      </c>
      <c r="O136" s="7">
        <v>3</v>
      </c>
      <c r="P136" s="11">
        <v>0</v>
      </c>
      <c r="Q136" s="11">
        <f t="shared" si="14"/>
        <v>17572.404816140581</v>
      </c>
      <c r="R136" s="12" t="b">
        <f t="shared" si="18"/>
        <v>0</v>
      </c>
      <c r="S136" s="23">
        <f t="shared" si="15"/>
        <v>18657.17780915965</v>
      </c>
      <c r="T136" s="23" t="b">
        <f t="shared" si="19"/>
        <v>0</v>
      </c>
      <c r="U136" s="23">
        <f t="shared" si="16"/>
        <v>18667.558411963608</v>
      </c>
      <c r="V136" s="25">
        <f t="shared" si="17"/>
        <v>18668</v>
      </c>
      <c r="W136" s="27">
        <f t="shared" si="20"/>
        <v>-1332</v>
      </c>
    </row>
    <row r="137" spans="2:23" ht="51" x14ac:dyDescent="0.2">
      <c r="B137" s="9">
        <v>136</v>
      </c>
      <c r="C137" s="9">
        <v>40</v>
      </c>
      <c r="D137" s="9" t="s">
        <v>303</v>
      </c>
      <c r="E137" s="9" t="s">
        <v>423</v>
      </c>
      <c r="F137" s="9">
        <v>20670</v>
      </c>
      <c r="G137" s="10" t="s">
        <v>305</v>
      </c>
      <c r="H137" s="10" t="s">
        <v>306</v>
      </c>
      <c r="I137" s="10" t="s">
        <v>424</v>
      </c>
      <c r="J137" s="10" t="s">
        <v>425</v>
      </c>
      <c r="K137" s="11">
        <v>50000</v>
      </c>
      <c r="L137" s="11">
        <v>50000</v>
      </c>
      <c r="M137" s="11">
        <v>0</v>
      </c>
      <c r="N137" s="21">
        <v>50000</v>
      </c>
      <c r="O137" s="7">
        <v>3</v>
      </c>
      <c r="P137" s="11">
        <v>0</v>
      </c>
      <c r="Q137" s="11">
        <f t="shared" si="14"/>
        <v>17572.404816140581</v>
      </c>
      <c r="R137" s="12" t="b">
        <f t="shared" si="18"/>
        <v>0</v>
      </c>
      <c r="S137" s="23">
        <f t="shared" si="15"/>
        <v>18657.17780915965</v>
      </c>
      <c r="T137" s="23" t="b">
        <f t="shared" si="19"/>
        <v>0</v>
      </c>
      <c r="U137" s="23">
        <f t="shared" si="16"/>
        <v>18667.558411963608</v>
      </c>
      <c r="V137" s="25">
        <f t="shared" si="17"/>
        <v>18668</v>
      </c>
      <c r="W137" s="27">
        <f t="shared" si="20"/>
        <v>-31332</v>
      </c>
    </row>
    <row r="138" spans="2:23" ht="51" x14ac:dyDescent="0.2">
      <c r="B138" s="9">
        <v>137</v>
      </c>
      <c r="C138" s="9">
        <v>41</v>
      </c>
      <c r="D138" s="9" t="s">
        <v>303</v>
      </c>
      <c r="E138" s="9" t="s">
        <v>426</v>
      </c>
      <c r="F138" s="9">
        <v>25629</v>
      </c>
      <c r="G138" s="10" t="s">
        <v>305</v>
      </c>
      <c r="H138" s="10" t="s">
        <v>306</v>
      </c>
      <c r="I138" s="10" t="s">
        <v>427</v>
      </c>
      <c r="J138" s="10" t="s">
        <v>428</v>
      </c>
      <c r="K138" s="11">
        <v>154700</v>
      </c>
      <c r="L138" s="11">
        <v>50000</v>
      </c>
      <c r="M138" s="11">
        <v>20000</v>
      </c>
      <c r="N138" s="21">
        <v>30000</v>
      </c>
      <c r="O138" s="7">
        <v>3</v>
      </c>
      <c r="P138" s="11">
        <v>0</v>
      </c>
      <c r="Q138" s="11">
        <f t="shared" si="14"/>
        <v>17572.404816140581</v>
      </c>
      <c r="R138" s="12" t="b">
        <f t="shared" si="18"/>
        <v>0</v>
      </c>
      <c r="S138" s="23">
        <f t="shared" si="15"/>
        <v>18657.17780915965</v>
      </c>
      <c r="T138" s="23" t="b">
        <f t="shared" si="19"/>
        <v>0</v>
      </c>
      <c r="U138" s="23">
        <f t="shared" si="16"/>
        <v>18667.558411963608</v>
      </c>
      <c r="V138" s="25">
        <f t="shared" si="17"/>
        <v>18668</v>
      </c>
      <c r="W138" s="27">
        <f t="shared" si="20"/>
        <v>-11332</v>
      </c>
    </row>
    <row r="139" spans="2:23" ht="51" x14ac:dyDescent="0.2">
      <c r="B139" s="9">
        <v>138</v>
      </c>
      <c r="C139" s="9">
        <v>42</v>
      </c>
      <c r="D139" s="9" t="s">
        <v>303</v>
      </c>
      <c r="E139" s="9" t="s">
        <v>429</v>
      </c>
      <c r="F139" s="9">
        <v>25825</v>
      </c>
      <c r="G139" s="10" t="s">
        <v>305</v>
      </c>
      <c r="H139" s="10" t="s">
        <v>306</v>
      </c>
      <c r="I139" s="10" t="s">
        <v>430</v>
      </c>
      <c r="J139" s="10" t="s">
        <v>431</v>
      </c>
      <c r="K139" s="11">
        <v>166600</v>
      </c>
      <c r="L139" s="11">
        <v>166600</v>
      </c>
      <c r="M139" s="11">
        <v>25000</v>
      </c>
      <c r="N139" s="21">
        <v>50000</v>
      </c>
      <c r="O139" s="7">
        <v>3</v>
      </c>
      <c r="P139" s="11">
        <v>0</v>
      </c>
      <c r="Q139" s="11">
        <f t="shared" si="14"/>
        <v>17572.404816140581</v>
      </c>
      <c r="R139" s="12" t="b">
        <f t="shared" si="18"/>
        <v>0</v>
      </c>
      <c r="S139" s="23">
        <f t="shared" si="15"/>
        <v>18657.17780915965</v>
      </c>
      <c r="T139" s="23" t="b">
        <f t="shared" si="19"/>
        <v>0</v>
      </c>
      <c r="U139" s="23">
        <f t="shared" si="16"/>
        <v>18667.558411963608</v>
      </c>
      <c r="V139" s="25">
        <f t="shared" si="17"/>
        <v>18668</v>
      </c>
      <c r="W139" s="27">
        <f t="shared" si="20"/>
        <v>-31332</v>
      </c>
    </row>
    <row r="140" spans="2:23" ht="25.5" x14ac:dyDescent="0.2">
      <c r="B140" s="9">
        <v>139</v>
      </c>
      <c r="C140" s="9">
        <v>43</v>
      </c>
      <c r="D140" s="9" t="s">
        <v>303</v>
      </c>
      <c r="E140" s="9" t="s">
        <v>432</v>
      </c>
      <c r="F140" s="9">
        <v>25861</v>
      </c>
      <c r="G140" s="10" t="s">
        <v>305</v>
      </c>
      <c r="H140" s="10" t="s">
        <v>306</v>
      </c>
      <c r="I140" s="10" t="s">
        <v>433</v>
      </c>
      <c r="J140" s="10" t="s">
        <v>434</v>
      </c>
      <c r="K140" s="11">
        <v>160650</v>
      </c>
      <c r="L140" s="11">
        <v>160650</v>
      </c>
      <c r="M140" s="11">
        <v>50000</v>
      </c>
      <c r="N140" s="21">
        <v>110650</v>
      </c>
      <c r="O140" s="7">
        <v>3</v>
      </c>
      <c r="P140" s="11">
        <v>0</v>
      </c>
      <c r="Q140" s="11">
        <f t="shared" si="14"/>
        <v>17572.404816140581</v>
      </c>
      <c r="R140" s="12" t="b">
        <f t="shared" si="18"/>
        <v>0</v>
      </c>
      <c r="S140" s="23">
        <f t="shared" si="15"/>
        <v>18657.17780915965</v>
      </c>
      <c r="T140" s="23" t="b">
        <f t="shared" si="19"/>
        <v>0</v>
      </c>
      <c r="U140" s="23">
        <f t="shared" si="16"/>
        <v>18667.558411963608</v>
      </c>
      <c r="V140" s="25">
        <f t="shared" si="17"/>
        <v>18668</v>
      </c>
      <c r="W140" s="27">
        <f t="shared" si="20"/>
        <v>-91982</v>
      </c>
    </row>
    <row r="141" spans="2:23" ht="51" x14ac:dyDescent="0.2">
      <c r="B141" s="9">
        <v>140</v>
      </c>
      <c r="C141" s="9">
        <v>44</v>
      </c>
      <c r="D141" s="9" t="s">
        <v>303</v>
      </c>
      <c r="E141" s="9" t="s">
        <v>435</v>
      </c>
      <c r="F141" s="9">
        <v>25932</v>
      </c>
      <c r="G141" s="10" t="s">
        <v>305</v>
      </c>
      <c r="H141" s="10" t="s">
        <v>306</v>
      </c>
      <c r="I141" s="10" t="s">
        <v>436</v>
      </c>
      <c r="J141" s="10" t="s">
        <v>437</v>
      </c>
      <c r="K141" s="11">
        <v>116620</v>
      </c>
      <c r="L141" s="11">
        <v>25220</v>
      </c>
      <c r="M141" s="11">
        <v>0</v>
      </c>
      <c r="N141" s="21">
        <v>25220</v>
      </c>
      <c r="O141" s="7">
        <v>3</v>
      </c>
      <c r="P141" s="11">
        <v>0</v>
      </c>
      <c r="Q141" s="11">
        <f t="shared" si="14"/>
        <v>17572.404816140581</v>
      </c>
      <c r="R141" s="12" t="b">
        <f t="shared" si="18"/>
        <v>0</v>
      </c>
      <c r="S141" s="23">
        <f t="shared" si="15"/>
        <v>18657.17780915965</v>
      </c>
      <c r="T141" s="23" t="b">
        <f t="shared" si="19"/>
        <v>0</v>
      </c>
      <c r="U141" s="23">
        <f t="shared" si="16"/>
        <v>18667.558411963608</v>
      </c>
      <c r="V141" s="25">
        <f t="shared" si="17"/>
        <v>18668</v>
      </c>
      <c r="W141" s="27">
        <f t="shared" si="20"/>
        <v>-6552</v>
      </c>
    </row>
    <row r="142" spans="2:23" ht="25.5" x14ac:dyDescent="0.2">
      <c r="B142" s="9">
        <v>141</v>
      </c>
      <c r="C142" s="9">
        <v>1</v>
      </c>
      <c r="D142" s="9" t="s">
        <v>438</v>
      </c>
      <c r="E142" s="9" t="s">
        <v>439</v>
      </c>
      <c r="F142" s="9">
        <v>26699</v>
      </c>
      <c r="G142" s="10" t="s">
        <v>440</v>
      </c>
      <c r="H142" s="10" t="s">
        <v>441</v>
      </c>
      <c r="I142" s="10" t="s">
        <v>442</v>
      </c>
      <c r="J142" s="10" t="s">
        <v>443</v>
      </c>
      <c r="K142" s="11">
        <v>132000</v>
      </c>
      <c r="L142" s="11">
        <v>112571.43</v>
      </c>
      <c r="M142" s="11">
        <v>0</v>
      </c>
      <c r="N142" s="21">
        <v>112571.43</v>
      </c>
      <c r="O142" s="7">
        <v>4</v>
      </c>
      <c r="P142" s="11">
        <v>0</v>
      </c>
      <c r="Q142" s="11">
        <f t="shared" si="14"/>
        <v>23429.87308818744</v>
      </c>
      <c r="R142" s="12" t="b">
        <f t="shared" si="18"/>
        <v>0</v>
      </c>
      <c r="S142" s="23">
        <f t="shared" si="15"/>
        <v>24514.646081206509</v>
      </c>
      <c r="T142" s="23" t="b">
        <f t="shared" si="19"/>
        <v>0</v>
      </c>
      <c r="U142" s="23">
        <f t="shared" si="16"/>
        <v>24525.026684010467</v>
      </c>
      <c r="V142" s="25">
        <f t="shared" si="17"/>
        <v>24526</v>
      </c>
      <c r="W142" s="27">
        <f t="shared" si="20"/>
        <v>-88045.43</v>
      </c>
    </row>
    <row r="143" spans="2:23" ht="25.5" x14ac:dyDescent="0.2">
      <c r="B143" s="9">
        <v>142</v>
      </c>
      <c r="C143" s="9">
        <v>2</v>
      </c>
      <c r="D143" s="9" t="s">
        <v>438</v>
      </c>
      <c r="E143" s="9" t="s">
        <v>444</v>
      </c>
      <c r="F143" s="9">
        <v>27212</v>
      </c>
      <c r="G143" s="10" t="s">
        <v>440</v>
      </c>
      <c r="H143" s="10" t="s">
        <v>441</v>
      </c>
      <c r="I143" s="10" t="s">
        <v>445</v>
      </c>
      <c r="J143" s="10" t="s">
        <v>446</v>
      </c>
      <c r="K143" s="11">
        <v>131838.79999999999</v>
      </c>
      <c r="L143" s="11">
        <v>7699.23</v>
      </c>
      <c r="M143" s="11">
        <v>0</v>
      </c>
      <c r="N143" s="21">
        <v>7699.23</v>
      </c>
      <c r="O143" s="7">
        <v>3</v>
      </c>
      <c r="P143" s="11">
        <v>0</v>
      </c>
      <c r="Q143" s="11">
        <f t="shared" si="14"/>
        <v>7699.23</v>
      </c>
      <c r="R143" s="12" t="b">
        <f t="shared" si="18"/>
        <v>1</v>
      </c>
      <c r="S143" s="23">
        <f t="shared" si="15"/>
        <v>7699.23</v>
      </c>
      <c r="T143" s="23" t="b">
        <f t="shared" si="19"/>
        <v>1</v>
      </c>
      <c r="U143" s="23">
        <f t="shared" si="16"/>
        <v>7699.23</v>
      </c>
      <c r="V143" s="25">
        <f t="shared" si="17"/>
        <v>7699</v>
      </c>
      <c r="W143" s="27">
        <f t="shared" si="20"/>
        <v>-0.22999999999956344</v>
      </c>
    </row>
    <row r="144" spans="2:23" ht="25.5" x14ac:dyDescent="0.2">
      <c r="B144" s="9">
        <v>143</v>
      </c>
      <c r="C144" s="9">
        <v>3</v>
      </c>
      <c r="D144" s="9" t="s">
        <v>438</v>
      </c>
      <c r="E144" s="9" t="s">
        <v>447</v>
      </c>
      <c r="F144" s="9">
        <v>27285</v>
      </c>
      <c r="G144" s="10" t="s">
        <v>440</v>
      </c>
      <c r="H144" s="10" t="s">
        <v>441</v>
      </c>
      <c r="I144" s="10" t="s">
        <v>448</v>
      </c>
      <c r="J144" s="10" t="s">
        <v>449</v>
      </c>
      <c r="K144" s="11">
        <v>174836</v>
      </c>
      <c r="L144" s="11">
        <v>114836</v>
      </c>
      <c r="M144" s="11">
        <v>0</v>
      </c>
      <c r="N144" s="21">
        <v>114836</v>
      </c>
      <c r="O144" s="7">
        <v>2</v>
      </c>
      <c r="P144" s="11">
        <v>0</v>
      </c>
      <c r="Q144" s="11">
        <f t="shared" si="14"/>
        <v>11714.93654409372</v>
      </c>
      <c r="R144" s="12" t="b">
        <f t="shared" si="18"/>
        <v>0</v>
      </c>
      <c r="S144" s="23">
        <f t="shared" si="15"/>
        <v>12799.709537112789</v>
      </c>
      <c r="T144" s="23" t="b">
        <f t="shared" si="19"/>
        <v>0</v>
      </c>
      <c r="U144" s="23">
        <f t="shared" si="16"/>
        <v>12810.090139916749</v>
      </c>
      <c r="V144" s="25">
        <f t="shared" si="17"/>
        <v>12811</v>
      </c>
      <c r="W144" s="27">
        <f t="shared" si="20"/>
        <v>-102025</v>
      </c>
    </row>
    <row r="145" spans="2:23" ht="25.5" x14ac:dyDescent="0.2">
      <c r="B145" s="9">
        <v>144</v>
      </c>
      <c r="C145" s="9">
        <v>4</v>
      </c>
      <c r="D145" s="9" t="s">
        <v>438</v>
      </c>
      <c r="E145" s="9" t="s">
        <v>450</v>
      </c>
      <c r="F145" s="9">
        <v>27383</v>
      </c>
      <c r="G145" s="10" t="s">
        <v>440</v>
      </c>
      <c r="H145" s="10" t="s">
        <v>441</v>
      </c>
      <c r="I145" s="10" t="s">
        <v>451</v>
      </c>
      <c r="J145" s="10" t="s">
        <v>452</v>
      </c>
      <c r="K145" s="11">
        <v>131500</v>
      </c>
      <c r="L145" s="11">
        <v>77052</v>
      </c>
      <c r="M145" s="11">
        <v>0</v>
      </c>
      <c r="N145" s="21">
        <v>77052</v>
      </c>
      <c r="O145" s="7">
        <v>2</v>
      </c>
      <c r="P145" s="11">
        <v>0</v>
      </c>
      <c r="Q145" s="11">
        <f t="shared" si="14"/>
        <v>11714.93654409372</v>
      </c>
      <c r="R145" s="12" t="b">
        <f t="shared" si="18"/>
        <v>0</v>
      </c>
      <c r="S145" s="23">
        <f t="shared" si="15"/>
        <v>12799.709537112789</v>
      </c>
      <c r="T145" s="23" t="b">
        <f t="shared" si="19"/>
        <v>0</v>
      </c>
      <c r="U145" s="23">
        <f t="shared" si="16"/>
        <v>12810.090139916749</v>
      </c>
      <c r="V145" s="25">
        <f t="shared" si="17"/>
        <v>12811</v>
      </c>
      <c r="W145" s="27">
        <f t="shared" si="20"/>
        <v>-64241</v>
      </c>
    </row>
    <row r="146" spans="2:23" ht="25.5" x14ac:dyDescent="0.2">
      <c r="B146" s="9">
        <v>145</v>
      </c>
      <c r="C146" s="9">
        <v>5</v>
      </c>
      <c r="D146" s="9" t="s">
        <v>438</v>
      </c>
      <c r="E146" s="9" t="s">
        <v>453</v>
      </c>
      <c r="F146" s="9">
        <v>27846</v>
      </c>
      <c r="G146" s="10" t="s">
        <v>440</v>
      </c>
      <c r="H146" s="10" t="s">
        <v>441</v>
      </c>
      <c r="I146" s="10" t="s">
        <v>454</v>
      </c>
      <c r="J146" s="10" t="s">
        <v>455</v>
      </c>
      <c r="K146" s="11">
        <v>287354.5</v>
      </c>
      <c r="L146" s="11">
        <v>287354.5</v>
      </c>
      <c r="M146" s="11">
        <v>5000</v>
      </c>
      <c r="N146" s="21">
        <v>282354.5</v>
      </c>
      <c r="O146" s="7">
        <v>2</v>
      </c>
      <c r="P146" s="11">
        <v>0</v>
      </c>
      <c r="Q146" s="11">
        <f t="shared" si="14"/>
        <v>11714.93654409372</v>
      </c>
      <c r="R146" s="12" t="b">
        <f t="shared" si="18"/>
        <v>0</v>
      </c>
      <c r="S146" s="23">
        <f t="shared" si="15"/>
        <v>12799.709537112789</v>
      </c>
      <c r="T146" s="23" t="b">
        <f t="shared" si="19"/>
        <v>0</v>
      </c>
      <c r="U146" s="23">
        <f t="shared" si="16"/>
        <v>12810.090139916749</v>
      </c>
      <c r="V146" s="25">
        <f t="shared" si="17"/>
        <v>12811</v>
      </c>
      <c r="W146" s="27">
        <f t="shared" si="20"/>
        <v>-269543.5</v>
      </c>
    </row>
    <row r="147" spans="2:23" ht="25.5" x14ac:dyDescent="0.2">
      <c r="B147" s="9">
        <v>146</v>
      </c>
      <c r="C147" s="9">
        <v>6</v>
      </c>
      <c r="D147" s="9" t="s">
        <v>438</v>
      </c>
      <c r="E147" s="9" t="s">
        <v>456</v>
      </c>
      <c r="F147" s="9">
        <v>27971</v>
      </c>
      <c r="G147" s="10" t="s">
        <v>440</v>
      </c>
      <c r="H147" s="10" t="s">
        <v>441</v>
      </c>
      <c r="I147" s="10" t="s">
        <v>454</v>
      </c>
      <c r="J147" s="10" t="s">
        <v>457</v>
      </c>
      <c r="K147" s="11">
        <v>140000</v>
      </c>
      <c r="L147" s="11">
        <v>30000</v>
      </c>
      <c r="M147" s="11">
        <v>0</v>
      </c>
      <c r="N147" s="21">
        <v>30000</v>
      </c>
      <c r="O147" s="7">
        <v>3</v>
      </c>
      <c r="P147" s="11">
        <v>0</v>
      </c>
      <c r="Q147" s="11">
        <f t="shared" si="14"/>
        <v>17572.404816140581</v>
      </c>
      <c r="R147" s="12" t="b">
        <f t="shared" si="18"/>
        <v>0</v>
      </c>
      <c r="S147" s="23">
        <f t="shared" si="15"/>
        <v>18657.17780915965</v>
      </c>
      <c r="T147" s="23" t="b">
        <f t="shared" si="19"/>
        <v>0</v>
      </c>
      <c r="U147" s="23">
        <f t="shared" si="16"/>
        <v>18667.558411963608</v>
      </c>
      <c r="V147" s="25">
        <f t="shared" si="17"/>
        <v>18668</v>
      </c>
      <c r="W147" s="27">
        <f t="shared" si="20"/>
        <v>-11332</v>
      </c>
    </row>
    <row r="148" spans="2:23" ht="25.5" x14ac:dyDescent="0.2">
      <c r="B148" s="9">
        <v>147</v>
      </c>
      <c r="C148" s="9">
        <v>7</v>
      </c>
      <c r="D148" s="9" t="s">
        <v>438</v>
      </c>
      <c r="E148" s="9" t="s">
        <v>458</v>
      </c>
      <c r="F148" s="9">
        <v>28077</v>
      </c>
      <c r="G148" s="10" t="s">
        <v>440</v>
      </c>
      <c r="H148" s="10" t="s">
        <v>441</v>
      </c>
      <c r="I148" s="10" t="s">
        <v>459</v>
      </c>
      <c r="J148" s="10" t="s">
        <v>460</v>
      </c>
      <c r="K148" s="11">
        <v>158760</v>
      </c>
      <c r="L148" s="11">
        <v>74100</v>
      </c>
      <c r="M148" s="11">
        <v>0</v>
      </c>
      <c r="N148" s="21">
        <v>74100</v>
      </c>
      <c r="O148" s="7">
        <v>3</v>
      </c>
      <c r="P148" s="11">
        <v>0</v>
      </c>
      <c r="Q148" s="11">
        <f t="shared" si="14"/>
        <v>17572.404816140581</v>
      </c>
      <c r="R148" s="12" t="b">
        <f t="shared" si="18"/>
        <v>0</v>
      </c>
      <c r="S148" s="23">
        <f t="shared" si="15"/>
        <v>18657.17780915965</v>
      </c>
      <c r="T148" s="23" t="b">
        <f t="shared" si="19"/>
        <v>0</v>
      </c>
      <c r="U148" s="23">
        <f t="shared" si="16"/>
        <v>18667.558411963608</v>
      </c>
      <c r="V148" s="25">
        <f t="shared" si="17"/>
        <v>18668</v>
      </c>
      <c r="W148" s="27">
        <f t="shared" si="20"/>
        <v>-55432</v>
      </c>
    </row>
    <row r="149" spans="2:23" ht="25.5" x14ac:dyDescent="0.2">
      <c r="B149" s="9">
        <v>148</v>
      </c>
      <c r="C149" s="9">
        <v>8</v>
      </c>
      <c r="D149" s="9" t="s">
        <v>438</v>
      </c>
      <c r="E149" s="9" t="s">
        <v>461</v>
      </c>
      <c r="F149" s="9">
        <v>28709</v>
      </c>
      <c r="G149" s="10" t="s">
        <v>440</v>
      </c>
      <c r="H149" s="10" t="s">
        <v>441</v>
      </c>
      <c r="I149" s="10" t="s">
        <v>462</v>
      </c>
      <c r="J149" s="10" t="s">
        <v>463</v>
      </c>
      <c r="K149" s="11">
        <v>136450.54999999999</v>
      </c>
      <c r="L149" s="11">
        <v>8611.11</v>
      </c>
      <c r="M149" s="11">
        <v>0</v>
      </c>
      <c r="N149" s="21">
        <v>8611.11</v>
      </c>
      <c r="O149" s="7">
        <v>3</v>
      </c>
      <c r="P149" s="11">
        <v>0</v>
      </c>
      <c r="Q149" s="11">
        <f t="shared" si="14"/>
        <v>8611.11</v>
      </c>
      <c r="R149" s="12" t="b">
        <f t="shared" si="18"/>
        <v>1</v>
      </c>
      <c r="S149" s="23">
        <f t="shared" si="15"/>
        <v>8611.11</v>
      </c>
      <c r="T149" s="23" t="b">
        <f t="shared" si="19"/>
        <v>1</v>
      </c>
      <c r="U149" s="23">
        <f t="shared" si="16"/>
        <v>8611.11</v>
      </c>
      <c r="V149" s="25">
        <f t="shared" si="17"/>
        <v>8611</v>
      </c>
      <c r="W149" s="27">
        <f t="shared" si="20"/>
        <v>-0.11000000000058208</v>
      </c>
    </row>
    <row r="150" spans="2:23" ht="25.5" x14ac:dyDescent="0.2">
      <c r="B150" s="9">
        <v>149</v>
      </c>
      <c r="C150" s="9">
        <v>9</v>
      </c>
      <c r="D150" s="9" t="s">
        <v>438</v>
      </c>
      <c r="E150" s="9" t="s">
        <v>464</v>
      </c>
      <c r="F150" s="9">
        <v>28139</v>
      </c>
      <c r="G150" s="10" t="s">
        <v>440</v>
      </c>
      <c r="H150" s="10" t="s">
        <v>441</v>
      </c>
      <c r="I150" s="10" t="s">
        <v>465</v>
      </c>
      <c r="J150" s="10" t="s">
        <v>466</v>
      </c>
      <c r="K150" s="11">
        <v>100000</v>
      </c>
      <c r="L150" s="11">
        <v>83345.47</v>
      </c>
      <c r="M150" s="11">
        <v>10000</v>
      </c>
      <c r="N150" s="21">
        <v>73345.47</v>
      </c>
      <c r="O150" s="7">
        <v>2</v>
      </c>
      <c r="P150" s="11">
        <v>0</v>
      </c>
      <c r="Q150" s="11">
        <f t="shared" si="14"/>
        <v>11714.93654409372</v>
      </c>
      <c r="R150" s="12" t="b">
        <f t="shared" si="18"/>
        <v>0</v>
      </c>
      <c r="S150" s="23">
        <f t="shared" si="15"/>
        <v>12799.709537112789</v>
      </c>
      <c r="T150" s="23" t="b">
        <f t="shared" si="19"/>
        <v>0</v>
      </c>
      <c r="U150" s="23">
        <f t="shared" si="16"/>
        <v>12810.090139916749</v>
      </c>
      <c r="V150" s="25">
        <f t="shared" si="17"/>
        <v>12811</v>
      </c>
      <c r="W150" s="27">
        <f t="shared" si="20"/>
        <v>-60534.47</v>
      </c>
    </row>
    <row r="151" spans="2:23" ht="25.5" x14ac:dyDescent="0.2">
      <c r="B151" s="9">
        <v>150</v>
      </c>
      <c r="C151" s="9">
        <v>10</v>
      </c>
      <c r="D151" s="9" t="s">
        <v>438</v>
      </c>
      <c r="E151" s="9" t="s">
        <v>467</v>
      </c>
      <c r="F151" s="9">
        <v>28246</v>
      </c>
      <c r="G151" s="10" t="s">
        <v>440</v>
      </c>
      <c r="H151" s="10" t="s">
        <v>441</v>
      </c>
      <c r="I151" s="10" t="s">
        <v>468</v>
      </c>
      <c r="J151" s="10" t="s">
        <v>469</v>
      </c>
      <c r="K151" s="11">
        <v>128126.5</v>
      </c>
      <c r="L151" s="11">
        <v>66095.5</v>
      </c>
      <c r="M151" s="11">
        <v>0</v>
      </c>
      <c r="N151" s="21">
        <v>66095.5</v>
      </c>
      <c r="O151" s="7">
        <v>2</v>
      </c>
      <c r="P151" s="11">
        <v>0</v>
      </c>
      <c r="Q151" s="11">
        <f t="shared" si="14"/>
        <v>11714.93654409372</v>
      </c>
      <c r="R151" s="12" t="b">
        <f t="shared" si="18"/>
        <v>0</v>
      </c>
      <c r="S151" s="23">
        <f t="shared" si="15"/>
        <v>12799.709537112789</v>
      </c>
      <c r="T151" s="23" t="b">
        <f t="shared" si="19"/>
        <v>0</v>
      </c>
      <c r="U151" s="23">
        <f t="shared" si="16"/>
        <v>12810.090139916749</v>
      </c>
      <c r="V151" s="25">
        <f t="shared" si="17"/>
        <v>12811</v>
      </c>
      <c r="W151" s="27">
        <f t="shared" si="20"/>
        <v>-53284.5</v>
      </c>
    </row>
    <row r="152" spans="2:23" ht="25.5" x14ac:dyDescent="0.2">
      <c r="B152" s="9">
        <v>151</v>
      </c>
      <c r="C152" s="9">
        <v>11</v>
      </c>
      <c r="D152" s="9" t="s">
        <v>438</v>
      </c>
      <c r="E152" s="9" t="s">
        <v>470</v>
      </c>
      <c r="F152" s="9">
        <v>28335</v>
      </c>
      <c r="G152" s="10" t="s">
        <v>440</v>
      </c>
      <c r="H152" s="10" t="s">
        <v>441</v>
      </c>
      <c r="I152" s="10" t="s">
        <v>471</v>
      </c>
      <c r="J152" s="10" t="s">
        <v>472</v>
      </c>
      <c r="K152" s="11">
        <v>98000</v>
      </c>
      <c r="L152" s="11">
        <v>8266</v>
      </c>
      <c r="M152" s="11">
        <v>0</v>
      </c>
      <c r="N152" s="21">
        <v>8266</v>
      </c>
      <c r="O152" s="7">
        <v>3</v>
      </c>
      <c r="P152" s="11">
        <v>0</v>
      </c>
      <c r="Q152" s="11">
        <f t="shared" si="14"/>
        <v>8266</v>
      </c>
      <c r="R152" s="12" t="b">
        <f t="shared" si="18"/>
        <v>1</v>
      </c>
      <c r="S152" s="23">
        <f t="shared" si="15"/>
        <v>8266</v>
      </c>
      <c r="T152" s="23" t="b">
        <f t="shared" si="19"/>
        <v>1</v>
      </c>
      <c r="U152" s="23">
        <f t="shared" si="16"/>
        <v>8266</v>
      </c>
      <c r="V152" s="25">
        <f t="shared" si="17"/>
        <v>8266</v>
      </c>
      <c r="W152" s="27">
        <f t="shared" si="20"/>
        <v>0</v>
      </c>
    </row>
    <row r="153" spans="2:23" ht="25.5" x14ac:dyDescent="0.2">
      <c r="B153" s="9">
        <v>152</v>
      </c>
      <c r="C153" s="9">
        <v>12</v>
      </c>
      <c r="D153" s="9" t="s">
        <v>438</v>
      </c>
      <c r="E153" s="9" t="s">
        <v>473</v>
      </c>
      <c r="F153" s="9">
        <v>28530</v>
      </c>
      <c r="G153" s="10" t="s">
        <v>440</v>
      </c>
      <c r="H153" s="10" t="s">
        <v>441</v>
      </c>
      <c r="I153" s="10" t="s">
        <v>474</v>
      </c>
      <c r="J153" s="10" t="s">
        <v>475</v>
      </c>
      <c r="K153" s="11">
        <v>97268</v>
      </c>
      <c r="L153" s="11">
        <v>96268</v>
      </c>
      <c r="M153" s="11">
        <v>0</v>
      </c>
      <c r="N153" s="21">
        <v>97268</v>
      </c>
      <c r="O153" s="13">
        <v>4</v>
      </c>
      <c r="P153" s="11">
        <v>0</v>
      </c>
      <c r="Q153" s="11">
        <f t="shared" si="14"/>
        <v>23429.87308818744</v>
      </c>
      <c r="R153" s="12" t="b">
        <f t="shared" si="18"/>
        <v>0</v>
      </c>
      <c r="S153" s="23">
        <f t="shared" si="15"/>
        <v>24514.646081206509</v>
      </c>
      <c r="T153" s="23" t="b">
        <f t="shared" si="19"/>
        <v>0</v>
      </c>
      <c r="U153" s="23">
        <f t="shared" si="16"/>
        <v>24525.026684010467</v>
      </c>
      <c r="V153" s="25">
        <f t="shared" si="17"/>
        <v>24526</v>
      </c>
      <c r="W153" s="27">
        <f t="shared" si="20"/>
        <v>-72742</v>
      </c>
    </row>
    <row r="154" spans="2:23" ht="25.5" x14ac:dyDescent="0.2">
      <c r="B154" s="9">
        <v>153</v>
      </c>
      <c r="C154" s="9">
        <v>13</v>
      </c>
      <c r="D154" s="9" t="s">
        <v>438</v>
      </c>
      <c r="E154" s="9" t="s">
        <v>476</v>
      </c>
      <c r="F154" s="9">
        <v>28610</v>
      </c>
      <c r="G154" s="10" t="s">
        <v>440</v>
      </c>
      <c r="H154" s="10" t="s">
        <v>441</v>
      </c>
      <c r="I154" s="10" t="s">
        <v>477</v>
      </c>
      <c r="J154" s="10" t="s">
        <v>478</v>
      </c>
      <c r="K154" s="11">
        <v>27475.47</v>
      </c>
      <c r="L154" s="11">
        <v>27475.47</v>
      </c>
      <c r="M154" s="11">
        <v>0</v>
      </c>
      <c r="N154" s="21">
        <v>27475.47</v>
      </c>
      <c r="O154" s="7">
        <v>2</v>
      </c>
      <c r="P154" s="11">
        <v>0</v>
      </c>
      <c r="Q154" s="11">
        <f t="shared" si="14"/>
        <v>11714.93654409372</v>
      </c>
      <c r="R154" s="12" t="b">
        <f t="shared" si="18"/>
        <v>0</v>
      </c>
      <c r="S154" s="23">
        <f t="shared" si="15"/>
        <v>12799.709537112789</v>
      </c>
      <c r="T154" s="23" t="b">
        <f t="shared" si="19"/>
        <v>0</v>
      </c>
      <c r="U154" s="23">
        <f t="shared" si="16"/>
        <v>12810.090139916749</v>
      </c>
      <c r="V154" s="25">
        <f t="shared" si="17"/>
        <v>12811</v>
      </c>
      <c r="W154" s="27">
        <f t="shared" si="20"/>
        <v>-14664.470000000001</v>
      </c>
    </row>
    <row r="155" spans="2:23" ht="25.5" x14ac:dyDescent="0.2">
      <c r="B155" s="9">
        <v>154</v>
      </c>
      <c r="C155" s="9">
        <v>14</v>
      </c>
      <c r="D155" s="9" t="s">
        <v>438</v>
      </c>
      <c r="E155" s="9" t="s">
        <v>479</v>
      </c>
      <c r="F155" s="9">
        <v>29573</v>
      </c>
      <c r="G155" s="10" t="s">
        <v>440</v>
      </c>
      <c r="H155" s="10" t="s">
        <v>441</v>
      </c>
      <c r="I155" s="10" t="s">
        <v>480</v>
      </c>
      <c r="J155" s="10" t="s">
        <v>481</v>
      </c>
      <c r="K155" s="11">
        <v>130000</v>
      </c>
      <c r="L155" s="11">
        <v>30818.12</v>
      </c>
      <c r="M155" s="11">
        <v>0</v>
      </c>
      <c r="N155" s="21">
        <v>30818.17</v>
      </c>
      <c r="O155" s="7">
        <v>3</v>
      </c>
      <c r="P155" s="11">
        <v>0</v>
      </c>
      <c r="Q155" s="11">
        <f t="shared" si="14"/>
        <v>17572.404816140581</v>
      </c>
      <c r="R155" s="12" t="b">
        <f t="shared" si="18"/>
        <v>0</v>
      </c>
      <c r="S155" s="23">
        <f t="shared" si="15"/>
        <v>18657.17780915965</v>
      </c>
      <c r="T155" s="23" t="b">
        <f t="shared" si="19"/>
        <v>0</v>
      </c>
      <c r="U155" s="23">
        <f t="shared" si="16"/>
        <v>18667.558411963608</v>
      </c>
      <c r="V155" s="25">
        <f t="shared" si="17"/>
        <v>18668</v>
      </c>
      <c r="W155" s="27">
        <f t="shared" si="20"/>
        <v>-12150.169999999998</v>
      </c>
    </row>
    <row r="156" spans="2:23" ht="25.5" x14ac:dyDescent="0.2">
      <c r="B156" s="9">
        <v>155</v>
      </c>
      <c r="C156" s="9">
        <v>15</v>
      </c>
      <c r="D156" s="9" t="s">
        <v>438</v>
      </c>
      <c r="E156" s="9" t="s">
        <v>482</v>
      </c>
      <c r="F156" s="9">
        <v>30014</v>
      </c>
      <c r="G156" s="10" t="s">
        <v>440</v>
      </c>
      <c r="H156" s="10" t="s">
        <v>441</v>
      </c>
      <c r="I156" s="10" t="s">
        <v>483</v>
      </c>
      <c r="J156" s="10" t="s">
        <v>484</v>
      </c>
      <c r="K156" s="11">
        <v>132000</v>
      </c>
      <c r="L156" s="11">
        <v>95233.84</v>
      </c>
      <c r="M156" s="11">
        <v>0</v>
      </c>
      <c r="N156" s="21">
        <v>95233.84</v>
      </c>
      <c r="O156" s="7">
        <v>2</v>
      </c>
      <c r="P156" s="11">
        <v>0</v>
      </c>
      <c r="Q156" s="11">
        <f t="shared" si="14"/>
        <v>11714.93654409372</v>
      </c>
      <c r="R156" s="12" t="b">
        <f t="shared" si="18"/>
        <v>0</v>
      </c>
      <c r="S156" s="23">
        <f t="shared" si="15"/>
        <v>12799.709537112789</v>
      </c>
      <c r="T156" s="23" t="b">
        <f t="shared" si="19"/>
        <v>0</v>
      </c>
      <c r="U156" s="23">
        <f t="shared" si="16"/>
        <v>12810.090139916749</v>
      </c>
      <c r="V156" s="25">
        <f t="shared" si="17"/>
        <v>12811</v>
      </c>
      <c r="W156" s="27">
        <f t="shared" si="20"/>
        <v>-82422.84</v>
      </c>
    </row>
    <row r="157" spans="2:23" ht="25.5" x14ac:dyDescent="0.2">
      <c r="B157" s="9">
        <v>156</v>
      </c>
      <c r="C157" s="9">
        <v>16</v>
      </c>
      <c r="D157" s="9" t="s">
        <v>438</v>
      </c>
      <c r="E157" s="9" t="s">
        <v>485</v>
      </c>
      <c r="F157" s="9">
        <v>30336</v>
      </c>
      <c r="G157" s="10" t="s">
        <v>440</v>
      </c>
      <c r="H157" s="10" t="s">
        <v>441</v>
      </c>
      <c r="I157" s="10" t="s">
        <v>486</v>
      </c>
      <c r="J157" s="10" t="s">
        <v>487</v>
      </c>
      <c r="K157" s="11">
        <v>134035</v>
      </c>
      <c r="L157" s="11">
        <v>134035</v>
      </c>
      <c r="M157" s="11">
        <v>0</v>
      </c>
      <c r="N157" s="21">
        <v>40000</v>
      </c>
      <c r="O157" s="7">
        <v>4</v>
      </c>
      <c r="P157" s="11">
        <v>0</v>
      </c>
      <c r="Q157" s="11">
        <f t="shared" si="14"/>
        <v>23429.87308818744</v>
      </c>
      <c r="R157" s="12" t="b">
        <f t="shared" si="18"/>
        <v>0</v>
      </c>
      <c r="S157" s="23">
        <f t="shared" si="15"/>
        <v>24514.646081206509</v>
      </c>
      <c r="T157" s="23" t="b">
        <f t="shared" si="19"/>
        <v>0</v>
      </c>
      <c r="U157" s="23">
        <f t="shared" si="16"/>
        <v>24525.026684010467</v>
      </c>
      <c r="V157" s="25">
        <f t="shared" si="17"/>
        <v>24526</v>
      </c>
      <c r="W157" s="27">
        <f t="shared" si="20"/>
        <v>-15474</v>
      </c>
    </row>
    <row r="158" spans="2:23" ht="25.5" x14ac:dyDescent="0.2">
      <c r="B158" s="9">
        <v>157</v>
      </c>
      <c r="C158" s="9">
        <v>17</v>
      </c>
      <c r="D158" s="9" t="s">
        <v>438</v>
      </c>
      <c r="E158" s="9" t="s">
        <v>488</v>
      </c>
      <c r="F158" s="9">
        <v>30470</v>
      </c>
      <c r="G158" s="10" t="s">
        <v>440</v>
      </c>
      <c r="H158" s="10" t="s">
        <v>441</v>
      </c>
      <c r="I158" s="10" t="s">
        <v>489</v>
      </c>
      <c r="J158" s="10" t="s">
        <v>490</v>
      </c>
      <c r="K158" s="11">
        <v>156000</v>
      </c>
      <c r="L158" s="11">
        <v>52252.94</v>
      </c>
      <c r="M158" s="11">
        <v>10000</v>
      </c>
      <c r="N158" s="21">
        <v>42254.94</v>
      </c>
      <c r="O158" s="7">
        <v>3</v>
      </c>
      <c r="P158" s="11">
        <v>0</v>
      </c>
      <c r="Q158" s="11">
        <f t="shared" si="14"/>
        <v>17572.404816140581</v>
      </c>
      <c r="R158" s="12" t="b">
        <f t="shared" si="18"/>
        <v>0</v>
      </c>
      <c r="S158" s="23">
        <f t="shared" si="15"/>
        <v>18657.17780915965</v>
      </c>
      <c r="T158" s="23" t="b">
        <f t="shared" si="19"/>
        <v>0</v>
      </c>
      <c r="U158" s="23">
        <f t="shared" si="16"/>
        <v>18667.558411963608</v>
      </c>
      <c r="V158" s="25">
        <f t="shared" si="17"/>
        <v>18668</v>
      </c>
      <c r="W158" s="27">
        <f t="shared" si="20"/>
        <v>-23586.940000000002</v>
      </c>
    </row>
    <row r="159" spans="2:23" ht="25.5" x14ac:dyDescent="0.2">
      <c r="B159" s="9">
        <v>158</v>
      </c>
      <c r="C159" s="9">
        <v>18</v>
      </c>
      <c r="D159" s="9" t="s">
        <v>438</v>
      </c>
      <c r="E159" s="9" t="s">
        <v>491</v>
      </c>
      <c r="F159" s="9">
        <v>30648</v>
      </c>
      <c r="G159" s="10" t="s">
        <v>440</v>
      </c>
      <c r="H159" s="10" t="s">
        <v>441</v>
      </c>
      <c r="I159" s="10" t="s">
        <v>492</v>
      </c>
      <c r="J159" s="10" t="s">
        <v>493</v>
      </c>
      <c r="K159" s="11">
        <v>104988.32</v>
      </c>
      <c r="L159" s="11">
        <v>16932.8</v>
      </c>
      <c r="M159" s="11">
        <v>0</v>
      </c>
      <c r="N159" s="21">
        <v>16932.8</v>
      </c>
      <c r="O159" s="7">
        <v>3</v>
      </c>
      <c r="P159" s="11">
        <v>0</v>
      </c>
      <c r="Q159" s="11">
        <f t="shared" si="14"/>
        <v>16932.8</v>
      </c>
      <c r="R159" s="12" t="b">
        <f t="shared" si="18"/>
        <v>1</v>
      </c>
      <c r="S159" s="23">
        <f t="shared" si="15"/>
        <v>16932.8</v>
      </c>
      <c r="T159" s="23" t="b">
        <f t="shared" si="19"/>
        <v>1</v>
      </c>
      <c r="U159" s="23">
        <f t="shared" si="16"/>
        <v>16932.8</v>
      </c>
      <c r="V159" s="25">
        <f t="shared" si="17"/>
        <v>16932</v>
      </c>
      <c r="W159" s="27">
        <f t="shared" si="20"/>
        <v>-0.7999999999992724</v>
      </c>
    </row>
    <row r="160" spans="2:23" ht="25.5" x14ac:dyDescent="0.2">
      <c r="B160" s="9">
        <v>159</v>
      </c>
      <c r="C160" s="9">
        <v>19</v>
      </c>
      <c r="D160" s="9" t="s">
        <v>438</v>
      </c>
      <c r="E160" s="9" t="s">
        <v>494</v>
      </c>
      <c r="F160" s="9">
        <v>30719</v>
      </c>
      <c r="G160" s="10" t="s">
        <v>440</v>
      </c>
      <c r="H160" s="10" t="s">
        <v>441</v>
      </c>
      <c r="I160" s="10" t="s">
        <v>495</v>
      </c>
      <c r="J160" s="10" t="s">
        <v>496</v>
      </c>
      <c r="K160" s="11">
        <v>150344.6</v>
      </c>
      <c r="L160" s="11">
        <v>30068.92</v>
      </c>
      <c r="M160" s="11">
        <v>0</v>
      </c>
      <c r="N160" s="21">
        <v>30068.92</v>
      </c>
      <c r="O160" s="7">
        <v>3</v>
      </c>
      <c r="P160" s="11">
        <v>0</v>
      </c>
      <c r="Q160" s="11">
        <f t="shared" si="14"/>
        <v>17572.404816140581</v>
      </c>
      <c r="R160" s="12" t="b">
        <f t="shared" si="18"/>
        <v>0</v>
      </c>
      <c r="S160" s="23">
        <f t="shared" si="15"/>
        <v>18657.17780915965</v>
      </c>
      <c r="T160" s="23" t="b">
        <f t="shared" si="19"/>
        <v>0</v>
      </c>
      <c r="U160" s="23">
        <f t="shared" si="16"/>
        <v>18667.558411963608</v>
      </c>
      <c r="V160" s="25">
        <f t="shared" si="17"/>
        <v>18668</v>
      </c>
      <c r="W160" s="27">
        <f t="shared" si="20"/>
        <v>-11400.919999999998</v>
      </c>
    </row>
    <row r="161" spans="2:23" ht="25.5" x14ac:dyDescent="0.2">
      <c r="B161" s="9">
        <v>160</v>
      </c>
      <c r="C161" s="9">
        <v>20</v>
      </c>
      <c r="D161" s="9" t="s">
        <v>438</v>
      </c>
      <c r="E161" s="9" t="s">
        <v>497</v>
      </c>
      <c r="F161" s="9">
        <v>30915</v>
      </c>
      <c r="G161" s="10" t="s">
        <v>440</v>
      </c>
      <c r="H161" s="10" t="s">
        <v>441</v>
      </c>
      <c r="I161" s="10" t="s">
        <v>498</v>
      </c>
      <c r="J161" s="10" t="s">
        <v>499</v>
      </c>
      <c r="K161" s="11">
        <v>207611</v>
      </c>
      <c r="L161" s="11">
        <v>207611</v>
      </c>
      <c r="M161" s="11">
        <v>0</v>
      </c>
      <c r="N161" s="21">
        <v>207611</v>
      </c>
      <c r="O161" s="7">
        <v>2</v>
      </c>
      <c r="P161" s="11">
        <v>0</v>
      </c>
      <c r="Q161" s="11">
        <f t="shared" si="14"/>
        <v>11714.93654409372</v>
      </c>
      <c r="R161" s="12" t="b">
        <f t="shared" si="18"/>
        <v>0</v>
      </c>
      <c r="S161" s="23">
        <f t="shared" si="15"/>
        <v>12799.709537112789</v>
      </c>
      <c r="T161" s="23" t="b">
        <f t="shared" si="19"/>
        <v>0</v>
      </c>
      <c r="U161" s="23">
        <f t="shared" si="16"/>
        <v>12810.090139916749</v>
      </c>
      <c r="V161" s="25">
        <f t="shared" si="17"/>
        <v>12811</v>
      </c>
      <c r="W161" s="27">
        <f t="shared" si="20"/>
        <v>-194800</v>
      </c>
    </row>
    <row r="162" spans="2:23" ht="25.5" x14ac:dyDescent="0.2">
      <c r="B162" s="9">
        <v>161</v>
      </c>
      <c r="C162" s="9">
        <v>21</v>
      </c>
      <c r="D162" s="9" t="s">
        <v>438</v>
      </c>
      <c r="E162" s="9" t="s">
        <v>500</v>
      </c>
      <c r="F162" s="9">
        <v>31057</v>
      </c>
      <c r="G162" s="10" t="s">
        <v>440</v>
      </c>
      <c r="H162" s="10" t="s">
        <v>441</v>
      </c>
      <c r="I162" s="10" t="s">
        <v>501</v>
      </c>
      <c r="J162" s="10" t="s">
        <v>502</v>
      </c>
      <c r="K162" s="11">
        <v>154700</v>
      </c>
      <c r="L162" s="11">
        <v>106060</v>
      </c>
      <c r="M162" s="11">
        <v>0</v>
      </c>
      <c r="N162" s="21">
        <v>106060</v>
      </c>
      <c r="O162" s="7">
        <v>2</v>
      </c>
      <c r="P162" s="11">
        <v>0</v>
      </c>
      <c r="Q162" s="11">
        <f t="shared" si="14"/>
        <v>11714.93654409372</v>
      </c>
      <c r="R162" s="12" t="b">
        <f t="shared" si="18"/>
        <v>0</v>
      </c>
      <c r="S162" s="23">
        <f t="shared" si="15"/>
        <v>12799.709537112789</v>
      </c>
      <c r="T162" s="23" t="b">
        <f t="shared" si="19"/>
        <v>0</v>
      </c>
      <c r="U162" s="23">
        <f t="shared" si="16"/>
        <v>12810.090139916749</v>
      </c>
      <c r="V162" s="25">
        <f t="shared" si="17"/>
        <v>12811</v>
      </c>
      <c r="W162" s="27">
        <f t="shared" si="20"/>
        <v>-93249</v>
      </c>
    </row>
    <row r="163" spans="2:23" ht="25.5" x14ac:dyDescent="0.2">
      <c r="B163" s="9">
        <v>162</v>
      </c>
      <c r="C163" s="9">
        <v>22</v>
      </c>
      <c r="D163" s="9" t="s">
        <v>438</v>
      </c>
      <c r="E163" s="9" t="s">
        <v>503</v>
      </c>
      <c r="F163" s="9">
        <v>31128</v>
      </c>
      <c r="G163" s="10" t="s">
        <v>440</v>
      </c>
      <c r="H163" s="10" t="s">
        <v>441</v>
      </c>
      <c r="I163" s="10" t="s">
        <v>504</v>
      </c>
      <c r="J163" s="10" t="s">
        <v>505</v>
      </c>
      <c r="K163" s="11">
        <v>160650</v>
      </c>
      <c r="L163" s="11">
        <v>145356</v>
      </c>
      <c r="M163" s="11">
        <v>0</v>
      </c>
      <c r="N163" s="21">
        <v>50000</v>
      </c>
      <c r="O163" s="7">
        <v>3</v>
      </c>
      <c r="P163" s="11">
        <v>0</v>
      </c>
      <c r="Q163" s="11">
        <f t="shared" si="14"/>
        <v>17572.404816140581</v>
      </c>
      <c r="R163" s="12" t="b">
        <f t="shared" si="18"/>
        <v>0</v>
      </c>
      <c r="S163" s="23">
        <f t="shared" si="15"/>
        <v>18657.17780915965</v>
      </c>
      <c r="T163" s="23" t="b">
        <f t="shared" si="19"/>
        <v>0</v>
      </c>
      <c r="U163" s="23">
        <f t="shared" si="16"/>
        <v>18667.558411963608</v>
      </c>
      <c r="V163" s="25">
        <f t="shared" si="17"/>
        <v>18668</v>
      </c>
      <c r="W163" s="27">
        <f t="shared" si="20"/>
        <v>-31332</v>
      </c>
    </row>
    <row r="164" spans="2:23" ht="25.5" x14ac:dyDescent="0.2">
      <c r="B164" s="9">
        <v>163</v>
      </c>
      <c r="C164" s="9">
        <v>23</v>
      </c>
      <c r="D164" s="9" t="s">
        <v>438</v>
      </c>
      <c r="E164" s="9" t="s">
        <v>506</v>
      </c>
      <c r="F164" s="9">
        <v>31379</v>
      </c>
      <c r="G164" s="10" t="s">
        <v>440</v>
      </c>
      <c r="H164" s="10" t="s">
        <v>441</v>
      </c>
      <c r="I164" s="10" t="s">
        <v>507</v>
      </c>
      <c r="J164" s="10" t="s">
        <v>508</v>
      </c>
      <c r="K164" s="11">
        <v>130000</v>
      </c>
      <c r="L164" s="11">
        <v>114035</v>
      </c>
      <c r="M164" s="11">
        <v>0</v>
      </c>
      <c r="N164" s="21">
        <v>114035</v>
      </c>
      <c r="O164" s="7">
        <v>3</v>
      </c>
      <c r="P164" s="11">
        <v>0</v>
      </c>
      <c r="Q164" s="11">
        <f t="shared" si="14"/>
        <v>17572.404816140581</v>
      </c>
      <c r="R164" s="12" t="b">
        <f t="shared" si="18"/>
        <v>0</v>
      </c>
      <c r="S164" s="23">
        <f t="shared" si="15"/>
        <v>18657.17780915965</v>
      </c>
      <c r="T164" s="23" t="b">
        <f t="shared" si="19"/>
        <v>0</v>
      </c>
      <c r="U164" s="23">
        <f t="shared" si="16"/>
        <v>18667.558411963608</v>
      </c>
      <c r="V164" s="25">
        <f t="shared" si="17"/>
        <v>18668</v>
      </c>
      <c r="W164" s="27">
        <f t="shared" si="20"/>
        <v>-95367</v>
      </c>
    </row>
    <row r="165" spans="2:23" ht="25.5" x14ac:dyDescent="0.2">
      <c r="B165" s="9">
        <v>164</v>
      </c>
      <c r="C165" s="9">
        <v>24</v>
      </c>
      <c r="D165" s="9" t="s">
        <v>438</v>
      </c>
      <c r="E165" s="9" t="s">
        <v>509</v>
      </c>
      <c r="F165" s="9">
        <v>31422</v>
      </c>
      <c r="G165" s="10" t="s">
        <v>440</v>
      </c>
      <c r="H165" s="10" t="s">
        <v>441</v>
      </c>
      <c r="I165" s="10" t="s">
        <v>510</v>
      </c>
      <c r="J165" s="10" t="s">
        <v>511</v>
      </c>
      <c r="K165" s="11">
        <v>148750</v>
      </c>
      <c r="L165" s="11">
        <v>114172</v>
      </c>
      <c r="M165" s="11">
        <v>0</v>
      </c>
      <c r="N165" s="21">
        <v>114171</v>
      </c>
      <c r="O165" s="7">
        <v>3</v>
      </c>
      <c r="P165" s="11">
        <v>0</v>
      </c>
      <c r="Q165" s="11">
        <f t="shared" si="14"/>
        <v>17572.404816140581</v>
      </c>
      <c r="R165" s="12" t="b">
        <f t="shared" si="18"/>
        <v>0</v>
      </c>
      <c r="S165" s="23">
        <f t="shared" si="15"/>
        <v>18657.17780915965</v>
      </c>
      <c r="T165" s="23" t="b">
        <f t="shared" si="19"/>
        <v>0</v>
      </c>
      <c r="U165" s="23">
        <f t="shared" si="16"/>
        <v>18667.558411963608</v>
      </c>
      <c r="V165" s="25">
        <f t="shared" si="17"/>
        <v>18668</v>
      </c>
      <c r="W165" s="27">
        <f t="shared" si="20"/>
        <v>-95503</v>
      </c>
    </row>
    <row r="166" spans="2:23" ht="25.5" x14ac:dyDescent="0.2">
      <c r="B166" s="9">
        <v>165</v>
      </c>
      <c r="C166" s="9">
        <v>25</v>
      </c>
      <c r="D166" s="9" t="s">
        <v>438</v>
      </c>
      <c r="E166" s="9" t="s">
        <v>512</v>
      </c>
      <c r="F166" s="9">
        <v>31208</v>
      </c>
      <c r="G166" s="10" t="s">
        <v>440</v>
      </c>
      <c r="H166" s="10" t="s">
        <v>441</v>
      </c>
      <c r="I166" s="10" t="s">
        <v>513</v>
      </c>
      <c r="J166" s="10" t="s">
        <v>514</v>
      </c>
      <c r="K166" s="11">
        <v>70000</v>
      </c>
      <c r="L166" s="11">
        <v>72366</v>
      </c>
      <c r="M166" s="11">
        <v>0</v>
      </c>
      <c r="N166" s="21">
        <v>72366</v>
      </c>
      <c r="O166" s="7">
        <v>3</v>
      </c>
      <c r="P166" s="11">
        <v>0</v>
      </c>
      <c r="Q166" s="11">
        <f t="shared" si="14"/>
        <v>17572.404816140581</v>
      </c>
      <c r="R166" s="12" t="b">
        <f t="shared" si="18"/>
        <v>0</v>
      </c>
      <c r="S166" s="23">
        <f t="shared" si="15"/>
        <v>18657.17780915965</v>
      </c>
      <c r="T166" s="23" t="b">
        <f t="shared" si="19"/>
        <v>0</v>
      </c>
      <c r="U166" s="23">
        <f t="shared" si="16"/>
        <v>18667.558411963608</v>
      </c>
      <c r="V166" s="25">
        <f t="shared" si="17"/>
        <v>18668</v>
      </c>
      <c r="W166" s="27">
        <f t="shared" si="20"/>
        <v>-53698</v>
      </c>
    </row>
    <row r="167" spans="2:23" ht="25.5" x14ac:dyDescent="0.2">
      <c r="B167" s="9">
        <v>166</v>
      </c>
      <c r="C167" s="9">
        <v>26</v>
      </c>
      <c r="D167" s="9" t="s">
        <v>438</v>
      </c>
      <c r="E167" s="9" t="s">
        <v>515</v>
      </c>
      <c r="F167" s="9">
        <v>31609</v>
      </c>
      <c r="G167" s="10" t="s">
        <v>440</v>
      </c>
      <c r="H167" s="10" t="s">
        <v>441</v>
      </c>
      <c r="I167" s="10" t="s">
        <v>516</v>
      </c>
      <c r="J167" s="10" t="s">
        <v>517</v>
      </c>
      <c r="K167" s="11">
        <v>156662.22</v>
      </c>
      <c r="L167" s="11">
        <v>77374.22</v>
      </c>
      <c r="M167" s="11">
        <v>0</v>
      </c>
      <c r="N167" s="21">
        <v>77374.22</v>
      </c>
      <c r="O167" s="7">
        <v>2</v>
      </c>
      <c r="P167" s="11">
        <v>0</v>
      </c>
      <c r="Q167" s="11">
        <f t="shared" si="14"/>
        <v>11714.93654409372</v>
      </c>
      <c r="R167" s="12" t="b">
        <f t="shared" si="18"/>
        <v>0</v>
      </c>
      <c r="S167" s="23">
        <f t="shared" si="15"/>
        <v>12799.709537112789</v>
      </c>
      <c r="T167" s="23" t="b">
        <f t="shared" si="19"/>
        <v>0</v>
      </c>
      <c r="U167" s="23">
        <f t="shared" si="16"/>
        <v>12810.090139916749</v>
      </c>
      <c r="V167" s="25">
        <f t="shared" si="17"/>
        <v>12811</v>
      </c>
      <c r="W167" s="27">
        <f t="shared" si="20"/>
        <v>-64563.22</v>
      </c>
    </row>
    <row r="168" spans="2:23" ht="25.5" x14ac:dyDescent="0.2">
      <c r="B168" s="9">
        <v>167</v>
      </c>
      <c r="C168" s="9">
        <v>27</v>
      </c>
      <c r="D168" s="9" t="s">
        <v>438</v>
      </c>
      <c r="E168" s="9" t="s">
        <v>518</v>
      </c>
      <c r="F168" s="9">
        <v>32201</v>
      </c>
      <c r="G168" s="10" t="s">
        <v>440</v>
      </c>
      <c r="H168" s="10" t="s">
        <v>441</v>
      </c>
      <c r="I168" s="10" t="s">
        <v>519</v>
      </c>
      <c r="J168" s="10" t="s">
        <v>520</v>
      </c>
      <c r="K168" s="11">
        <v>34510</v>
      </c>
      <c r="L168" s="11">
        <v>9700</v>
      </c>
      <c r="M168" s="11">
        <v>0</v>
      </c>
      <c r="N168" s="21">
        <v>9700</v>
      </c>
      <c r="O168" s="7">
        <v>2</v>
      </c>
      <c r="P168" s="11">
        <v>0</v>
      </c>
      <c r="Q168" s="11">
        <f t="shared" si="14"/>
        <v>9700</v>
      </c>
      <c r="R168" s="12" t="b">
        <f t="shared" si="18"/>
        <v>1</v>
      </c>
      <c r="S168" s="23">
        <f t="shared" si="15"/>
        <v>9700</v>
      </c>
      <c r="T168" s="23" t="b">
        <f t="shared" si="19"/>
        <v>1</v>
      </c>
      <c r="U168" s="23">
        <f t="shared" si="16"/>
        <v>9700</v>
      </c>
      <c r="V168" s="25">
        <f t="shared" si="17"/>
        <v>9700</v>
      </c>
      <c r="W168" s="27">
        <f t="shared" si="20"/>
        <v>0</v>
      </c>
    </row>
    <row r="169" spans="2:23" ht="25.5" x14ac:dyDescent="0.2">
      <c r="B169" s="9">
        <v>168</v>
      </c>
      <c r="C169" s="9">
        <v>28</v>
      </c>
      <c r="D169" s="9" t="s">
        <v>438</v>
      </c>
      <c r="E169" s="9" t="s">
        <v>521</v>
      </c>
      <c r="F169" s="9">
        <v>31976</v>
      </c>
      <c r="G169" s="10" t="s">
        <v>440</v>
      </c>
      <c r="H169" s="10" t="s">
        <v>441</v>
      </c>
      <c r="I169" s="10" t="s">
        <v>522</v>
      </c>
      <c r="J169" s="10" t="s">
        <v>523</v>
      </c>
      <c r="K169" s="11">
        <v>155563</v>
      </c>
      <c r="L169" s="11">
        <v>146541</v>
      </c>
      <c r="M169" s="11">
        <v>0</v>
      </c>
      <c r="N169" s="21">
        <v>126541</v>
      </c>
      <c r="O169" s="7">
        <v>3</v>
      </c>
      <c r="P169" s="11">
        <v>0</v>
      </c>
      <c r="Q169" s="11">
        <f t="shared" si="14"/>
        <v>17572.404816140581</v>
      </c>
      <c r="R169" s="12" t="b">
        <f t="shared" si="18"/>
        <v>0</v>
      </c>
      <c r="S169" s="23">
        <f t="shared" si="15"/>
        <v>18657.17780915965</v>
      </c>
      <c r="T169" s="23" t="b">
        <f t="shared" si="19"/>
        <v>0</v>
      </c>
      <c r="U169" s="23">
        <f t="shared" si="16"/>
        <v>18667.558411963608</v>
      </c>
      <c r="V169" s="25">
        <f t="shared" si="17"/>
        <v>18668</v>
      </c>
      <c r="W169" s="27">
        <f t="shared" si="20"/>
        <v>-107873</v>
      </c>
    </row>
    <row r="170" spans="2:23" ht="25.5" x14ac:dyDescent="0.2">
      <c r="B170" s="9">
        <v>169</v>
      </c>
      <c r="C170" s="9">
        <v>29</v>
      </c>
      <c r="D170" s="9" t="s">
        <v>438</v>
      </c>
      <c r="E170" s="9" t="s">
        <v>524</v>
      </c>
      <c r="F170" s="9">
        <v>32027</v>
      </c>
      <c r="G170" s="10" t="s">
        <v>440</v>
      </c>
      <c r="H170" s="10" t="s">
        <v>441</v>
      </c>
      <c r="I170" s="10" t="s">
        <v>525</v>
      </c>
      <c r="J170" s="10" t="s">
        <v>526</v>
      </c>
      <c r="K170" s="11">
        <v>50000</v>
      </c>
      <c r="L170" s="11">
        <v>20000</v>
      </c>
      <c r="M170" s="11">
        <v>0</v>
      </c>
      <c r="N170" s="21">
        <v>20000</v>
      </c>
      <c r="O170" s="7">
        <v>2</v>
      </c>
      <c r="P170" s="11">
        <v>0</v>
      </c>
      <c r="Q170" s="11">
        <f t="shared" si="14"/>
        <v>11714.93654409372</v>
      </c>
      <c r="R170" s="12" t="b">
        <f t="shared" si="18"/>
        <v>0</v>
      </c>
      <c r="S170" s="23">
        <f t="shared" si="15"/>
        <v>12799.709537112789</v>
      </c>
      <c r="T170" s="23" t="b">
        <f t="shared" si="19"/>
        <v>0</v>
      </c>
      <c r="U170" s="23">
        <f t="shared" si="16"/>
        <v>12810.090139916749</v>
      </c>
      <c r="V170" s="25">
        <f t="shared" si="17"/>
        <v>12811</v>
      </c>
      <c r="W170" s="27">
        <f t="shared" si="20"/>
        <v>-7189</v>
      </c>
    </row>
    <row r="171" spans="2:23" ht="141.6" customHeight="1" x14ac:dyDescent="0.2">
      <c r="B171" s="9">
        <v>170</v>
      </c>
      <c r="C171" s="9">
        <v>1</v>
      </c>
      <c r="D171" s="9" t="s">
        <v>527</v>
      </c>
      <c r="E171" s="9" t="s">
        <v>528</v>
      </c>
      <c r="F171" s="9">
        <v>32660</v>
      </c>
      <c r="G171" s="10" t="s">
        <v>529</v>
      </c>
      <c r="H171" s="10" t="s">
        <v>530</v>
      </c>
      <c r="I171" s="10" t="s">
        <v>531</v>
      </c>
      <c r="J171" s="10" t="s">
        <v>532</v>
      </c>
      <c r="K171" s="11">
        <v>159460</v>
      </c>
      <c r="L171" s="11">
        <v>95438</v>
      </c>
      <c r="M171" s="11">
        <v>0</v>
      </c>
      <c r="N171" s="21">
        <v>95438</v>
      </c>
      <c r="O171" s="7">
        <v>4</v>
      </c>
      <c r="P171" s="11">
        <v>0</v>
      </c>
      <c r="Q171" s="11">
        <f t="shared" si="14"/>
        <v>23429.87308818744</v>
      </c>
      <c r="R171" s="12" t="b">
        <f t="shared" si="18"/>
        <v>0</v>
      </c>
      <c r="S171" s="23">
        <f t="shared" si="15"/>
        <v>24514.646081206509</v>
      </c>
      <c r="T171" s="23" t="b">
        <f t="shared" si="19"/>
        <v>0</v>
      </c>
      <c r="U171" s="23">
        <f t="shared" si="16"/>
        <v>24525.026684010467</v>
      </c>
      <c r="V171" s="25">
        <f t="shared" si="17"/>
        <v>24526</v>
      </c>
      <c r="W171" s="27">
        <f t="shared" si="20"/>
        <v>-70912</v>
      </c>
    </row>
    <row r="172" spans="2:23" ht="51" x14ac:dyDescent="0.2">
      <c r="B172" s="9">
        <v>171</v>
      </c>
      <c r="C172" s="9">
        <v>2</v>
      </c>
      <c r="D172" s="9" t="s">
        <v>527</v>
      </c>
      <c r="E172" s="9" t="s">
        <v>533</v>
      </c>
      <c r="F172" s="9">
        <v>32704</v>
      </c>
      <c r="G172" s="10" t="s">
        <v>529</v>
      </c>
      <c r="H172" s="10" t="s">
        <v>530</v>
      </c>
      <c r="I172" s="10" t="s">
        <v>534</v>
      </c>
      <c r="J172" s="10" t="s">
        <v>535</v>
      </c>
      <c r="K172" s="11">
        <v>47600</v>
      </c>
      <c r="L172" s="11">
        <v>42840</v>
      </c>
      <c r="M172" s="10"/>
      <c r="N172" s="21">
        <v>42840</v>
      </c>
      <c r="O172" s="7">
        <v>5</v>
      </c>
      <c r="P172" s="11">
        <v>0</v>
      </c>
      <c r="Q172" s="11">
        <f t="shared" si="14"/>
        <v>29287.341360234299</v>
      </c>
      <c r="R172" s="12" t="b">
        <f t="shared" si="18"/>
        <v>0</v>
      </c>
      <c r="S172" s="23">
        <f t="shared" si="15"/>
        <v>30372.114353253368</v>
      </c>
      <c r="T172" s="23" t="b">
        <f t="shared" si="19"/>
        <v>0</v>
      </c>
      <c r="U172" s="23">
        <f t="shared" si="16"/>
        <v>30382.494956057326</v>
      </c>
      <c r="V172" s="25">
        <f t="shared" si="17"/>
        <v>30383</v>
      </c>
      <c r="W172" s="27">
        <f t="shared" si="20"/>
        <v>-12457</v>
      </c>
    </row>
    <row r="173" spans="2:23" ht="140.25" x14ac:dyDescent="0.2">
      <c r="B173" s="9">
        <v>172</v>
      </c>
      <c r="C173" s="9">
        <v>3</v>
      </c>
      <c r="D173" s="9" t="s">
        <v>527</v>
      </c>
      <c r="E173" s="9" t="s">
        <v>536</v>
      </c>
      <c r="F173" s="9">
        <v>32768</v>
      </c>
      <c r="G173" s="10" t="s">
        <v>529</v>
      </c>
      <c r="H173" s="10" t="s">
        <v>530</v>
      </c>
      <c r="I173" s="10" t="s">
        <v>537</v>
      </c>
      <c r="J173" s="10" t="s">
        <v>538</v>
      </c>
      <c r="K173" s="11">
        <v>106330</v>
      </c>
      <c r="L173" s="11">
        <v>24724.57</v>
      </c>
      <c r="M173" s="11">
        <v>0</v>
      </c>
      <c r="N173" s="21">
        <v>24724.57</v>
      </c>
      <c r="O173" s="7">
        <v>4</v>
      </c>
      <c r="P173" s="11">
        <v>0</v>
      </c>
      <c r="Q173" s="11">
        <f t="shared" si="14"/>
        <v>23429.87308818744</v>
      </c>
      <c r="R173" s="12" t="b">
        <f t="shared" si="18"/>
        <v>0</v>
      </c>
      <c r="S173" s="23">
        <f t="shared" si="15"/>
        <v>24514.646081206509</v>
      </c>
      <c r="T173" s="23" t="b">
        <f t="shared" si="19"/>
        <v>0</v>
      </c>
      <c r="U173" s="23">
        <f t="shared" si="16"/>
        <v>24525.026684010467</v>
      </c>
      <c r="V173" s="25">
        <f t="shared" si="17"/>
        <v>24526</v>
      </c>
      <c r="W173" s="27">
        <f t="shared" si="20"/>
        <v>-198.56999999999971</v>
      </c>
    </row>
    <row r="174" spans="2:23" ht="127.5" x14ac:dyDescent="0.2">
      <c r="B174" s="9">
        <v>173</v>
      </c>
      <c r="C174" s="9">
        <v>4</v>
      </c>
      <c r="D174" s="9" t="s">
        <v>527</v>
      </c>
      <c r="E174" s="9" t="s">
        <v>539</v>
      </c>
      <c r="F174" s="9">
        <v>32811</v>
      </c>
      <c r="G174" s="10" t="s">
        <v>529</v>
      </c>
      <c r="H174" s="10" t="s">
        <v>530</v>
      </c>
      <c r="I174" s="10" t="s">
        <v>540</v>
      </c>
      <c r="J174" s="10" t="s">
        <v>541</v>
      </c>
      <c r="K174" s="11">
        <v>76086.98</v>
      </c>
      <c r="L174" s="11">
        <v>52518.98</v>
      </c>
      <c r="M174" s="11">
        <v>0</v>
      </c>
      <c r="N174" s="21">
        <v>52518.98</v>
      </c>
      <c r="O174" s="7">
        <v>5</v>
      </c>
      <c r="P174" s="11">
        <v>0</v>
      </c>
      <c r="Q174" s="11">
        <f t="shared" si="14"/>
        <v>29287.341360234299</v>
      </c>
      <c r="R174" s="12" t="b">
        <f t="shared" si="18"/>
        <v>0</v>
      </c>
      <c r="S174" s="23">
        <f t="shared" si="15"/>
        <v>30372.114353253368</v>
      </c>
      <c r="T174" s="23" t="b">
        <f t="shared" si="19"/>
        <v>0</v>
      </c>
      <c r="U174" s="23">
        <f t="shared" si="16"/>
        <v>30382.494956057326</v>
      </c>
      <c r="V174" s="25">
        <f t="shared" si="17"/>
        <v>30383</v>
      </c>
      <c r="W174" s="27">
        <f t="shared" si="20"/>
        <v>-22135.980000000003</v>
      </c>
    </row>
    <row r="175" spans="2:23" ht="89.25" x14ac:dyDescent="0.2">
      <c r="B175" s="9">
        <v>174</v>
      </c>
      <c r="C175" s="9">
        <v>5</v>
      </c>
      <c r="D175" s="9" t="s">
        <v>527</v>
      </c>
      <c r="E175" s="9" t="s">
        <v>542</v>
      </c>
      <c r="F175" s="9">
        <v>32884</v>
      </c>
      <c r="G175" s="10" t="s">
        <v>529</v>
      </c>
      <c r="H175" s="10" t="s">
        <v>530</v>
      </c>
      <c r="I175" s="10" t="s">
        <v>543</v>
      </c>
      <c r="J175" s="10" t="s">
        <v>544</v>
      </c>
      <c r="K175" s="11">
        <v>156000</v>
      </c>
      <c r="L175" s="11">
        <v>114735.84</v>
      </c>
      <c r="M175" s="11">
        <v>0</v>
      </c>
      <c r="N175" s="21">
        <v>114735.84</v>
      </c>
      <c r="O175" s="7">
        <v>7</v>
      </c>
      <c r="P175" s="11">
        <v>0</v>
      </c>
      <c r="Q175" s="11">
        <f t="shared" si="14"/>
        <v>41002.277904328017</v>
      </c>
      <c r="R175" s="12" t="b">
        <f t="shared" si="18"/>
        <v>0</v>
      </c>
      <c r="S175" s="23">
        <f t="shared" si="15"/>
        <v>42087.050897347086</v>
      </c>
      <c r="T175" s="23" t="b">
        <f t="shared" si="19"/>
        <v>0</v>
      </c>
      <c r="U175" s="23">
        <f t="shared" si="16"/>
        <v>42097.431500151048</v>
      </c>
      <c r="V175" s="25">
        <f t="shared" si="17"/>
        <v>42098</v>
      </c>
      <c r="W175" s="27">
        <f t="shared" si="20"/>
        <v>-72637.84</v>
      </c>
    </row>
    <row r="176" spans="2:23" ht="51" x14ac:dyDescent="0.2">
      <c r="B176" s="9">
        <v>175</v>
      </c>
      <c r="C176" s="9">
        <v>6</v>
      </c>
      <c r="D176" s="9" t="s">
        <v>527</v>
      </c>
      <c r="E176" s="9" t="s">
        <v>545</v>
      </c>
      <c r="F176" s="9">
        <v>33015</v>
      </c>
      <c r="G176" s="10" t="s">
        <v>529</v>
      </c>
      <c r="H176" s="10" t="s">
        <v>530</v>
      </c>
      <c r="I176" s="10" t="s">
        <v>546</v>
      </c>
      <c r="J176" s="10" t="s">
        <v>547</v>
      </c>
      <c r="K176" s="11">
        <v>119000</v>
      </c>
      <c r="L176" s="11">
        <v>60614.19</v>
      </c>
      <c r="M176" s="11">
        <v>0</v>
      </c>
      <c r="N176" s="21">
        <v>60614.19</v>
      </c>
      <c r="O176" s="7">
        <v>5</v>
      </c>
      <c r="P176" s="11">
        <v>0</v>
      </c>
      <c r="Q176" s="11">
        <f t="shared" si="14"/>
        <v>29287.341360234299</v>
      </c>
      <c r="R176" s="12" t="b">
        <f t="shared" si="18"/>
        <v>0</v>
      </c>
      <c r="S176" s="23">
        <f t="shared" si="15"/>
        <v>30372.114353253368</v>
      </c>
      <c r="T176" s="23" t="b">
        <f t="shared" si="19"/>
        <v>0</v>
      </c>
      <c r="U176" s="23">
        <f t="shared" si="16"/>
        <v>30382.494956057326</v>
      </c>
      <c r="V176" s="25">
        <f t="shared" si="17"/>
        <v>30383</v>
      </c>
      <c r="W176" s="27">
        <f t="shared" si="20"/>
        <v>-30231.190000000002</v>
      </c>
    </row>
    <row r="177" spans="2:23" ht="25.5" x14ac:dyDescent="0.2">
      <c r="B177" s="9">
        <v>176</v>
      </c>
      <c r="C177" s="9">
        <v>7</v>
      </c>
      <c r="D177" s="9" t="s">
        <v>527</v>
      </c>
      <c r="E177" s="9" t="s">
        <v>548</v>
      </c>
      <c r="F177" s="9">
        <v>32955</v>
      </c>
      <c r="G177" s="10" t="s">
        <v>529</v>
      </c>
      <c r="H177" s="10" t="s">
        <v>530</v>
      </c>
      <c r="I177" s="10" t="s">
        <v>549</v>
      </c>
      <c r="J177" s="10" t="s">
        <v>550</v>
      </c>
      <c r="K177" s="11">
        <v>84271</v>
      </c>
      <c r="L177" s="11">
        <v>26608</v>
      </c>
      <c r="M177" s="11">
        <v>0</v>
      </c>
      <c r="N177" s="21">
        <v>26608</v>
      </c>
      <c r="O177" s="7">
        <v>5</v>
      </c>
      <c r="P177" s="11">
        <v>0</v>
      </c>
      <c r="Q177" s="11">
        <f t="shared" si="14"/>
        <v>26608</v>
      </c>
      <c r="R177" s="12" t="b">
        <f t="shared" si="18"/>
        <v>1</v>
      </c>
      <c r="S177" s="23">
        <f t="shared" si="15"/>
        <v>26608</v>
      </c>
      <c r="T177" s="23" t="b">
        <f t="shared" si="19"/>
        <v>1</v>
      </c>
      <c r="U177" s="23">
        <f t="shared" si="16"/>
        <v>26608</v>
      </c>
      <c r="V177" s="25">
        <f t="shared" si="17"/>
        <v>26608</v>
      </c>
      <c r="W177" s="27">
        <f t="shared" si="20"/>
        <v>0</v>
      </c>
    </row>
    <row r="178" spans="2:23" ht="51" x14ac:dyDescent="0.2">
      <c r="B178" s="9">
        <v>177</v>
      </c>
      <c r="C178" s="9">
        <v>8</v>
      </c>
      <c r="D178" s="9" t="s">
        <v>527</v>
      </c>
      <c r="E178" s="9" t="s">
        <v>551</v>
      </c>
      <c r="F178" s="9">
        <v>33177</v>
      </c>
      <c r="G178" s="10" t="s">
        <v>529</v>
      </c>
      <c r="H178" s="10" t="s">
        <v>530</v>
      </c>
      <c r="I178" s="10" t="s">
        <v>552</v>
      </c>
      <c r="J178" s="10" t="s">
        <v>553</v>
      </c>
      <c r="K178" s="11">
        <v>79730</v>
      </c>
      <c r="L178" s="11">
        <v>20433</v>
      </c>
      <c r="M178" s="11">
        <v>0</v>
      </c>
      <c r="N178" s="21">
        <v>20433</v>
      </c>
      <c r="O178" s="7">
        <v>5</v>
      </c>
      <c r="P178" s="11">
        <v>0</v>
      </c>
      <c r="Q178" s="11">
        <f t="shared" si="14"/>
        <v>20433</v>
      </c>
      <c r="R178" s="12" t="b">
        <f t="shared" si="18"/>
        <v>1</v>
      </c>
      <c r="S178" s="23">
        <f t="shared" si="15"/>
        <v>20433</v>
      </c>
      <c r="T178" s="23" t="b">
        <f t="shared" si="19"/>
        <v>1</v>
      </c>
      <c r="U178" s="23">
        <f t="shared" si="16"/>
        <v>20433</v>
      </c>
      <c r="V178" s="25">
        <f t="shared" si="17"/>
        <v>20433</v>
      </c>
      <c r="W178" s="27">
        <f t="shared" si="20"/>
        <v>0</v>
      </c>
    </row>
    <row r="179" spans="2:23" ht="89.25" x14ac:dyDescent="0.2">
      <c r="B179" s="9">
        <v>178</v>
      </c>
      <c r="C179" s="9">
        <v>9</v>
      </c>
      <c r="D179" s="9" t="s">
        <v>527</v>
      </c>
      <c r="E179" s="9" t="s">
        <v>554</v>
      </c>
      <c r="F179" s="9">
        <v>179686</v>
      </c>
      <c r="G179" s="10" t="s">
        <v>529</v>
      </c>
      <c r="H179" s="10" t="s">
        <v>530</v>
      </c>
      <c r="I179" s="10" t="s">
        <v>555</v>
      </c>
      <c r="J179" s="10" t="s">
        <v>556</v>
      </c>
      <c r="K179" s="11">
        <v>86862</v>
      </c>
      <c r="L179" s="11">
        <v>37328</v>
      </c>
      <c r="M179" s="11">
        <v>0</v>
      </c>
      <c r="N179" s="21">
        <v>37328</v>
      </c>
      <c r="O179" s="7">
        <v>5</v>
      </c>
      <c r="P179" s="11">
        <v>0</v>
      </c>
      <c r="Q179" s="11">
        <f t="shared" si="14"/>
        <v>29287.341360234299</v>
      </c>
      <c r="R179" s="12" t="b">
        <f t="shared" si="18"/>
        <v>0</v>
      </c>
      <c r="S179" s="23">
        <f t="shared" si="15"/>
        <v>30372.114353253368</v>
      </c>
      <c r="T179" s="23" t="b">
        <f t="shared" si="19"/>
        <v>0</v>
      </c>
      <c r="U179" s="23">
        <f t="shared" si="16"/>
        <v>30382.494956057326</v>
      </c>
      <c r="V179" s="25">
        <f t="shared" si="17"/>
        <v>30383</v>
      </c>
      <c r="W179" s="27">
        <f t="shared" si="20"/>
        <v>-6945</v>
      </c>
    </row>
    <row r="180" spans="2:23" ht="127.5" x14ac:dyDescent="0.2">
      <c r="B180" s="9">
        <v>179</v>
      </c>
      <c r="C180" s="9">
        <v>10</v>
      </c>
      <c r="D180" s="9" t="s">
        <v>527</v>
      </c>
      <c r="E180" s="9" t="s">
        <v>557</v>
      </c>
      <c r="F180" s="9">
        <v>33337</v>
      </c>
      <c r="G180" s="10" t="s">
        <v>529</v>
      </c>
      <c r="H180" s="10" t="s">
        <v>530</v>
      </c>
      <c r="I180" s="10" t="s">
        <v>558</v>
      </c>
      <c r="J180" s="10" t="s">
        <v>559</v>
      </c>
      <c r="K180" s="11">
        <v>82956</v>
      </c>
      <c r="L180" s="11">
        <v>47766.6</v>
      </c>
      <c r="M180" s="11">
        <v>0</v>
      </c>
      <c r="N180" s="21">
        <v>47766.6</v>
      </c>
      <c r="O180" s="7">
        <v>4</v>
      </c>
      <c r="P180" s="11">
        <v>0</v>
      </c>
      <c r="Q180" s="11">
        <f t="shared" si="14"/>
        <v>23429.87308818744</v>
      </c>
      <c r="R180" s="12" t="b">
        <f t="shared" si="18"/>
        <v>0</v>
      </c>
      <c r="S180" s="23">
        <f t="shared" si="15"/>
        <v>24514.646081206509</v>
      </c>
      <c r="T180" s="23" t="b">
        <f t="shared" si="19"/>
        <v>0</v>
      </c>
      <c r="U180" s="23">
        <f t="shared" si="16"/>
        <v>24525.026684010467</v>
      </c>
      <c r="V180" s="25">
        <f t="shared" si="17"/>
        <v>24526</v>
      </c>
      <c r="W180" s="27">
        <f t="shared" si="20"/>
        <v>-23240.6</v>
      </c>
    </row>
    <row r="181" spans="2:23" ht="102" x14ac:dyDescent="0.2">
      <c r="B181" s="9">
        <v>180</v>
      </c>
      <c r="C181" s="9">
        <v>11</v>
      </c>
      <c r="D181" s="9" t="s">
        <v>527</v>
      </c>
      <c r="E181" s="9" t="s">
        <v>560</v>
      </c>
      <c r="F181" s="9">
        <v>33382</v>
      </c>
      <c r="G181" s="10" t="s">
        <v>529</v>
      </c>
      <c r="H181" s="10" t="s">
        <v>530</v>
      </c>
      <c r="I181" s="10" t="s">
        <v>561</v>
      </c>
      <c r="J181" s="10" t="s">
        <v>562</v>
      </c>
      <c r="K181" s="11">
        <v>130000</v>
      </c>
      <c r="L181" s="11">
        <v>130000</v>
      </c>
      <c r="M181" s="11">
        <v>0</v>
      </c>
      <c r="N181" s="21">
        <v>130000</v>
      </c>
      <c r="O181" s="7">
        <v>4</v>
      </c>
      <c r="P181" s="11">
        <v>0</v>
      </c>
      <c r="Q181" s="11">
        <f t="shared" si="14"/>
        <v>23429.87308818744</v>
      </c>
      <c r="R181" s="12" t="b">
        <f t="shared" si="18"/>
        <v>0</v>
      </c>
      <c r="S181" s="23">
        <f t="shared" si="15"/>
        <v>24514.646081206509</v>
      </c>
      <c r="T181" s="23" t="b">
        <f t="shared" si="19"/>
        <v>0</v>
      </c>
      <c r="U181" s="23">
        <f t="shared" si="16"/>
        <v>24525.026684010467</v>
      </c>
      <c r="V181" s="25">
        <f t="shared" si="17"/>
        <v>24526</v>
      </c>
      <c r="W181" s="27">
        <f t="shared" si="20"/>
        <v>-105474</v>
      </c>
    </row>
    <row r="182" spans="2:23" ht="76.5" x14ac:dyDescent="0.2">
      <c r="B182" s="9">
        <v>181</v>
      </c>
      <c r="C182" s="9">
        <v>12</v>
      </c>
      <c r="D182" s="9" t="s">
        <v>527</v>
      </c>
      <c r="E182" s="9" t="s">
        <v>563</v>
      </c>
      <c r="F182" s="9">
        <v>33435</v>
      </c>
      <c r="G182" s="10" t="s">
        <v>529</v>
      </c>
      <c r="H182" s="10" t="s">
        <v>530</v>
      </c>
      <c r="I182" s="10" t="s">
        <v>564</v>
      </c>
      <c r="J182" s="10" t="s">
        <v>565</v>
      </c>
      <c r="K182" s="11">
        <v>158270</v>
      </c>
      <c r="L182" s="11">
        <v>128145.15</v>
      </c>
      <c r="M182" s="11">
        <v>0</v>
      </c>
      <c r="N182" s="21">
        <v>128145.15</v>
      </c>
      <c r="O182" s="7">
        <v>5</v>
      </c>
      <c r="P182" s="11">
        <v>0</v>
      </c>
      <c r="Q182" s="11">
        <f t="shared" si="14"/>
        <v>29287.341360234299</v>
      </c>
      <c r="R182" s="12" t="b">
        <f t="shared" si="18"/>
        <v>0</v>
      </c>
      <c r="S182" s="23">
        <f t="shared" si="15"/>
        <v>30372.114353253368</v>
      </c>
      <c r="T182" s="23" t="b">
        <f t="shared" si="19"/>
        <v>0</v>
      </c>
      <c r="U182" s="23">
        <f t="shared" si="16"/>
        <v>30382.494956057326</v>
      </c>
      <c r="V182" s="25">
        <f t="shared" si="17"/>
        <v>30383</v>
      </c>
      <c r="W182" s="27">
        <f t="shared" si="20"/>
        <v>-97762.15</v>
      </c>
    </row>
    <row r="183" spans="2:23" ht="89.25" x14ac:dyDescent="0.2">
      <c r="B183" s="9">
        <v>182</v>
      </c>
      <c r="C183" s="9">
        <v>13</v>
      </c>
      <c r="D183" s="9" t="s">
        <v>527</v>
      </c>
      <c r="E183" s="9" t="s">
        <v>566</v>
      </c>
      <c r="F183" s="9">
        <v>33514</v>
      </c>
      <c r="G183" s="10" t="s">
        <v>529</v>
      </c>
      <c r="H183" s="10" t="s">
        <v>530</v>
      </c>
      <c r="I183" s="10" t="s">
        <v>567</v>
      </c>
      <c r="J183" s="10" t="s">
        <v>568</v>
      </c>
      <c r="K183" s="11">
        <v>159960</v>
      </c>
      <c r="L183" s="11">
        <v>24000</v>
      </c>
      <c r="M183" s="11">
        <v>0</v>
      </c>
      <c r="N183" s="21">
        <v>24000</v>
      </c>
      <c r="O183" s="7">
        <v>5</v>
      </c>
      <c r="P183" s="11">
        <v>0</v>
      </c>
      <c r="Q183" s="11">
        <f t="shared" si="14"/>
        <v>24000</v>
      </c>
      <c r="R183" s="12" t="b">
        <f t="shared" si="18"/>
        <v>1</v>
      </c>
      <c r="S183" s="23">
        <f t="shared" si="15"/>
        <v>24000</v>
      </c>
      <c r="T183" s="23" t="b">
        <f t="shared" si="19"/>
        <v>1</v>
      </c>
      <c r="U183" s="23">
        <f t="shared" si="16"/>
        <v>24000</v>
      </c>
      <c r="V183" s="25">
        <f t="shared" si="17"/>
        <v>24000</v>
      </c>
      <c r="W183" s="27">
        <f t="shared" si="20"/>
        <v>0</v>
      </c>
    </row>
    <row r="184" spans="2:23" ht="102" x14ac:dyDescent="0.2">
      <c r="B184" s="9">
        <v>183</v>
      </c>
      <c r="C184" s="9">
        <v>14</v>
      </c>
      <c r="D184" s="9" t="s">
        <v>527</v>
      </c>
      <c r="E184" s="9" t="s">
        <v>50</v>
      </c>
      <c r="F184" s="9">
        <v>33541</v>
      </c>
      <c r="G184" s="10" t="s">
        <v>529</v>
      </c>
      <c r="H184" s="10" t="s">
        <v>530</v>
      </c>
      <c r="I184" s="10" t="s">
        <v>569</v>
      </c>
      <c r="J184" s="10" t="s">
        <v>570</v>
      </c>
      <c r="K184" s="11">
        <v>468265</v>
      </c>
      <c r="L184" s="11">
        <v>433265</v>
      </c>
      <c r="M184" s="11">
        <v>0</v>
      </c>
      <c r="N184" s="21">
        <v>433265</v>
      </c>
      <c r="O184" s="7">
        <v>5</v>
      </c>
      <c r="P184" s="11">
        <v>0</v>
      </c>
      <c r="Q184" s="11">
        <f t="shared" si="14"/>
        <v>29287.341360234299</v>
      </c>
      <c r="R184" s="12" t="b">
        <f t="shared" si="18"/>
        <v>0</v>
      </c>
      <c r="S184" s="23">
        <f t="shared" si="15"/>
        <v>30372.114353253368</v>
      </c>
      <c r="T184" s="23" t="b">
        <f t="shared" si="19"/>
        <v>0</v>
      </c>
      <c r="U184" s="23">
        <f t="shared" si="16"/>
        <v>30382.494956057326</v>
      </c>
      <c r="V184" s="25">
        <f t="shared" si="17"/>
        <v>30383</v>
      </c>
      <c r="W184" s="27">
        <f t="shared" si="20"/>
        <v>-402882</v>
      </c>
    </row>
    <row r="185" spans="2:23" ht="51" x14ac:dyDescent="0.2">
      <c r="B185" s="9">
        <v>184</v>
      </c>
      <c r="C185" s="9">
        <v>15</v>
      </c>
      <c r="D185" s="9" t="s">
        <v>527</v>
      </c>
      <c r="E185" s="9" t="s">
        <v>571</v>
      </c>
      <c r="F185" s="9">
        <v>33621</v>
      </c>
      <c r="G185" s="10" t="s">
        <v>529</v>
      </c>
      <c r="H185" s="10" t="s">
        <v>530</v>
      </c>
      <c r="I185" s="10" t="s">
        <v>572</v>
      </c>
      <c r="J185" s="10" t="s">
        <v>573</v>
      </c>
      <c r="K185" s="11">
        <v>159960</v>
      </c>
      <c r="L185" s="11">
        <v>121784.6</v>
      </c>
      <c r="M185" s="11">
        <v>0</v>
      </c>
      <c r="N185" s="21">
        <v>121784.6</v>
      </c>
      <c r="O185" s="7">
        <v>5</v>
      </c>
      <c r="P185" s="11">
        <v>0</v>
      </c>
      <c r="Q185" s="11">
        <f t="shared" si="14"/>
        <v>29287.341360234299</v>
      </c>
      <c r="R185" s="12" t="b">
        <f t="shared" si="18"/>
        <v>0</v>
      </c>
      <c r="S185" s="23">
        <f t="shared" si="15"/>
        <v>30372.114353253368</v>
      </c>
      <c r="T185" s="23" t="b">
        <f t="shared" si="19"/>
        <v>0</v>
      </c>
      <c r="U185" s="23">
        <f t="shared" si="16"/>
        <v>30382.494956057326</v>
      </c>
      <c r="V185" s="25">
        <f t="shared" si="17"/>
        <v>30383</v>
      </c>
      <c r="W185" s="27">
        <f t="shared" si="20"/>
        <v>-91401.600000000006</v>
      </c>
    </row>
    <row r="186" spans="2:23" ht="76.5" x14ac:dyDescent="0.2">
      <c r="B186" s="9">
        <v>185</v>
      </c>
      <c r="C186" s="9">
        <v>16</v>
      </c>
      <c r="D186" s="9" t="s">
        <v>527</v>
      </c>
      <c r="E186" s="9" t="s">
        <v>574</v>
      </c>
      <c r="F186" s="9">
        <v>33765</v>
      </c>
      <c r="G186" s="10" t="s">
        <v>529</v>
      </c>
      <c r="H186" s="10" t="s">
        <v>530</v>
      </c>
      <c r="I186" s="10" t="s">
        <v>575</v>
      </c>
      <c r="J186" s="10" t="s">
        <v>576</v>
      </c>
      <c r="K186" s="11">
        <v>271320</v>
      </c>
      <c r="L186" s="11">
        <v>216073</v>
      </c>
      <c r="M186" s="11">
        <v>0</v>
      </c>
      <c r="N186" s="21">
        <v>216073</v>
      </c>
      <c r="O186" s="7">
        <v>3</v>
      </c>
      <c r="P186" s="11">
        <v>0</v>
      </c>
      <c r="Q186" s="11">
        <f t="shared" si="14"/>
        <v>17572.404816140581</v>
      </c>
      <c r="R186" s="12" t="b">
        <f t="shared" si="18"/>
        <v>0</v>
      </c>
      <c r="S186" s="23">
        <f t="shared" si="15"/>
        <v>18657.17780915965</v>
      </c>
      <c r="T186" s="23" t="b">
        <f t="shared" si="19"/>
        <v>0</v>
      </c>
      <c r="U186" s="23">
        <f t="shared" si="16"/>
        <v>18667.558411963608</v>
      </c>
      <c r="V186" s="25">
        <f t="shared" si="17"/>
        <v>18668</v>
      </c>
      <c r="W186" s="27">
        <f t="shared" si="20"/>
        <v>-197405</v>
      </c>
    </row>
    <row r="187" spans="2:23" ht="76.5" x14ac:dyDescent="0.2">
      <c r="B187" s="9">
        <v>186</v>
      </c>
      <c r="C187" s="9">
        <v>17</v>
      </c>
      <c r="D187" s="9" t="s">
        <v>527</v>
      </c>
      <c r="E187" s="9" t="s">
        <v>577</v>
      </c>
      <c r="F187" s="9">
        <v>33845</v>
      </c>
      <c r="G187" s="10" t="s">
        <v>529</v>
      </c>
      <c r="H187" s="10" t="s">
        <v>530</v>
      </c>
      <c r="I187" s="10" t="s">
        <v>578</v>
      </c>
      <c r="J187" s="10" t="s">
        <v>579</v>
      </c>
      <c r="K187" s="11">
        <v>230042.02</v>
      </c>
      <c r="L187" s="11">
        <v>161675.26999999999</v>
      </c>
      <c r="M187" s="11">
        <v>0</v>
      </c>
      <c r="N187" s="21">
        <v>161675.26999999999</v>
      </c>
      <c r="O187" s="7">
        <v>5</v>
      </c>
      <c r="P187" s="11">
        <v>0</v>
      </c>
      <c r="Q187" s="11">
        <f t="shared" si="14"/>
        <v>29287.341360234299</v>
      </c>
      <c r="R187" s="12" t="b">
        <f t="shared" si="18"/>
        <v>0</v>
      </c>
      <c r="S187" s="23">
        <f t="shared" si="15"/>
        <v>30372.114353253368</v>
      </c>
      <c r="T187" s="23" t="b">
        <f t="shared" si="19"/>
        <v>0</v>
      </c>
      <c r="U187" s="23">
        <f t="shared" si="16"/>
        <v>30382.494956057326</v>
      </c>
      <c r="V187" s="25">
        <f t="shared" si="17"/>
        <v>30383</v>
      </c>
      <c r="W187" s="27">
        <f t="shared" si="20"/>
        <v>-131292.26999999999</v>
      </c>
    </row>
    <row r="188" spans="2:23" ht="102" x14ac:dyDescent="0.2">
      <c r="B188" s="9">
        <v>187</v>
      </c>
      <c r="C188" s="9">
        <v>18</v>
      </c>
      <c r="D188" s="9" t="s">
        <v>527</v>
      </c>
      <c r="E188" s="9" t="s">
        <v>580</v>
      </c>
      <c r="F188" s="9">
        <v>33881</v>
      </c>
      <c r="G188" s="10" t="s">
        <v>529</v>
      </c>
      <c r="H188" s="10" t="s">
        <v>530</v>
      </c>
      <c r="I188" s="10" t="s">
        <v>581</v>
      </c>
      <c r="J188" s="10" t="s">
        <v>582</v>
      </c>
      <c r="K188" s="11">
        <v>113800</v>
      </c>
      <c r="L188" s="11">
        <v>25800</v>
      </c>
      <c r="M188" s="11">
        <v>0</v>
      </c>
      <c r="N188" s="21">
        <v>25800</v>
      </c>
      <c r="O188" s="7">
        <v>5</v>
      </c>
      <c r="P188" s="11">
        <v>0</v>
      </c>
      <c r="Q188" s="11">
        <f t="shared" si="14"/>
        <v>25800</v>
      </c>
      <c r="R188" s="12" t="b">
        <f t="shared" si="18"/>
        <v>1</v>
      </c>
      <c r="S188" s="23">
        <f t="shared" si="15"/>
        <v>25800</v>
      </c>
      <c r="T188" s="23" t="b">
        <f t="shared" si="19"/>
        <v>1</v>
      </c>
      <c r="U188" s="23">
        <f t="shared" si="16"/>
        <v>25800</v>
      </c>
      <c r="V188" s="25">
        <f t="shared" si="17"/>
        <v>25800</v>
      </c>
      <c r="W188" s="27">
        <f t="shared" si="20"/>
        <v>0</v>
      </c>
    </row>
    <row r="189" spans="2:23" ht="76.5" x14ac:dyDescent="0.2">
      <c r="B189" s="9">
        <v>188</v>
      </c>
      <c r="C189" s="9">
        <v>19</v>
      </c>
      <c r="D189" s="9" t="s">
        <v>527</v>
      </c>
      <c r="E189" s="9" t="s">
        <v>583</v>
      </c>
      <c r="F189" s="9">
        <v>33952</v>
      </c>
      <c r="G189" s="10" t="s">
        <v>529</v>
      </c>
      <c r="H189" s="10" t="s">
        <v>530</v>
      </c>
      <c r="I189" s="10" t="s">
        <v>584</v>
      </c>
      <c r="J189" s="10" t="s">
        <v>585</v>
      </c>
      <c r="K189" s="11">
        <v>195200</v>
      </c>
      <c r="L189" s="11">
        <v>100000</v>
      </c>
      <c r="M189" s="11">
        <v>0</v>
      </c>
      <c r="N189" s="21">
        <v>90000</v>
      </c>
      <c r="O189" s="7">
        <v>4</v>
      </c>
      <c r="P189" s="11">
        <v>0</v>
      </c>
      <c r="Q189" s="11">
        <f t="shared" si="14"/>
        <v>23429.87308818744</v>
      </c>
      <c r="R189" s="12" t="b">
        <f t="shared" si="18"/>
        <v>0</v>
      </c>
      <c r="S189" s="23">
        <f t="shared" si="15"/>
        <v>24514.646081206509</v>
      </c>
      <c r="T189" s="23" t="b">
        <f t="shared" si="19"/>
        <v>0</v>
      </c>
      <c r="U189" s="23">
        <f t="shared" si="16"/>
        <v>24525.026684010467</v>
      </c>
      <c r="V189" s="25">
        <f t="shared" si="17"/>
        <v>24526</v>
      </c>
      <c r="W189" s="27">
        <f t="shared" si="20"/>
        <v>-65474</v>
      </c>
    </row>
    <row r="190" spans="2:23" ht="25.5" x14ac:dyDescent="0.2">
      <c r="B190" s="9">
        <v>189</v>
      </c>
      <c r="C190" s="9">
        <v>20</v>
      </c>
      <c r="D190" s="9" t="s">
        <v>527</v>
      </c>
      <c r="E190" s="9" t="s">
        <v>586</v>
      </c>
      <c r="F190" s="9">
        <v>179720</v>
      </c>
      <c r="G190" s="10" t="s">
        <v>529</v>
      </c>
      <c r="H190" s="10" t="s">
        <v>530</v>
      </c>
      <c r="I190" s="10" t="s">
        <v>587</v>
      </c>
      <c r="J190" s="10" t="s">
        <v>588</v>
      </c>
      <c r="K190" s="11">
        <v>108156</v>
      </c>
      <c r="L190" s="11">
        <v>49597</v>
      </c>
      <c r="M190" s="11">
        <v>0</v>
      </c>
      <c r="N190" s="21">
        <v>49597</v>
      </c>
      <c r="O190" s="7">
        <v>5</v>
      </c>
      <c r="P190" s="11">
        <v>0</v>
      </c>
      <c r="Q190" s="11">
        <f t="shared" si="14"/>
        <v>29287.341360234299</v>
      </c>
      <c r="R190" s="12" t="b">
        <f t="shared" si="18"/>
        <v>0</v>
      </c>
      <c r="S190" s="23">
        <f t="shared" si="15"/>
        <v>30372.114353253368</v>
      </c>
      <c r="T190" s="23" t="b">
        <f t="shared" si="19"/>
        <v>0</v>
      </c>
      <c r="U190" s="23">
        <f t="shared" si="16"/>
        <v>30382.494956057326</v>
      </c>
      <c r="V190" s="25">
        <f t="shared" si="17"/>
        <v>30383</v>
      </c>
      <c r="W190" s="27">
        <f t="shared" si="20"/>
        <v>-19214</v>
      </c>
    </row>
    <row r="191" spans="2:23" ht="25.5" x14ac:dyDescent="0.2">
      <c r="B191" s="9">
        <v>190</v>
      </c>
      <c r="C191" s="9">
        <v>21</v>
      </c>
      <c r="D191" s="9" t="s">
        <v>527</v>
      </c>
      <c r="E191" s="9" t="s">
        <v>589</v>
      </c>
      <c r="F191" s="9">
        <v>34235</v>
      </c>
      <c r="G191" s="10" t="s">
        <v>529</v>
      </c>
      <c r="H191" s="10" t="s">
        <v>530</v>
      </c>
      <c r="I191" s="10" t="s">
        <v>590</v>
      </c>
      <c r="J191" s="10" t="s">
        <v>591</v>
      </c>
      <c r="K191" s="11">
        <v>237600</v>
      </c>
      <c r="L191" s="11">
        <v>178730.25</v>
      </c>
      <c r="M191" s="11">
        <v>0</v>
      </c>
      <c r="N191" s="21">
        <v>178730</v>
      </c>
      <c r="O191" s="7">
        <v>5</v>
      </c>
      <c r="P191" s="11">
        <v>0</v>
      </c>
      <c r="Q191" s="11">
        <f t="shared" si="14"/>
        <v>29287.341360234299</v>
      </c>
      <c r="R191" s="12" t="b">
        <f t="shared" si="18"/>
        <v>0</v>
      </c>
      <c r="S191" s="23">
        <f t="shared" si="15"/>
        <v>30372.114353253368</v>
      </c>
      <c r="T191" s="23" t="b">
        <f t="shared" si="19"/>
        <v>0</v>
      </c>
      <c r="U191" s="23">
        <f t="shared" si="16"/>
        <v>30382.494956057326</v>
      </c>
      <c r="V191" s="25">
        <f t="shared" si="17"/>
        <v>30383</v>
      </c>
      <c r="W191" s="27">
        <f t="shared" si="20"/>
        <v>-148347</v>
      </c>
    </row>
    <row r="192" spans="2:23" ht="76.5" x14ac:dyDescent="0.2">
      <c r="B192" s="9">
        <v>191</v>
      </c>
      <c r="C192" s="9">
        <v>22</v>
      </c>
      <c r="D192" s="9" t="s">
        <v>527</v>
      </c>
      <c r="E192" s="9" t="s">
        <v>592</v>
      </c>
      <c r="F192" s="9">
        <v>34280</v>
      </c>
      <c r="G192" s="10" t="s">
        <v>529</v>
      </c>
      <c r="H192" s="10" t="s">
        <v>530</v>
      </c>
      <c r="I192" s="10" t="s">
        <v>593</v>
      </c>
      <c r="J192" s="10" t="s">
        <v>594</v>
      </c>
      <c r="K192" s="11">
        <v>81028</v>
      </c>
      <c r="L192" s="11">
        <v>54504.5</v>
      </c>
      <c r="M192" s="11">
        <v>0</v>
      </c>
      <c r="N192" s="21">
        <v>54504.5</v>
      </c>
      <c r="O192" s="7">
        <v>5</v>
      </c>
      <c r="P192" s="11">
        <v>0</v>
      </c>
      <c r="Q192" s="11">
        <f t="shared" si="14"/>
        <v>29287.341360234299</v>
      </c>
      <c r="R192" s="12" t="b">
        <f t="shared" si="18"/>
        <v>0</v>
      </c>
      <c r="S192" s="23">
        <f t="shared" si="15"/>
        <v>30372.114353253368</v>
      </c>
      <c r="T192" s="23" t="b">
        <f t="shared" si="19"/>
        <v>0</v>
      </c>
      <c r="U192" s="23">
        <f t="shared" si="16"/>
        <v>30382.494956057326</v>
      </c>
      <c r="V192" s="25">
        <f t="shared" si="17"/>
        <v>30383</v>
      </c>
      <c r="W192" s="27">
        <f t="shared" si="20"/>
        <v>-24121.5</v>
      </c>
    </row>
    <row r="193" spans="2:23" ht="76.5" x14ac:dyDescent="0.2">
      <c r="B193" s="9">
        <v>192</v>
      </c>
      <c r="C193" s="9">
        <v>23</v>
      </c>
      <c r="D193" s="9" t="s">
        <v>527</v>
      </c>
      <c r="E193" s="9" t="s">
        <v>595</v>
      </c>
      <c r="F193" s="9">
        <v>34360</v>
      </c>
      <c r="G193" s="10" t="s">
        <v>529</v>
      </c>
      <c r="H193" s="10" t="s">
        <v>530</v>
      </c>
      <c r="I193" s="10" t="s">
        <v>596</v>
      </c>
      <c r="J193" s="10" t="s">
        <v>597</v>
      </c>
      <c r="K193" s="11">
        <v>214200</v>
      </c>
      <c r="L193" s="11">
        <v>100000</v>
      </c>
      <c r="M193" s="11">
        <v>0</v>
      </c>
      <c r="N193" s="21">
        <v>100000</v>
      </c>
      <c r="O193" s="7">
        <v>5</v>
      </c>
      <c r="P193" s="11">
        <v>0</v>
      </c>
      <c r="Q193" s="11">
        <f t="shared" si="14"/>
        <v>29287.341360234299</v>
      </c>
      <c r="R193" s="12" t="b">
        <f t="shared" si="18"/>
        <v>0</v>
      </c>
      <c r="S193" s="23">
        <f t="shared" si="15"/>
        <v>30372.114353253368</v>
      </c>
      <c r="T193" s="23" t="b">
        <f t="shared" si="19"/>
        <v>0</v>
      </c>
      <c r="U193" s="23">
        <f t="shared" si="16"/>
        <v>30382.494956057326</v>
      </c>
      <c r="V193" s="25">
        <f t="shared" si="17"/>
        <v>30383</v>
      </c>
      <c r="W193" s="27">
        <f t="shared" si="20"/>
        <v>-69617</v>
      </c>
    </row>
    <row r="194" spans="2:23" ht="76.5" x14ac:dyDescent="0.2">
      <c r="B194" s="9">
        <v>193</v>
      </c>
      <c r="C194" s="9">
        <v>24</v>
      </c>
      <c r="D194" s="9" t="s">
        <v>527</v>
      </c>
      <c r="E194" s="9" t="s">
        <v>598</v>
      </c>
      <c r="F194" s="9">
        <v>34645</v>
      </c>
      <c r="G194" s="10" t="s">
        <v>529</v>
      </c>
      <c r="H194" s="10" t="s">
        <v>530</v>
      </c>
      <c r="I194" s="10" t="s">
        <v>599</v>
      </c>
      <c r="J194" s="10" t="s">
        <v>600</v>
      </c>
      <c r="K194" s="11">
        <v>126140</v>
      </c>
      <c r="L194" s="11">
        <v>126140</v>
      </c>
      <c r="M194" s="11">
        <v>0</v>
      </c>
      <c r="N194" s="21">
        <v>126140</v>
      </c>
      <c r="O194" s="7">
        <v>3</v>
      </c>
      <c r="P194" s="11">
        <v>0</v>
      </c>
      <c r="Q194" s="11">
        <f t="shared" ref="Q194:Q257" si="21">IF(O194*$P$962&gt;N194,N194,O194*$P$962)</f>
        <v>17572.404816140581</v>
      </c>
      <c r="R194" s="12" t="b">
        <f t="shared" si="18"/>
        <v>0</v>
      </c>
      <c r="S194" s="23">
        <f t="shared" ref="S194:S257" si="22">IF(R194=FALSE,IF(SUM(Q194,$Q$963/$R$962)&gt;N194,Q194,SUM(Q194,$Q$963/$R$962)),Q194)</f>
        <v>18657.17780915965</v>
      </c>
      <c r="T194" s="23" t="b">
        <f t="shared" si="19"/>
        <v>0</v>
      </c>
      <c r="U194" s="23">
        <f t="shared" ref="U194:U257" si="23">IF(T194=FALSE,IF(SUM(S194,$S$963/$T$962)&gt;N194,S194,SUM(S194,$S$963/$T$962)),S194)</f>
        <v>18667.558411963608</v>
      </c>
      <c r="V194" s="25">
        <f t="shared" si="17"/>
        <v>18668</v>
      </c>
      <c r="W194" s="27">
        <f t="shared" si="20"/>
        <v>-107472</v>
      </c>
    </row>
    <row r="195" spans="2:23" ht="76.5" x14ac:dyDescent="0.2">
      <c r="B195" s="9">
        <v>194</v>
      </c>
      <c r="C195" s="9">
        <v>25</v>
      </c>
      <c r="D195" s="9" t="s">
        <v>527</v>
      </c>
      <c r="E195" s="9" t="s">
        <v>601</v>
      </c>
      <c r="F195" s="9">
        <v>34850</v>
      </c>
      <c r="G195" s="10" t="s">
        <v>529</v>
      </c>
      <c r="H195" s="10" t="s">
        <v>530</v>
      </c>
      <c r="I195" s="10" t="s">
        <v>602</v>
      </c>
      <c r="J195" s="10" t="s">
        <v>603</v>
      </c>
      <c r="K195" s="11">
        <v>50690</v>
      </c>
      <c r="L195" s="11">
        <v>10121</v>
      </c>
      <c r="M195" s="11">
        <v>0</v>
      </c>
      <c r="N195" s="21">
        <v>10121</v>
      </c>
      <c r="O195" s="7">
        <v>4</v>
      </c>
      <c r="P195" s="11">
        <v>0</v>
      </c>
      <c r="Q195" s="11">
        <f t="shared" si="21"/>
        <v>10121</v>
      </c>
      <c r="R195" s="12" t="b">
        <f t="shared" si="18"/>
        <v>1</v>
      </c>
      <c r="S195" s="23">
        <f t="shared" si="22"/>
        <v>10121</v>
      </c>
      <c r="T195" s="23" t="b">
        <f t="shared" si="19"/>
        <v>1</v>
      </c>
      <c r="U195" s="23">
        <f t="shared" si="23"/>
        <v>10121</v>
      </c>
      <c r="V195" s="25">
        <f t="shared" ref="V195:V258" si="24">IF(U195&gt;=N195,ROUNDDOWN(U195,0),ROUNDUP(U195,0))</f>
        <v>10121</v>
      </c>
      <c r="W195" s="27">
        <f t="shared" si="20"/>
        <v>0</v>
      </c>
    </row>
    <row r="196" spans="2:23" ht="51" x14ac:dyDescent="0.2">
      <c r="B196" s="9">
        <v>195</v>
      </c>
      <c r="C196" s="9">
        <v>26</v>
      </c>
      <c r="D196" s="9" t="s">
        <v>527</v>
      </c>
      <c r="E196" s="9" t="s">
        <v>604</v>
      </c>
      <c r="F196" s="9">
        <v>34422</v>
      </c>
      <c r="G196" s="10" t="s">
        <v>529</v>
      </c>
      <c r="H196" s="10" t="s">
        <v>530</v>
      </c>
      <c r="I196" s="10" t="s">
        <v>605</v>
      </c>
      <c r="J196" s="10" t="s">
        <v>606</v>
      </c>
      <c r="K196" s="11">
        <v>88375</v>
      </c>
      <c r="L196" s="11">
        <v>46766</v>
      </c>
      <c r="M196" s="11">
        <v>0</v>
      </c>
      <c r="N196" s="21">
        <v>46766</v>
      </c>
      <c r="O196" s="7">
        <v>5</v>
      </c>
      <c r="P196" s="11">
        <v>0</v>
      </c>
      <c r="Q196" s="11">
        <f t="shared" si="21"/>
        <v>29287.341360234299</v>
      </c>
      <c r="R196" s="12" t="b">
        <f t="shared" ref="R196:R259" si="25">IF(N196&lt;=Q196,TRUE,FALSE)</f>
        <v>0</v>
      </c>
      <c r="S196" s="23">
        <f t="shared" si="22"/>
        <v>30372.114353253368</v>
      </c>
      <c r="T196" s="23" t="b">
        <f t="shared" ref="T196:T259" si="26">IF(N196&lt;=S196,TRUE,FALSE)</f>
        <v>0</v>
      </c>
      <c r="U196" s="23">
        <f t="shared" si="23"/>
        <v>30382.494956057326</v>
      </c>
      <c r="V196" s="25">
        <f t="shared" si="24"/>
        <v>30383</v>
      </c>
      <c r="W196" s="27">
        <f t="shared" ref="W196:W259" si="27">V196-N196</f>
        <v>-16383</v>
      </c>
    </row>
    <row r="197" spans="2:23" ht="51" x14ac:dyDescent="0.2">
      <c r="B197" s="9">
        <v>196</v>
      </c>
      <c r="C197" s="9">
        <v>27</v>
      </c>
      <c r="D197" s="9" t="s">
        <v>527</v>
      </c>
      <c r="E197" s="9" t="s">
        <v>607</v>
      </c>
      <c r="F197" s="9">
        <v>34903</v>
      </c>
      <c r="G197" s="10" t="s">
        <v>529</v>
      </c>
      <c r="H197" s="10" t="s">
        <v>530</v>
      </c>
      <c r="I197" s="10" t="s">
        <v>608</v>
      </c>
      <c r="J197" s="10" t="s">
        <v>609</v>
      </c>
      <c r="K197" s="11">
        <v>139825</v>
      </c>
      <c r="L197" s="11">
        <v>69912.5</v>
      </c>
      <c r="M197" s="11">
        <v>0</v>
      </c>
      <c r="N197" s="21">
        <v>69912.5</v>
      </c>
      <c r="O197" s="7">
        <v>4</v>
      </c>
      <c r="P197" s="11">
        <v>0</v>
      </c>
      <c r="Q197" s="11">
        <f t="shared" si="21"/>
        <v>23429.87308818744</v>
      </c>
      <c r="R197" s="12" t="b">
        <f t="shared" si="25"/>
        <v>0</v>
      </c>
      <c r="S197" s="23">
        <f t="shared" si="22"/>
        <v>24514.646081206509</v>
      </c>
      <c r="T197" s="23" t="b">
        <f t="shared" si="26"/>
        <v>0</v>
      </c>
      <c r="U197" s="23">
        <f t="shared" si="23"/>
        <v>24525.026684010467</v>
      </c>
      <c r="V197" s="25">
        <f t="shared" si="24"/>
        <v>24526</v>
      </c>
      <c r="W197" s="27">
        <f t="shared" si="27"/>
        <v>-45386.5</v>
      </c>
    </row>
    <row r="198" spans="2:23" ht="76.5" x14ac:dyDescent="0.2">
      <c r="B198" s="9">
        <v>197</v>
      </c>
      <c r="C198" s="9">
        <v>28</v>
      </c>
      <c r="D198" s="9" t="s">
        <v>527</v>
      </c>
      <c r="E198" s="9" t="s">
        <v>610</v>
      </c>
      <c r="F198" s="9">
        <v>34547</v>
      </c>
      <c r="G198" s="10" t="s">
        <v>529</v>
      </c>
      <c r="H198" s="10" t="s">
        <v>530</v>
      </c>
      <c r="I198" s="10" t="s">
        <v>611</v>
      </c>
      <c r="J198" s="10" t="s">
        <v>612</v>
      </c>
      <c r="K198" s="11">
        <v>190900</v>
      </c>
      <c r="L198" s="11">
        <v>190900</v>
      </c>
      <c r="M198" s="11">
        <v>0</v>
      </c>
      <c r="N198" s="21">
        <v>190900</v>
      </c>
      <c r="O198" s="7">
        <v>5</v>
      </c>
      <c r="P198" s="11">
        <v>0</v>
      </c>
      <c r="Q198" s="11">
        <f t="shared" si="21"/>
        <v>29287.341360234299</v>
      </c>
      <c r="R198" s="12" t="b">
        <f t="shared" si="25"/>
        <v>0</v>
      </c>
      <c r="S198" s="23">
        <f t="shared" si="22"/>
        <v>30372.114353253368</v>
      </c>
      <c r="T198" s="23" t="b">
        <f t="shared" si="26"/>
        <v>0</v>
      </c>
      <c r="U198" s="23">
        <f t="shared" si="23"/>
        <v>30382.494956057326</v>
      </c>
      <c r="V198" s="25">
        <f t="shared" si="24"/>
        <v>30383</v>
      </c>
      <c r="W198" s="27">
        <f t="shared" si="27"/>
        <v>-160517</v>
      </c>
    </row>
    <row r="199" spans="2:23" ht="114.75" x14ac:dyDescent="0.2">
      <c r="B199" s="9">
        <v>198</v>
      </c>
      <c r="C199" s="9">
        <v>29</v>
      </c>
      <c r="D199" s="9" t="s">
        <v>527</v>
      </c>
      <c r="E199" s="9" t="s">
        <v>613</v>
      </c>
      <c r="F199" s="9">
        <v>35152</v>
      </c>
      <c r="G199" s="10" t="s">
        <v>529</v>
      </c>
      <c r="H199" s="10" t="s">
        <v>530</v>
      </c>
      <c r="I199" s="10" t="s">
        <v>614</v>
      </c>
      <c r="J199" s="10" t="s">
        <v>615</v>
      </c>
      <c r="K199" s="11">
        <v>150000</v>
      </c>
      <c r="L199" s="11">
        <v>141898.51999999999</v>
      </c>
      <c r="M199" s="11">
        <v>0</v>
      </c>
      <c r="N199" s="21">
        <v>141898.51999999999</v>
      </c>
      <c r="O199" s="7">
        <v>5</v>
      </c>
      <c r="P199" s="11">
        <v>0</v>
      </c>
      <c r="Q199" s="11">
        <f t="shared" si="21"/>
        <v>29287.341360234299</v>
      </c>
      <c r="R199" s="12" t="b">
        <f t="shared" si="25"/>
        <v>0</v>
      </c>
      <c r="S199" s="23">
        <f t="shared" si="22"/>
        <v>30372.114353253368</v>
      </c>
      <c r="T199" s="23" t="b">
        <f t="shared" si="26"/>
        <v>0</v>
      </c>
      <c r="U199" s="23">
        <f t="shared" si="23"/>
        <v>30382.494956057326</v>
      </c>
      <c r="V199" s="25">
        <f t="shared" si="24"/>
        <v>30383</v>
      </c>
      <c r="W199" s="27">
        <f t="shared" si="27"/>
        <v>-111515.51999999999</v>
      </c>
    </row>
    <row r="200" spans="2:23" ht="51" x14ac:dyDescent="0.2">
      <c r="B200" s="9">
        <v>199</v>
      </c>
      <c r="C200" s="9">
        <v>30</v>
      </c>
      <c r="D200" s="9" t="s">
        <v>527</v>
      </c>
      <c r="E200" s="9" t="s">
        <v>616</v>
      </c>
      <c r="F200" s="9">
        <v>35054</v>
      </c>
      <c r="G200" s="10" t="s">
        <v>529</v>
      </c>
      <c r="H200" s="10" t="s">
        <v>530</v>
      </c>
      <c r="I200" s="10" t="s">
        <v>617</v>
      </c>
      <c r="J200" s="10" t="s">
        <v>618</v>
      </c>
      <c r="K200" s="11">
        <v>93000</v>
      </c>
      <c r="L200" s="11">
        <v>93000</v>
      </c>
      <c r="M200" s="11">
        <v>0</v>
      </c>
      <c r="N200" s="21">
        <v>10000</v>
      </c>
      <c r="O200" s="7">
        <v>5</v>
      </c>
      <c r="P200" s="11">
        <v>0</v>
      </c>
      <c r="Q200" s="11">
        <f t="shared" si="21"/>
        <v>10000</v>
      </c>
      <c r="R200" s="12" t="b">
        <f t="shared" si="25"/>
        <v>1</v>
      </c>
      <c r="S200" s="23">
        <f t="shared" si="22"/>
        <v>10000</v>
      </c>
      <c r="T200" s="23" t="b">
        <f t="shared" si="26"/>
        <v>1</v>
      </c>
      <c r="U200" s="23">
        <f t="shared" si="23"/>
        <v>10000</v>
      </c>
      <c r="V200" s="25">
        <f t="shared" si="24"/>
        <v>10000</v>
      </c>
      <c r="W200" s="27">
        <f t="shared" si="27"/>
        <v>0</v>
      </c>
    </row>
    <row r="201" spans="2:23" ht="76.5" x14ac:dyDescent="0.2">
      <c r="B201" s="9">
        <v>200</v>
      </c>
      <c r="C201" s="9">
        <v>31</v>
      </c>
      <c r="D201" s="9" t="s">
        <v>527</v>
      </c>
      <c r="E201" s="9" t="s">
        <v>619</v>
      </c>
      <c r="F201" s="9">
        <v>35090</v>
      </c>
      <c r="G201" s="10" t="s">
        <v>529</v>
      </c>
      <c r="H201" s="10" t="s">
        <v>530</v>
      </c>
      <c r="I201" s="10" t="s">
        <v>620</v>
      </c>
      <c r="J201" s="10" t="s">
        <v>621</v>
      </c>
      <c r="K201" s="11">
        <v>154700</v>
      </c>
      <c r="L201" s="11">
        <v>130000</v>
      </c>
      <c r="M201" s="11">
        <v>0</v>
      </c>
      <c r="N201" s="21">
        <v>130000</v>
      </c>
      <c r="O201" s="7">
        <v>4</v>
      </c>
      <c r="P201" s="11">
        <v>0</v>
      </c>
      <c r="Q201" s="11">
        <f t="shared" si="21"/>
        <v>23429.87308818744</v>
      </c>
      <c r="R201" s="12" t="b">
        <f t="shared" si="25"/>
        <v>0</v>
      </c>
      <c r="S201" s="23">
        <f t="shared" si="22"/>
        <v>24514.646081206509</v>
      </c>
      <c r="T201" s="23" t="b">
        <f t="shared" si="26"/>
        <v>0</v>
      </c>
      <c r="U201" s="23">
        <f t="shared" si="23"/>
        <v>24525.026684010467</v>
      </c>
      <c r="V201" s="25">
        <f t="shared" si="24"/>
        <v>24526</v>
      </c>
      <c r="W201" s="27">
        <f t="shared" si="27"/>
        <v>-105474</v>
      </c>
    </row>
    <row r="202" spans="2:23" ht="76.5" x14ac:dyDescent="0.2">
      <c r="B202" s="9">
        <v>201</v>
      </c>
      <c r="C202" s="9">
        <v>32</v>
      </c>
      <c r="D202" s="9" t="s">
        <v>527</v>
      </c>
      <c r="E202" s="9" t="s">
        <v>622</v>
      </c>
      <c r="F202" s="9">
        <v>35269</v>
      </c>
      <c r="G202" s="10" t="s">
        <v>529</v>
      </c>
      <c r="H202" s="10" t="s">
        <v>530</v>
      </c>
      <c r="I202" s="10" t="s">
        <v>623</v>
      </c>
      <c r="J202" s="10" t="s">
        <v>624</v>
      </c>
      <c r="K202" s="11">
        <v>48000</v>
      </c>
      <c r="L202" s="11">
        <v>48000</v>
      </c>
      <c r="M202" s="11">
        <v>0</v>
      </c>
      <c r="N202" s="21">
        <v>48000</v>
      </c>
      <c r="O202" s="7">
        <v>4</v>
      </c>
      <c r="P202" s="11">
        <v>0</v>
      </c>
      <c r="Q202" s="11">
        <f t="shared" si="21"/>
        <v>23429.87308818744</v>
      </c>
      <c r="R202" s="12" t="b">
        <f t="shared" si="25"/>
        <v>0</v>
      </c>
      <c r="S202" s="23">
        <f t="shared" si="22"/>
        <v>24514.646081206509</v>
      </c>
      <c r="T202" s="23" t="b">
        <f t="shared" si="26"/>
        <v>0</v>
      </c>
      <c r="U202" s="23">
        <f t="shared" si="23"/>
        <v>24525.026684010467</v>
      </c>
      <c r="V202" s="25">
        <f t="shared" si="24"/>
        <v>24526</v>
      </c>
      <c r="W202" s="27">
        <f t="shared" si="27"/>
        <v>-23474</v>
      </c>
    </row>
    <row r="203" spans="2:23" ht="51" x14ac:dyDescent="0.2">
      <c r="B203" s="9">
        <v>202</v>
      </c>
      <c r="C203" s="9">
        <v>33</v>
      </c>
      <c r="D203" s="9" t="s">
        <v>527</v>
      </c>
      <c r="E203" s="9" t="s">
        <v>625</v>
      </c>
      <c r="F203" s="9">
        <v>35312</v>
      </c>
      <c r="G203" s="10" t="s">
        <v>529</v>
      </c>
      <c r="H203" s="10" t="s">
        <v>530</v>
      </c>
      <c r="I203" s="10" t="s">
        <v>626</v>
      </c>
      <c r="J203" s="10" t="s">
        <v>627</v>
      </c>
      <c r="K203" s="11">
        <v>130305</v>
      </c>
      <c r="L203" s="11">
        <v>130305</v>
      </c>
      <c r="M203" s="11">
        <v>0</v>
      </c>
      <c r="N203" s="21">
        <v>130305</v>
      </c>
      <c r="O203" s="7">
        <v>4</v>
      </c>
      <c r="P203" s="11">
        <v>0</v>
      </c>
      <c r="Q203" s="11">
        <f t="shared" si="21"/>
        <v>23429.87308818744</v>
      </c>
      <c r="R203" s="12" t="b">
        <f t="shared" si="25"/>
        <v>0</v>
      </c>
      <c r="S203" s="23">
        <f t="shared" si="22"/>
        <v>24514.646081206509</v>
      </c>
      <c r="T203" s="23" t="b">
        <f t="shared" si="26"/>
        <v>0</v>
      </c>
      <c r="U203" s="23">
        <f t="shared" si="23"/>
        <v>24525.026684010467</v>
      </c>
      <c r="V203" s="25">
        <f t="shared" si="24"/>
        <v>24526</v>
      </c>
      <c r="W203" s="27">
        <f t="shared" si="27"/>
        <v>-105779</v>
      </c>
    </row>
    <row r="204" spans="2:23" ht="25.5" x14ac:dyDescent="0.2">
      <c r="B204" s="9">
        <v>203</v>
      </c>
      <c r="C204" s="9">
        <v>1</v>
      </c>
      <c r="D204" s="9" t="s">
        <v>628</v>
      </c>
      <c r="E204" s="9" t="s">
        <v>629</v>
      </c>
      <c r="F204" s="9">
        <v>35731</v>
      </c>
      <c r="G204" s="10" t="s">
        <v>630</v>
      </c>
      <c r="H204" s="10" t="s">
        <v>631</v>
      </c>
      <c r="I204" s="10" t="s">
        <v>632</v>
      </c>
      <c r="J204" s="10" t="s">
        <v>633</v>
      </c>
      <c r="K204" s="11">
        <v>643270</v>
      </c>
      <c r="L204" s="11">
        <v>243340</v>
      </c>
      <c r="M204" s="11">
        <v>183340</v>
      </c>
      <c r="N204" s="21">
        <v>60000</v>
      </c>
      <c r="O204" s="7">
        <v>6</v>
      </c>
      <c r="P204" s="11">
        <v>0</v>
      </c>
      <c r="Q204" s="11">
        <f t="shared" si="21"/>
        <v>35144.809632281162</v>
      </c>
      <c r="R204" s="12" t="b">
        <f t="shared" si="25"/>
        <v>0</v>
      </c>
      <c r="S204" s="23">
        <f t="shared" si="22"/>
        <v>36229.582625300231</v>
      </c>
      <c r="T204" s="23" t="b">
        <f t="shared" si="26"/>
        <v>0</v>
      </c>
      <c r="U204" s="23">
        <f t="shared" si="23"/>
        <v>36239.963228104192</v>
      </c>
      <c r="V204" s="25">
        <f t="shared" si="24"/>
        <v>36240</v>
      </c>
      <c r="W204" s="27">
        <f t="shared" si="27"/>
        <v>-23760</v>
      </c>
    </row>
    <row r="205" spans="2:23" ht="25.5" x14ac:dyDescent="0.2">
      <c r="B205" s="9">
        <v>204</v>
      </c>
      <c r="C205" s="9">
        <v>2</v>
      </c>
      <c r="D205" s="9" t="s">
        <v>628</v>
      </c>
      <c r="E205" s="9" t="s">
        <v>634</v>
      </c>
      <c r="F205" s="9">
        <v>36499</v>
      </c>
      <c r="G205" s="10" t="s">
        <v>630</v>
      </c>
      <c r="H205" s="10" t="s">
        <v>631</v>
      </c>
      <c r="I205" s="10" t="s">
        <v>635</v>
      </c>
      <c r="J205" s="10" t="s">
        <v>636</v>
      </c>
      <c r="K205" s="11">
        <v>154688.1</v>
      </c>
      <c r="L205" s="11">
        <v>134688.1</v>
      </c>
      <c r="M205" s="11">
        <v>0</v>
      </c>
      <c r="N205" s="21">
        <v>134688.1</v>
      </c>
      <c r="O205" s="7">
        <v>2</v>
      </c>
      <c r="P205" s="11">
        <v>0</v>
      </c>
      <c r="Q205" s="11">
        <f t="shared" si="21"/>
        <v>11714.93654409372</v>
      </c>
      <c r="R205" s="12" t="b">
        <f t="shared" si="25"/>
        <v>0</v>
      </c>
      <c r="S205" s="23">
        <f t="shared" si="22"/>
        <v>12799.709537112789</v>
      </c>
      <c r="T205" s="23" t="b">
        <f t="shared" si="26"/>
        <v>0</v>
      </c>
      <c r="U205" s="23">
        <f t="shared" si="23"/>
        <v>12810.090139916749</v>
      </c>
      <c r="V205" s="25">
        <f t="shared" si="24"/>
        <v>12811</v>
      </c>
      <c r="W205" s="27">
        <f t="shared" si="27"/>
        <v>-121877.1</v>
      </c>
    </row>
    <row r="206" spans="2:23" ht="25.5" x14ac:dyDescent="0.2">
      <c r="B206" s="9">
        <v>205</v>
      </c>
      <c r="C206" s="9">
        <v>3</v>
      </c>
      <c r="D206" s="9" t="s">
        <v>628</v>
      </c>
      <c r="E206" s="9" t="s">
        <v>637</v>
      </c>
      <c r="F206" s="9">
        <v>39967</v>
      </c>
      <c r="G206" s="10" t="s">
        <v>630</v>
      </c>
      <c r="H206" s="10" t="s">
        <v>631</v>
      </c>
      <c r="I206" s="10" t="s">
        <v>638</v>
      </c>
      <c r="J206" s="10" t="s">
        <v>639</v>
      </c>
      <c r="K206" s="11">
        <v>159917.42000000001</v>
      </c>
      <c r="L206" s="11">
        <v>49749.68</v>
      </c>
      <c r="M206" s="11">
        <v>18486.79</v>
      </c>
      <c r="N206" s="21">
        <v>31262.89</v>
      </c>
      <c r="O206" s="7">
        <v>3</v>
      </c>
      <c r="P206" s="11">
        <v>0</v>
      </c>
      <c r="Q206" s="11">
        <f t="shared" si="21"/>
        <v>17572.404816140581</v>
      </c>
      <c r="R206" s="12" t="b">
        <f t="shared" si="25"/>
        <v>0</v>
      </c>
      <c r="S206" s="23">
        <f t="shared" si="22"/>
        <v>18657.17780915965</v>
      </c>
      <c r="T206" s="23" t="b">
        <f t="shared" si="26"/>
        <v>0</v>
      </c>
      <c r="U206" s="23">
        <f t="shared" si="23"/>
        <v>18667.558411963608</v>
      </c>
      <c r="V206" s="25">
        <f t="shared" si="24"/>
        <v>18668</v>
      </c>
      <c r="W206" s="27">
        <f t="shared" si="27"/>
        <v>-12594.89</v>
      </c>
    </row>
    <row r="207" spans="2:23" ht="25.5" x14ac:dyDescent="0.2">
      <c r="B207" s="9">
        <v>206</v>
      </c>
      <c r="C207" s="9">
        <v>4</v>
      </c>
      <c r="D207" s="9" t="s">
        <v>628</v>
      </c>
      <c r="E207" s="9" t="s">
        <v>640</v>
      </c>
      <c r="F207" s="9">
        <v>36952</v>
      </c>
      <c r="G207" s="10" t="s">
        <v>630</v>
      </c>
      <c r="H207" s="10" t="s">
        <v>631</v>
      </c>
      <c r="I207" s="10" t="s">
        <v>641</v>
      </c>
      <c r="J207" s="10" t="s">
        <v>642</v>
      </c>
      <c r="K207" s="11">
        <v>132000</v>
      </c>
      <c r="L207" s="11">
        <v>132000</v>
      </c>
      <c r="M207" s="11">
        <v>0</v>
      </c>
      <c r="N207" s="21">
        <v>5000</v>
      </c>
      <c r="O207" s="7">
        <v>3</v>
      </c>
      <c r="P207" s="11">
        <v>0</v>
      </c>
      <c r="Q207" s="11">
        <f t="shared" si="21"/>
        <v>5000</v>
      </c>
      <c r="R207" s="12" t="b">
        <f t="shared" si="25"/>
        <v>1</v>
      </c>
      <c r="S207" s="23">
        <f t="shared" si="22"/>
        <v>5000</v>
      </c>
      <c r="T207" s="23" t="b">
        <f t="shared" si="26"/>
        <v>1</v>
      </c>
      <c r="U207" s="23">
        <f t="shared" si="23"/>
        <v>5000</v>
      </c>
      <c r="V207" s="25">
        <f t="shared" si="24"/>
        <v>5000</v>
      </c>
      <c r="W207" s="27">
        <f t="shared" si="27"/>
        <v>0</v>
      </c>
    </row>
    <row r="208" spans="2:23" ht="25.5" x14ac:dyDescent="0.2">
      <c r="B208" s="9">
        <v>207</v>
      </c>
      <c r="C208" s="9">
        <v>5</v>
      </c>
      <c r="D208" s="9" t="s">
        <v>628</v>
      </c>
      <c r="E208" s="9" t="s">
        <v>643</v>
      </c>
      <c r="F208" s="9">
        <v>37011</v>
      </c>
      <c r="G208" s="10" t="s">
        <v>630</v>
      </c>
      <c r="H208" s="10" t="s">
        <v>631</v>
      </c>
      <c r="I208" s="10" t="s">
        <v>644</v>
      </c>
      <c r="J208" s="10" t="s">
        <v>645</v>
      </c>
      <c r="K208" s="11">
        <v>152320</v>
      </c>
      <c r="L208" s="11">
        <v>63017</v>
      </c>
      <c r="M208" s="11">
        <v>10000</v>
      </c>
      <c r="N208" s="21">
        <v>53017</v>
      </c>
      <c r="O208" s="7">
        <v>4</v>
      </c>
      <c r="P208" s="11">
        <v>0</v>
      </c>
      <c r="Q208" s="11">
        <f t="shared" si="21"/>
        <v>23429.87308818744</v>
      </c>
      <c r="R208" s="12" t="b">
        <f t="shared" si="25"/>
        <v>0</v>
      </c>
      <c r="S208" s="23">
        <f t="shared" si="22"/>
        <v>24514.646081206509</v>
      </c>
      <c r="T208" s="23" t="b">
        <f t="shared" si="26"/>
        <v>0</v>
      </c>
      <c r="U208" s="23">
        <f t="shared" si="23"/>
        <v>24525.026684010467</v>
      </c>
      <c r="V208" s="25">
        <f t="shared" si="24"/>
        <v>24526</v>
      </c>
      <c r="W208" s="27">
        <f t="shared" si="27"/>
        <v>-28491</v>
      </c>
    </row>
    <row r="209" spans="2:23" ht="25.5" x14ac:dyDescent="0.2">
      <c r="B209" s="9">
        <v>208</v>
      </c>
      <c r="C209" s="9">
        <v>6</v>
      </c>
      <c r="D209" s="9" t="s">
        <v>628</v>
      </c>
      <c r="E209" s="9" t="s">
        <v>646</v>
      </c>
      <c r="F209" s="9">
        <v>37280</v>
      </c>
      <c r="G209" s="10" t="s">
        <v>630</v>
      </c>
      <c r="H209" s="10" t="s">
        <v>631</v>
      </c>
      <c r="I209" s="10" t="s">
        <v>647</v>
      </c>
      <c r="J209" s="10" t="s">
        <v>648</v>
      </c>
      <c r="K209" s="11">
        <v>92600</v>
      </c>
      <c r="L209" s="11">
        <v>51940</v>
      </c>
      <c r="M209" s="11">
        <v>0</v>
      </c>
      <c r="N209" s="21">
        <v>51940</v>
      </c>
      <c r="O209" s="7">
        <v>2</v>
      </c>
      <c r="P209" s="11">
        <v>0</v>
      </c>
      <c r="Q209" s="11">
        <f t="shared" si="21"/>
        <v>11714.93654409372</v>
      </c>
      <c r="R209" s="12" t="b">
        <f t="shared" si="25"/>
        <v>0</v>
      </c>
      <c r="S209" s="23">
        <f t="shared" si="22"/>
        <v>12799.709537112789</v>
      </c>
      <c r="T209" s="23" t="b">
        <f t="shared" si="26"/>
        <v>0</v>
      </c>
      <c r="U209" s="23">
        <f t="shared" si="23"/>
        <v>12810.090139916749</v>
      </c>
      <c r="V209" s="25">
        <f t="shared" si="24"/>
        <v>12811</v>
      </c>
      <c r="W209" s="27">
        <f t="shared" si="27"/>
        <v>-39129</v>
      </c>
    </row>
    <row r="210" spans="2:23" ht="25.5" x14ac:dyDescent="0.2">
      <c r="B210" s="9">
        <v>209</v>
      </c>
      <c r="C210" s="9">
        <v>7</v>
      </c>
      <c r="D210" s="9" t="s">
        <v>628</v>
      </c>
      <c r="E210" s="9" t="s">
        <v>649</v>
      </c>
      <c r="F210" s="9">
        <v>38492</v>
      </c>
      <c r="G210" s="10" t="s">
        <v>630</v>
      </c>
      <c r="H210" s="10" t="s">
        <v>631</v>
      </c>
      <c r="I210" s="10" t="s">
        <v>650</v>
      </c>
      <c r="J210" s="10" t="s">
        <v>651</v>
      </c>
      <c r="K210" s="11">
        <v>115500</v>
      </c>
      <c r="L210" s="11">
        <v>93500</v>
      </c>
      <c r="M210" s="11">
        <v>23500</v>
      </c>
      <c r="N210" s="21">
        <v>70000</v>
      </c>
      <c r="O210" s="7">
        <v>3</v>
      </c>
      <c r="P210" s="11">
        <v>0</v>
      </c>
      <c r="Q210" s="11">
        <f t="shared" si="21"/>
        <v>17572.404816140581</v>
      </c>
      <c r="R210" s="12" t="b">
        <f t="shared" si="25"/>
        <v>0</v>
      </c>
      <c r="S210" s="23">
        <f t="shared" si="22"/>
        <v>18657.17780915965</v>
      </c>
      <c r="T210" s="23" t="b">
        <f t="shared" si="26"/>
        <v>0</v>
      </c>
      <c r="U210" s="23">
        <f t="shared" si="23"/>
        <v>18667.558411963608</v>
      </c>
      <c r="V210" s="25">
        <f t="shared" si="24"/>
        <v>18668</v>
      </c>
      <c r="W210" s="27">
        <f t="shared" si="27"/>
        <v>-51332</v>
      </c>
    </row>
    <row r="211" spans="2:23" ht="25.5" x14ac:dyDescent="0.2">
      <c r="B211" s="9">
        <v>210</v>
      </c>
      <c r="C211" s="9">
        <v>8</v>
      </c>
      <c r="D211" s="9" t="s">
        <v>628</v>
      </c>
      <c r="E211" s="9" t="s">
        <v>652</v>
      </c>
      <c r="F211" s="9">
        <v>38580</v>
      </c>
      <c r="G211" s="10" t="s">
        <v>630</v>
      </c>
      <c r="H211" s="10" t="s">
        <v>631</v>
      </c>
      <c r="I211" s="10" t="s">
        <v>653</v>
      </c>
      <c r="J211" s="10" t="s">
        <v>654</v>
      </c>
      <c r="K211" s="11">
        <v>99200</v>
      </c>
      <c r="L211" s="11">
        <v>30000</v>
      </c>
      <c r="M211" s="11">
        <v>0</v>
      </c>
      <c r="N211" s="21">
        <v>30000</v>
      </c>
      <c r="O211" s="7">
        <v>2</v>
      </c>
      <c r="P211" s="11">
        <v>0</v>
      </c>
      <c r="Q211" s="11">
        <f t="shared" si="21"/>
        <v>11714.93654409372</v>
      </c>
      <c r="R211" s="12" t="b">
        <f t="shared" si="25"/>
        <v>0</v>
      </c>
      <c r="S211" s="23">
        <f t="shared" si="22"/>
        <v>12799.709537112789</v>
      </c>
      <c r="T211" s="23" t="b">
        <f t="shared" si="26"/>
        <v>0</v>
      </c>
      <c r="U211" s="23">
        <f t="shared" si="23"/>
        <v>12810.090139916749</v>
      </c>
      <c r="V211" s="25">
        <f t="shared" si="24"/>
        <v>12811</v>
      </c>
      <c r="W211" s="27">
        <f t="shared" si="27"/>
        <v>-17189</v>
      </c>
    </row>
    <row r="212" spans="2:23" ht="25.5" x14ac:dyDescent="0.2">
      <c r="B212" s="9">
        <v>211</v>
      </c>
      <c r="C212" s="9">
        <v>9</v>
      </c>
      <c r="D212" s="9" t="s">
        <v>628</v>
      </c>
      <c r="E212" s="9" t="s">
        <v>655</v>
      </c>
      <c r="F212" s="9">
        <v>35839</v>
      </c>
      <c r="G212" s="10" t="s">
        <v>630</v>
      </c>
      <c r="H212" s="10" t="s">
        <v>631</v>
      </c>
      <c r="I212" s="10" t="s">
        <v>656</v>
      </c>
      <c r="J212" s="10" t="s">
        <v>657</v>
      </c>
      <c r="K212" s="11">
        <v>154700</v>
      </c>
      <c r="L212" s="11">
        <v>154700</v>
      </c>
      <c r="M212" s="11">
        <v>41650</v>
      </c>
      <c r="N212" s="21">
        <v>35700</v>
      </c>
      <c r="O212" s="7">
        <v>2</v>
      </c>
      <c r="P212" s="11">
        <v>0</v>
      </c>
      <c r="Q212" s="11">
        <f t="shared" si="21"/>
        <v>11714.93654409372</v>
      </c>
      <c r="R212" s="12" t="b">
        <f t="shared" si="25"/>
        <v>0</v>
      </c>
      <c r="S212" s="23">
        <f t="shared" si="22"/>
        <v>12799.709537112789</v>
      </c>
      <c r="T212" s="23" t="b">
        <f t="shared" si="26"/>
        <v>0</v>
      </c>
      <c r="U212" s="23">
        <f t="shared" si="23"/>
        <v>12810.090139916749</v>
      </c>
      <c r="V212" s="25">
        <f t="shared" si="24"/>
        <v>12811</v>
      </c>
      <c r="W212" s="27">
        <f t="shared" si="27"/>
        <v>-22889</v>
      </c>
    </row>
    <row r="213" spans="2:23" ht="25.5" x14ac:dyDescent="0.2">
      <c r="B213" s="9">
        <v>212</v>
      </c>
      <c r="C213" s="9">
        <v>10</v>
      </c>
      <c r="D213" s="9" t="s">
        <v>628</v>
      </c>
      <c r="E213" s="9" t="s">
        <v>658</v>
      </c>
      <c r="F213" s="9">
        <v>38679</v>
      </c>
      <c r="G213" s="10" t="s">
        <v>630</v>
      </c>
      <c r="H213" s="10" t="s">
        <v>631</v>
      </c>
      <c r="I213" s="10" t="s">
        <v>659</v>
      </c>
      <c r="J213" s="10" t="s">
        <v>660</v>
      </c>
      <c r="K213" s="11">
        <v>155890</v>
      </c>
      <c r="L213" s="11">
        <v>106291</v>
      </c>
      <c r="M213" s="11">
        <v>0</v>
      </c>
      <c r="N213" s="21">
        <v>106291</v>
      </c>
      <c r="O213" s="7">
        <v>3</v>
      </c>
      <c r="P213" s="11">
        <v>0</v>
      </c>
      <c r="Q213" s="11">
        <f t="shared" si="21"/>
        <v>17572.404816140581</v>
      </c>
      <c r="R213" s="12" t="b">
        <f t="shared" si="25"/>
        <v>0</v>
      </c>
      <c r="S213" s="23">
        <f t="shared" si="22"/>
        <v>18657.17780915965</v>
      </c>
      <c r="T213" s="23" t="b">
        <f t="shared" si="26"/>
        <v>0</v>
      </c>
      <c r="U213" s="23">
        <f t="shared" si="23"/>
        <v>18667.558411963608</v>
      </c>
      <c r="V213" s="25">
        <f t="shared" si="24"/>
        <v>18668</v>
      </c>
      <c r="W213" s="27">
        <f t="shared" si="27"/>
        <v>-87623</v>
      </c>
    </row>
    <row r="214" spans="2:23" ht="25.5" x14ac:dyDescent="0.2">
      <c r="B214" s="9">
        <v>213</v>
      </c>
      <c r="C214" s="9">
        <v>11</v>
      </c>
      <c r="D214" s="9" t="s">
        <v>628</v>
      </c>
      <c r="E214" s="9" t="s">
        <v>661</v>
      </c>
      <c r="F214" s="9">
        <v>39612</v>
      </c>
      <c r="G214" s="10" t="s">
        <v>630</v>
      </c>
      <c r="H214" s="10" t="s">
        <v>631</v>
      </c>
      <c r="I214" s="10" t="s">
        <v>662</v>
      </c>
      <c r="J214" s="10" t="s">
        <v>663</v>
      </c>
      <c r="K214" s="11">
        <v>125000</v>
      </c>
      <c r="L214" s="11">
        <v>80000</v>
      </c>
      <c r="M214" s="11">
        <v>0</v>
      </c>
      <c r="N214" s="21">
        <v>40000</v>
      </c>
      <c r="O214" s="7">
        <v>3</v>
      </c>
      <c r="P214" s="11">
        <v>0</v>
      </c>
      <c r="Q214" s="11">
        <f t="shared" si="21"/>
        <v>17572.404816140581</v>
      </c>
      <c r="R214" s="12" t="b">
        <f t="shared" si="25"/>
        <v>0</v>
      </c>
      <c r="S214" s="23">
        <f t="shared" si="22"/>
        <v>18657.17780915965</v>
      </c>
      <c r="T214" s="23" t="b">
        <f t="shared" si="26"/>
        <v>0</v>
      </c>
      <c r="U214" s="23">
        <f t="shared" si="23"/>
        <v>18667.558411963608</v>
      </c>
      <c r="V214" s="25">
        <f t="shared" si="24"/>
        <v>18668</v>
      </c>
      <c r="W214" s="27">
        <f t="shared" si="27"/>
        <v>-21332</v>
      </c>
    </row>
    <row r="215" spans="2:23" ht="25.5" x14ac:dyDescent="0.2">
      <c r="B215" s="9">
        <v>214</v>
      </c>
      <c r="C215" s="9">
        <v>12</v>
      </c>
      <c r="D215" s="9" t="s">
        <v>628</v>
      </c>
      <c r="E215" s="9" t="s">
        <v>664</v>
      </c>
      <c r="F215" s="9">
        <v>39872</v>
      </c>
      <c r="G215" s="10" t="s">
        <v>630</v>
      </c>
      <c r="H215" s="10" t="s">
        <v>631</v>
      </c>
      <c r="I215" s="10" t="s">
        <v>665</v>
      </c>
      <c r="J215" s="10" t="s">
        <v>666</v>
      </c>
      <c r="K215" s="11">
        <v>152320</v>
      </c>
      <c r="L215" s="11">
        <v>58667</v>
      </c>
      <c r="M215" s="11">
        <v>10000</v>
      </c>
      <c r="N215" s="21">
        <v>48667</v>
      </c>
      <c r="O215" s="7">
        <v>4</v>
      </c>
      <c r="P215" s="11">
        <v>0</v>
      </c>
      <c r="Q215" s="11">
        <f t="shared" si="21"/>
        <v>23429.87308818744</v>
      </c>
      <c r="R215" s="12" t="b">
        <f t="shared" si="25"/>
        <v>0</v>
      </c>
      <c r="S215" s="23">
        <f t="shared" si="22"/>
        <v>24514.646081206509</v>
      </c>
      <c r="T215" s="23" t="b">
        <f t="shared" si="26"/>
        <v>0</v>
      </c>
      <c r="U215" s="23">
        <f t="shared" si="23"/>
        <v>24525.026684010467</v>
      </c>
      <c r="V215" s="25">
        <f t="shared" si="24"/>
        <v>24526</v>
      </c>
      <c r="W215" s="27">
        <f t="shared" si="27"/>
        <v>-24141</v>
      </c>
    </row>
    <row r="216" spans="2:23" ht="25.5" x14ac:dyDescent="0.2">
      <c r="B216" s="9">
        <v>215</v>
      </c>
      <c r="C216" s="9">
        <v>1</v>
      </c>
      <c r="D216" s="9" t="s">
        <v>667</v>
      </c>
      <c r="E216" s="9" t="s">
        <v>668</v>
      </c>
      <c r="F216" s="9">
        <v>40544</v>
      </c>
      <c r="G216" s="10" t="s">
        <v>669</v>
      </c>
      <c r="H216" s="10" t="s">
        <v>670</v>
      </c>
      <c r="I216" s="10" t="s">
        <v>671</v>
      </c>
      <c r="J216" s="10" t="s">
        <v>672</v>
      </c>
      <c r="K216" s="11">
        <v>125000</v>
      </c>
      <c r="L216" s="11">
        <v>43750</v>
      </c>
      <c r="M216" s="11">
        <v>0</v>
      </c>
      <c r="N216" s="21">
        <v>43750</v>
      </c>
      <c r="O216" s="7">
        <v>3</v>
      </c>
      <c r="P216" s="11">
        <v>0</v>
      </c>
      <c r="Q216" s="11">
        <f t="shared" si="21"/>
        <v>17572.404816140581</v>
      </c>
      <c r="R216" s="12" t="b">
        <f t="shared" si="25"/>
        <v>0</v>
      </c>
      <c r="S216" s="23">
        <f t="shared" si="22"/>
        <v>18657.17780915965</v>
      </c>
      <c r="T216" s="23" t="b">
        <f t="shared" si="26"/>
        <v>0</v>
      </c>
      <c r="U216" s="23">
        <f t="shared" si="23"/>
        <v>18667.558411963608</v>
      </c>
      <c r="V216" s="25">
        <f t="shared" si="24"/>
        <v>18668</v>
      </c>
      <c r="W216" s="27">
        <f t="shared" si="27"/>
        <v>-25082</v>
      </c>
    </row>
    <row r="217" spans="2:23" ht="25.5" x14ac:dyDescent="0.2">
      <c r="B217" s="9">
        <v>216</v>
      </c>
      <c r="C217" s="9">
        <v>2</v>
      </c>
      <c r="D217" s="9" t="s">
        <v>667</v>
      </c>
      <c r="E217" s="9" t="s">
        <v>673</v>
      </c>
      <c r="F217" s="9">
        <v>40606</v>
      </c>
      <c r="G217" s="10" t="s">
        <v>669</v>
      </c>
      <c r="H217" s="10" t="s">
        <v>670</v>
      </c>
      <c r="I217" s="10" t="s">
        <v>674</v>
      </c>
      <c r="J217" s="10" t="s">
        <v>675</v>
      </c>
      <c r="K217" s="11">
        <v>110000</v>
      </c>
      <c r="L217" s="11">
        <v>35000</v>
      </c>
      <c r="M217" s="11">
        <v>10000</v>
      </c>
      <c r="N217" s="21">
        <v>25000</v>
      </c>
      <c r="O217" s="7">
        <v>4</v>
      </c>
      <c r="P217" s="11">
        <v>0</v>
      </c>
      <c r="Q217" s="11">
        <f t="shared" si="21"/>
        <v>23429.87308818744</v>
      </c>
      <c r="R217" s="12" t="b">
        <f t="shared" si="25"/>
        <v>0</v>
      </c>
      <c r="S217" s="23">
        <f t="shared" si="22"/>
        <v>24514.646081206509</v>
      </c>
      <c r="T217" s="23" t="b">
        <f t="shared" si="26"/>
        <v>0</v>
      </c>
      <c r="U217" s="23">
        <f t="shared" si="23"/>
        <v>24525.026684010467</v>
      </c>
      <c r="V217" s="25">
        <f t="shared" si="24"/>
        <v>24526</v>
      </c>
      <c r="W217" s="27">
        <f t="shared" si="27"/>
        <v>-474</v>
      </c>
    </row>
    <row r="218" spans="2:23" ht="25.5" x14ac:dyDescent="0.2">
      <c r="B218" s="9">
        <v>217</v>
      </c>
      <c r="C218" s="9">
        <v>3</v>
      </c>
      <c r="D218" s="9" t="s">
        <v>667</v>
      </c>
      <c r="E218" s="9" t="s">
        <v>676</v>
      </c>
      <c r="F218" s="9">
        <v>40633</v>
      </c>
      <c r="G218" s="10" t="s">
        <v>669</v>
      </c>
      <c r="H218" s="10" t="s">
        <v>670</v>
      </c>
      <c r="I218" s="10" t="s">
        <v>677</v>
      </c>
      <c r="J218" s="10" t="s">
        <v>678</v>
      </c>
      <c r="K218" s="11">
        <v>362800</v>
      </c>
      <c r="L218" s="11">
        <v>52550</v>
      </c>
      <c r="M218" s="11">
        <v>0</v>
      </c>
      <c r="N218" s="21">
        <v>52550</v>
      </c>
      <c r="O218" s="7">
        <v>3</v>
      </c>
      <c r="P218" s="11">
        <v>0</v>
      </c>
      <c r="Q218" s="11">
        <f t="shared" si="21"/>
        <v>17572.404816140581</v>
      </c>
      <c r="R218" s="12" t="b">
        <f t="shared" si="25"/>
        <v>0</v>
      </c>
      <c r="S218" s="23">
        <f t="shared" si="22"/>
        <v>18657.17780915965</v>
      </c>
      <c r="T218" s="23" t="b">
        <f t="shared" si="26"/>
        <v>0</v>
      </c>
      <c r="U218" s="23">
        <f t="shared" si="23"/>
        <v>18667.558411963608</v>
      </c>
      <c r="V218" s="25">
        <f t="shared" si="24"/>
        <v>18668</v>
      </c>
      <c r="W218" s="27">
        <f t="shared" si="27"/>
        <v>-33882</v>
      </c>
    </row>
    <row r="219" spans="2:23" ht="25.5" x14ac:dyDescent="0.2">
      <c r="B219" s="9">
        <v>218</v>
      </c>
      <c r="C219" s="9">
        <v>4</v>
      </c>
      <c r="D219" s="9" t="s">
        <v>667</v>
      </c>
      <c r="E219" s="9" t="s">
        <v>679</v>
      </c>
      <c r="F219" s="9">
        <v>40688</v>
      </c>
      <c r="G219" s="10" t="s">
        <v>669</v>
      </c>
      <c r="H219" s="10" t="s">
        <v>670</v>
      </c>
      <c r="I219" s="10" t="s">
        <v>680</v>
      </c>
      <c r="J219" s="10" t="s">
        <v>681</v>
      </c>
      <c r="K219" s="11">
        <v>60000</v>
      </c>
      <c r="L219" s="11">
        <v>60000</v>
      </c>
      <c r="M219" s="11">
        <v>20000</v>
      </c>
      <c r="N219" s="21">
        <v>40000</v>
      </c>
      <c r="O219" s="7">
        <v>2</v>
      </c>
      <c r="P219" s="11">
        <v>0</v>
      </c>
      <c r="Q219" s="11">
        <f t="shared" si="21"/>
        <v>11714.93654409372</v>
      </c>
      <c r="R219" s="12" t="b">
        <f t="shared" si="25"/>
        <v>0</v>
      </c>
      <c r="S219" s="23">
        <f t="shared" si="22"/>
        <v>12799.709537112789</v>
      </c>
      <c r="T219" s="23" t="b">
        <f t="shared" si="26"/>
        <v>0</v>
      </c>
      <c r="U219" s="23">
        <f t="shared" si="23"/>
        <v>12810.090139916749</v>
      </c>
      <c r="V219" s="25">
        <f t="shared" si="24"/>
        <v>12811</v>
      </c>
      <c r="W219" s="27">
        <f t="shared" si="27"/>
        <v>-27189</v>
      </c>
    </row>
    <row r="220" spans="2:23" ht="25.5" x14ac:dyDescent="0.2">
      <c r="B220" s="9">
        <v>219</v>
      </c>
      <c r="C220" s="9">
        <v>5</v>
      </c>
      <c r="D220" s="9" t="s">
        <v>667</v>
      </c>
      <c r="E220" s="9" t="s">
        <v>682</v>
      </c>
      <c r="F220" s="9">
        <v>40704</v>
      </c>
      <c r="G220" s="10" t="s">
        <v>669</v>
      </c>
      <c r="H220" s="10" t="s">
        <v>670</v>
      </c>
      <c r="I220" s="10" t="s">
        <v>683</v>
      </c>
      <c r="J220" s="10" t="s">
        <v>684</v>
      </c>
      <c r="K220" s="11">
        <v>261500</v>
      </c>
      <c r="L220" s="11">
        <v>61880</v>
      </c>
      <c r="M220" s="11">
        <v>11880</v>
      </c>
      <c r="N220" s="21">
        <v>50000</v>
      </c>
      <c r="O220" s="7">
        <v>5</v>
      </c>
      <c r="P220" s="11">
        <v>0</v>
      </c>
      <c r="Q220" s="11">
        <f t="shared" si="21"/>
        <v>29287.341360234299</v>
      </c>
      <c r="R220" s="12" t="b">
        <f t="shared" si="25"/>
        <v>0</v>
      </c>
      <c r="S220" s="23">
        <f t="shared" si="22"/>
        <v>30372.114353253368</v>
      </c>
      <c r="T220" s="23" t="b">
        <f t="shared" si="26"/>
        <v>0</v>
      </c>
      <c r="U220" s="23">
        <f t="shared" si="23"/>
        <v>30382.494956057326</v>
      </c>
      <c r="V220" s="25">
        <f t="shared" si="24"/>
        <v>30383</v>
      </c>
      <c r="W220" s="27">
        <f t="shared" si="27"/>
        <v>-19617</v>
      </c>
    </row>
    <row r="221" spans="2:23" ht="25.5" x14ac:dyDescent="0.2">
      <c r="B221" s="9">
        <v>220</v>
      </c>
      <c r="C221" s="9">
        <v>6</v>
      </c>
      <c r="D221" s="9" t="s">
        <v>667</v>
      </c>
      <c r="E221" s="9" t="s">
        <v>685</v>
      </c>
      <c r="F221" s="9">
        <v>40768</v>
      </c>
      <c r="G221" s="10" t="s">
        <v>669</v>
      </c>
      <c r="H221" s="10" t="s">
        <v>670</v>
      </c>
      <c r="I221" s="10" t="s">
        <v>686</v>
      </c>
      <c r="J221" s="10" t="s">
        <v>687</v>
      </c>
      <c r="K221" s="11">
        <v>130900</v>
      </c>
      <c r="L221" s="11">
        <v>77350</v>
      </c>
      <c r="M221" s="11">
        <v>1000</v>
      </c>
      <c r="N221" s="21">
        <v>76350</v>
      </c>
      <c r="O221" s="7">
        <v>3</v>
      </c>
      <c r="P221" s="11">
        <v>0</v>
      </c>
      <c r="Q221" s="11">
        <f t="shared" si="21"/>
        <v>17572.404816140581</v>
      </c>
      <c r="R221" s="12" t="b">
        <f t="shared" si="25"/>
        <v>0</v>
      </c>
      <c r="S221" s="23">
        <f t="shared" si="22"/>
        <v>18657.17780915965</v>
      </c>
      <c r="T221" s="23" t="b">
        <f t="shared" si="26"/>
        <v>0</v>
      </c>
      <c r="U221" s="23">
        <f t="shared" si="23"/>
        <v>18667.558411963608</v>
      </c>
      <c r="V221" s="25">
        <f t="shared" si="24"/>
        <v>18668</v>
      </c>
      <c r="W221" s="27">
        <f t="shared" si="27"/>
        <v>-57682</v>
      </c>
    </row>
    <row r="222" spans="2:23" ht="25.5" x14ac:dyDescent="0.2">
      <c r="B222" s="9">
        <v>221</v>
      </c>
      <c r="C222" s="9">
        <v>7</v>
      </c>
      <c r="D222" s="9" t="s">
        <v>667</v>
      </c>
      <c r="E222" s="9" t="s">
        <v>688</v>
      </c>
      <c r="F222" s="9">
        <v>40900</v>
      </c>
      <c r="G222" s="10" t="s">
        <v>669</v>
      </c>
      <c r="H222" s="10" t="s">
        <v>670</v>
      </c>
      <c r="I222" s="10" t="s">
        <v>689</v>
      </c>
      <c r="J222" s="10" t="s">
        <v>690</v>
      </c>
      <c r="K222" s="11">
        <v>156000</v>
      </c>
      <c r="L222" s="11">
        <v>116000</v>
      </c>
      <c r="M222" s="11">
        <v>58000</v>
      </c>
      <c r="N222" s="21">
        <v>58000</v>
      </c>
      <c r="O222" s="7">
        <v>4</v>
      </c>
      <c r="P222" s="11">
        <v>0</v>
      </c>
      <c r="Q222" s="11">
        <f t="shared" si="21"/>
        <v>23429.87308818744</v>
      </c>
      <c r="R222" s="12" t="b">
        <f t="shared" si="25"/>
        <v>0</v>
      </c>
      <c r="S222" s="23">
        <f t="shared" si="22"/>
        <v>24514.646081206509</v>
      </c>
      <c r="T222" s="23" t="b">
        <f t="shared" si="26"/>
        <v>0</v>
      </c>
      <c r="U222" s="23">
        <f t="shared" si="23"/>
        <v>24525.026684010467</v>
      </c>
      <c r="V222" s="25">
        <f t="shared" si="24"/>
        <v>24526</v>
      </c>
      <c r="W222" s="27">
        <f t="shared" si="27"/>
        <v>-33474</v>
      </c>
    </row>
    <row r="223" spans="2:23" ht="25.5" x14ac:dyDescent="0.2">
      <c r="B223" s="9">
        <v>222</v>
      </c>
      <c r="C223" s="9">
        <v>8</v>
      </c>
      <c r="D223" s="9" t="s">
        <v>667</v>
      </c>
      <c r="E223" s="9" t="s">
        <v>691</v>
      </c>
      <c r="F223" s="9">
        <v>42480</v>
      </c>
      <c r="G223" s="10" t="s">
        <v>669</v>
      </c>
      <c r="H223" s="10" t="s">
        <v>670</v>
      </c>
      <c r="I223" s="10" t="s">
        <v>459</v>
      </c>
      <c r="J223" s="10" t="s">
        <v>692</v>
      </c>
      <c r="K223" s="11">
        <v>161448</v>
      </c>
      <c r="L223" s="11">
        <v>133248</v>
      </c>
      <c r="M223" s="11">
        <v>0</v>
      </c>
      <c r="N223" s="21">
        <v>133248</v>
      </c>
      <c r="O223" s="7">
        <v>5</v>
      </c>
      <c r="P223" s="11">
        <v>0</v>
      </c>
      <c r="Q223" s="11">
        <f t="shared" si="21"/>
        <v>29287.341360234299</v>
      </c>
      <c r="R223" s="12" t="b">
        <f t="shared" si="25"/>
        <v>0</v>
      </c>
      <c r="S223" s="23">
        <f t="shared" si="22"/>
        <v>30372.114353253368</v>
      </c>
      <c r="T223" s="23" t="b">
        <f t="shared" si="26"/>
        <v>0</v>
      </c>
      <c r="U223" s="23">
        <f t="shared" si="23"/>
        <v>30382.494956057326</v>
      </c>
      <c r="V223" s="25">
        <f t="shared" si="24"/>
        <v>30383</v>
      </c>
      <c r="W223" s="27">
        <f t="shared" si="27"/>
        <v>-102865</v>
      </c>
    </row>
    <row r="224" spans="2:23" ht="25.5" x14ac:dyDescent="0.2">
      <c r="B224" s="9">
        <v>223</v>
      </c>
      <c r="C224" s="9">
        <v>9</v>
      </c>
      <c r="D224" s="9" t="s">
        <v>667</v>
      </c>
      <c r="E224" s="9" t="s">
        <v>693</v>
      </c>
      <c r="F224" s="9">
        <v>41248</v>
      </c>
      <c r="G224" s="10" t="s">
        <v>669</v>
      </c>
      <c r="H224" s="10" t="s">
        <v>670</v>
      </c>
      <c r="I224" s="10" t="s">
        <v>694</v>
      </c>
      <c r="J224" s="10" t="s">
        <v>695</v>
      </c>
      <c r="K224" s="11">
        <v>160808.4</v>
      </c>
      <c r="L224" s="11">
        <v>11840.85</v>
      </c>
      <c r="M224" s="11">
        <v>0</v>
      </c>
      <c r="N224" s="21">
        <v>11840.85</v>
      </c>
      <c r="O224" s="7">
        <v>3</v>
      </c>
      <c r="P224" s="11">
        <v>0</v>
      </c>
      <c r="Q224" s="11">
        <f t="shared" si="21"/>
        <v>11840.85</v>
      </c>
      <c r="R224" s="12" t="b">
        <f t="shared" si="25"/>
        <v>1</v>
      </c>
      <c r="S224" s="23">
        <f t="shared" si="22"/>
        <v>11840.85</v>
      </c>
      <c r="T224" s="23" t="b">
        <f t="shared" si="26"/>
        <v>1</v>
      </c>
      <c r="U224" s="23">
        <f t="shared" si="23"/>
        <v>11840.85</v>
      </c>
      <c r="V224" s="25">
        <f t="shared" si="24"/>
        <v>11840</v>
      </c>
      <c r="W224" s="27">
        <f t="shared" si="27"/>
        <v>-0.8500000000003638</v>
      </c>
    </row>
    <row r="225" spans="2:23" ht="25.5" x14ac:dyDescent="0.2">
      <c r="B225" s="9">
        <v>224</v>
      </c>
      <c r="C225" s="9">
        <v>10</v>
      </c>
      <c r="D225" s="9" t="s">
        <v>667</v>
      </c>
      <c r="E225" s="9" t="s">
        <v>696</v>
      </c>
      <c r="F225" s="9">
        <v>41284</v>
      </c>
      <c r="G225" s="10" t="s">
        <v>669</v>
      </c>
      <c r="H225" s="10" t="s">
        <v>670</v>
      </c>
      <c r="I225" s="10" t="s">
        <v>697</v>
      </c>
      <c r="J225" s="10" t="s">
        <v>698</v>
      </c>
      <c r="K225" s="11">
        <v>134000</v>
      </c>
      <c r="L225" s="11">
        <v>101400</v>
      </c>
      <c r="M225" s="11">
        <v>20000</v>
      </c>
      <c r="N225" s="21">
        <v>81400</v>
      </c>
      <c r="O225" s="7">
        <v>3</v>
      </c>
      <c r="P225" s="11">
        <v>0</v>
      </c>
      <c r="Q225" s="11">
        <f t="shared" si="21"/>
        <v>17572.404816140581</v>
      </c>
      <c r="R225" s="12" t="b">
        <f t="shared" si="25"/>
        <v>0</v>
      </c>
      <c r="S225" s="23">
        <f t="shared" si="22"/>
        <v>18657.17780915965</v>
      </c>
      <c r="T225" s="23" t="b">
        <f t="shared" si="26"/>
        <v>0</v>
      </c>
      <c r="U225" s="23">
        <f t="shared" si="23"/>
        <v>18667.558411963608</v>
      </c>
      <c r="V225" s="25">
        <f t="shared" si="24"/>
        <v>18668</v>
      </c>
      <c r="W225" s="27">
        <f t="shared" si="27"/>
        <v>-62732</v>
      </c>
    </row>
    <row r="226" spans="2:23" ht="25.5" x14ac:dyDescent="0.2">
      <c r="B226" s="9">
        <v>225</v>
      </c>
      <c r="C226" s="9">
        <v>11</v>
      </c>
      <c r="D226" s="9" t="s">
        <v>667</v>
      </c>
      <c r="E226" s="9" t="s">
        <v>699</v>
      </c>
      <c r="F226" s="9">
        <v>41382</v>
      </c>
      <c r="G226" s="10" t="s">
        <v>669</v>
      </c>
      <c r="H226" s="10" t="s">
        <v>670</v>
      </c>
      <c r="I226" s="10" t="s">
        <v>700</v>
      </c>
      <c r="J226" s="10" t="s">
        <v>701</v>
      </c>
      <c r="K226" s="11">
        <v>95000</v>
      </c>
      <c r="L226" s="11">
        <v>95000</v>
      </c>
      <c r="M226" s="11">
        <v>15000</v>
      </c>
      <c r="N226" s="21">
        <v>60000</v>
      </c>
      <c r="O226" s="13">
        <v>4</v>
      </c>
      <c r="P226" s="11">
        <v>0</v>
      </c>
      <c r="Q226" s="11">
        <f t="shared" si="21"/>
        <v>23429.87308818744</v>
      </c>
      <c r="R226" s="12" t="b">
        <f t="shared" si="25"/>
        <v>0</v>
      </c>
      <c r="S226" s="23">
        <f t="shared" si="22"/>
        <v>24514.646081206509</v>
      </c>
      <c r="T226" s="23" t="b">
        <f t="shared" si="26"/>
        <v>0</v>
      </c>
      <c r="U226" s="23">
        <f t="shared" si="23"/>
        <v>24525.026684010467</v>
      </c>
      <c r="V226" s="25">
        <f t="shared" si="24"/>
        <v>24526</v>
      </c>
      <c r="W226" s="27">
        <f t="shared" si="27"/>
        <v>-35474</v>
      </c>
    </row>
    <row r="227" spans="2:23" ht="25.5" x14ac:dyDescent="0.2">
      <c r="B227" s="9">
        <v>226</v>
      </c>
      <c r="C227" s="9">
        <v>12</v>
      </c>
      <c r="D227" s="9" t="s">
        <v>667</v>
      </c>
      <c r="E227" s="9" t="s">
        <v>702</v>
      </c>
      <c r="F227" s="9">
        <v>41541</v>
      </c>
      <c r="G227" s="10" t="s">
        <v>669</v>
      </c>
      <c r="H227" s="10" t="s">
        <v>670</v>
      </c>
      <c r="I227" s="10" t="s">
        <v>703</v>
      </c>
      <c r="J227" s="10" t="s">
        <v>704</v>
      </c>
      <c r="K227" s="11">
        <v>119000</v>
      </c>
      <c r="L227" s="11">
        <v>119000</v>
      </c>
      <c r="M227" s="11">
        <v>0</v>
      </c>
      <c r="N227" s="21">
        <v>119000</v>
      </c>
      <c r="O227" s="7">
        <v>3</v>
      </c>
      <c r="P227" s="11">
        <v>0</v>
      </c>
      <c r="Q227" s="11">
        <f t="shared" si="21"/>
        <v>17572.404816140581</v>
      </c>
      <c r="R227" s="12" t="b">
        <f t="shared" si="25"/>
        <v>0</v>
      </c>
      <c r="S227" s="23">
        <f t="shared" si="22"/>
        <v>18657.17780915965</v>
      </c>
      <c r="T227" s="23" t="b">
        <f t="shared" si="26"/>
        <v>0</v>
      </c>
      <c r="U227" s="23">
        <f t="shared" si="23"/>
        <v>18667.558411963608</v>
      </c>
      <c r="V227" s="25">
        <f t="shared" si="24"/>
        <v>18668</v>
      </c>
      <c r="W227" s="27">
        <f t="shared" si="27"/>
        <v>-100332</v>
      </c>
    </row>
    <row r="228" spans="2:23" ht="25.5" x14ac:dyDescent="0.2">
      <c r="B228" s="9">
        <v>227</v>
      </c>
      <c r="C228" s="9">
        <v>13</v>
      </c>
      <c r="D228" s="9" t="s">
        <v>667</v>
      </c>
      <c r="E228" s="9" t="s">
        <v>705</v>
      </c>
      <c r="F228" s="9">
        <v>41701</v>
      </c>
      <c r="G228" s="10" t="s">
        <v>669</v>
      </c>
      <c r="H228" s="10" t="s">
        <v>670</v>
      </c>
      <c r="I228" s="10" t="s">
        <v>706</v>
      </c>
      <c r="J228" s="10" t="s">
        <v>707</v>
      </c>
      <c r="K228" s="11">
        <v>343000</v>
      </c>
      <c r="L228" s="11">
        <v>343000</v>
      </c>
      <c r="M228" s="11">
        <v>5000</v>
      </c>
      <c r="N228" s="21">
        <v>145000</v>
      </c>
      <c r="O228" s="7">
        <v>3</v>
      </c>
      <c r="P228" s="11">
        <v>0</v>
      </c>
      <c r="Q228" s="11">
        <f t="shared" si="21"/>
        <v>17572.404816140581</v>
      </c>
      <c r="R228" s="12" t="b">
        <f t="shared" si="25"/>
        <v>0</v>
      </c>
      <c r="S228" s="23">
        <f t="shared" si="22"/>
        <v>18657.17780915965</v>
      </c>
      <c r="T228" s="23" t="b">
        <f t="shared" si="26"/>
        <v>0</v>
      </c>
      <c r="U228" s="23">
        <f t="shared" si="23"/>
        <v>18667.558411963608</v>
      </c>
      <c r="V228" s="25">
        <f t="shared" si="24"/>
        <v>18668</v>
      </c>
      <c r="W228" s="27">
        <f t="shared" si="27"/>
        <v>-126332</v>
      </c>
    </row>
    <row r="229" spans="2:23" ht="25.5" x14ac:dyDescent="0.2">
      <c r="B229" s="9">
        <v>228</v>
      </c>
      <c r="C229" s="9">
        <v>14</v>
      </c>
      <c r="D229" s="9" t="s">
        <v>667</v>
      </c>
      <c r="E229" s="9" t="s">
        <v>708</v>
      </c>
      <c r="F229" s="9">
        <v>42101</v>
      </c>
      <c r="G229" s="10" t="s">
        <v>669</v>
      </c>
      <c r="H229" s="10" t="s">
        <v>670</v>
      </c>
      <c r="I229" s="10" t="s">
        <v>709</v>
      </c>
      <c r="J229" s="10" t="s">
        <v>710</v>
      </c>
      <c r="K229" s="11">
        <v>160650</v>
      </c>
      <c r="L229" s="11">
        <v>135000</v>
      </c>
      <c r="M229" s="11">
        <v>0</v>
      </c>
      <c r="N229" s="21">
        <v>135000</v>
      </c>
      <c r="O229" s="7">
        <v>4</v>
      </c>
      <c r="P229" s="11">
        <v>0</v>
      </c>
      <c r="Q229" s="11">
        <f t="shared" si="21"/>
        <v>23429.87308818744</v>
      </c>
      <c r="R229" s="12" t="b">
        <f t="shared" si="25"/>
        <v>0</v>
      </c>
      <c r="S229" s="23">
        <f t="shared" si="22"/>
        <v>24514.646081206509</v>
      </c>
      <c r="T229" s="23" t="b">
        <f t="shared" si="26"/>
        <v>0</v>
      </c>
      <c r="U229" s="23">
        <f t="shared" si="23"/>
        <v>24525.026684010467</v>
      </c>
      <c r="V229" s="25">
        <f t="shared" si="24"/>
        <v>24526</v>
      </c>
      <c r="W229" s="27">
        <f t="shared" si="27"/>
        <v>-110474</v>
      </c>
    </row>
    <row r="230" spans="2:23" ht="25.5" x14ac:dyDescent="0.2">
      <c r="B230" s="9">
        <v>229</v>
      </c>
      <c r="C230" s="9">
        <v>15</v>
      </c>
      <c r="D230" s="9" t="s">
        <v>667</v>
      </c>
      <c r="E230" s="9" t="s">
        <v>711</v>
      </c>
      <c r="F230" s="9">
        <v>42236</v>
      </c>
      <c r="G230" s="10" t="s">
        <v>669</v>
      </c>
      <c r="H230" s="10" t="s">
        <v>670</v>
      </c>
      <c r="I230" s="10" t="s">
        <v>712</v>
      </c>
      <c r="J230" s="10" t="s">
        <v>713</v>
      </c>
      <c r="K230" s="11">
        <v>132000</v>
      </c>
      <c r="L230" s="11">
        <v>81650</v>
      </c>
      <c r="M230" s="11">
        <v>21650</v>
      </c>
      <c r="N230" s="21">
        <v>60000</v>
      </c>
      <c r="O230" s="7">
        <v>3</v>
      </c>
      <c r="P230" s="11">
        <v>0</v>
      </c>
      <c r="Q230" s="11">
        <f t="shared" si="21"/>
        <v>17572.404816140581</v>
      </c>
      <c r="R230" s="12" t="b">
        <f t="shared" si="25"/>
        <v>0</v>
      </c>
      <c r="S230" s="23">
        <f t="shared" si="22"/>
        <v>18657.17780915965</v>
      </c>
      <c r="T230" s="23" t="b">
        <f t="shared" si="26"/>
        <v>0</v>
      </c>
      <c r="U230" s="23">
        <f t="shared" si="23"/>
        <v>18667.558411963608</v>
      </c>
      <c r="V230" s="25">
        <f t="shared" si="24"/>
        <v>18668</v>
      </c>
      <c r="W230" s="27">
        <f t="shared" si="27"/>
        <v>-41332</v>
      </c>
    </row>
    <row r="231" spans="2:23" ht="25.5" x14ac:dyDescent="0.2">
      <c r="B231" s="9">
        <v>230</v>
      </c>
      <c r="C231" s="9">
        <v>16</v>
      </c>
      <c r="D231" s="9" t="s">
        <v>667</v>
      </c>
      <c r="E231" s="9" t="s">
        <v>714</v>
      </c>
      <c r="F231" s="9">
        <v>42398</v>
      </c>
      <c r="G231" s="10" t="s">
        <v>669</v>
      </c>
      <c r="H231" s="10" t="s">
        <v>670</v>
      </c>
      <c r="I231" s="10" t="s">
        <v>706</v>
      </c>
      <c r="J231" s="10" t="s">
        <v>715</v>
      </c>
      <c r="K231" s="11">
        <v>139128</v>
      </c>
      <c r="L231" s="11">
        <v>25600</v>
      </c>
      <c r="M231" s="11">
        <v>10000</v>
      </c>
      <c r="N231" s="21">
        <v>15600</v>
      </c>
      <c r="O231" s="7">
        <v>2</v>
      </c>
      <c r="P231" s="11">
        <v>0</v>
      </c>
      <c r="Q231" s="11">
        <f t="shared" si="21"/>
        <v>11714.93654409372</v>
      </c>
      <c r="R231" s="12" t="b">
        <f t="shared" si="25"/>
        <v>0</v>
      </c>
      <c r="S231" s="23">
        <f t="shared" si="22"/>
        <v>12799.709537112789</v>
      </c>
      <c r="T231" s="23" t="b">
        <f t="shared" si="26"/>
        <v>0</v>
      </c>
      <c r="U231" s="23">
        <f t="shared" si="23"/>
        <v>12810.090139916749</v>
      </c>
      <c r="V231" s="25">
        <f t="shared" si="24"/>
        <v>12811</v>
      </c>
      <c r="W231" s="27">
        <f t="shared" si="27"/>
        <v>-2789</v>
      </c>
    </row>
    <row r="232" spans="2:23" ht="25.5" x14ac:dyDescent="0.2">
      <c r="B232" s="9">
        <v>231</v>
      </c>
      <c r="C232" s="9">
        <v>1</v>
      </c>
      <c r="D232" s="9" t="s">
        <v>716</v>
      </c>
      <c r="E232" s="9" t="s">
        <v>717</v>
      </c>
      <c r="F232" s="9">
        <v>44863</v>
      </c>
      <c r="G232" s="10" t="s">
        <v>718</v>
      </c>
      <c r="H232" s="10" t="s">
        <v>719</v>
      </c>
      <c r="I232" s="10" t="s">
        <v>720</v>
      </c>
      <c r="J232" s="10" t="s">
        <v>721</v>
      </c>
      <c r="K232" s="11">
        <v>120000</v>
      </c>
      <c r="L232" s="11">
        <v>120000</v>
      </c>
      <c r="M232" s="11">
        <v>60000</v>
      </c>
      <c r="N232" s="21">
        <v>60000</v>
      </c>
      <c r="O232" s="7">
        <v>2</v>
      </c>
      <c r="P232" s="11">
        <v>0</v>
      </c>
      <c r="Q232" s="11">
        <f t="shared" si="21"/>
        <v>11714.93654409372</v>
      </c>
      <c r="R232" s="12" t="b">
        <f t="shared" si="25"/>
        <v>0</v>
      </c>
      <c r="S232" s="23">
        <f t="shared" si="22"/>
        <v>12799.709537112789</v>
      </c>
      <c r="T232" s="23" t="b">
        <f t="shared" si="26"/>
        <v>0</v>
      </c>
      <c r="U232" s="23">
        <f t="shared" si="23"/>
        <v>12810.090139916749</v>
      </c>
      <c r="V232" s="25">
        <f t="shared" si="24"/>
        <v>12811</v>
      </c>
      <c r="W232" s="27">
        <f t="shared" si="27"/>
        <v>-47189</v>
      </c>
    </row>
    <row r="233" spans="2:23" ht="25.5" x14ac:dyDescent="0.2">
      <c r="B233" s="9">
        <v>232</v>
      </c>
      <c r="C233" s="9">
        <v>2</v>
      </c>
      <c r="D233" s="9" t="s">
        <v>716</v>
      </c>
      <c r="E233" s="9" t="s">
        <v>722</v>
      </c>
      <c r="F233" s="9">
        <v>44989</v>
      </c>
      <c r="G233" s="10" t="s">
        <v>718</v>
      </c>
      <c r="H233" s="10" t="s">
        <v>719</v>
      </c>
      <c r="I233" s="10" t="s">
        <v>723</v>
      </c>
      <c r="J233" s="10" t="s">
        <v>724</v>
      </c>
      <c r="K233" s="11">
        <v>135700</v>
      </c>
      <c r="L233" s="11">
        <v>100000</v>
      </c>
      <c r="M233" s="11">
        <v>0</v>
      </c>
      <c r="N233" s="21">
        <v>100000</v>
      </c>
      <c r="O233" s="7">
        <v>3</v>
      </c>
      <c r="P233" s="11">
        <v>0</v>
      </c>
      <c r="Q233" s="11">
        <f t="shared" si="21"/>
        <v>17572.404816140581</v>
      </c>
      <c r="R233" s="12" t="b">
        <f t="shared" si="25"/>
        <v>0</v>
      </c>
      <c r="S233" s="23">
        <f t="shared" si="22"/>
        <v>18657.17780915965</v>
      </c>
      <c r="T233" s="23" t="b">
        <f t="shared" si="26"/>
        <v>0</v>
      </c>
      <c r="U233" s="23">
        <f t="shared" si="23"/>
        <v>18667.558411963608</v>
      </c>
      <c r="V233" s="25">
        <f t="shared" si="24"/>
        <v>18668</v>
      </c>
      <c r="W233" s="27">
        <f t="shared" si="27"/>
        <v>-81332</v>
      </c>
    </row>
    <row r="234" spans="2:23" ht="25.5" x14ac:dyDescent="0.2">
      <c r="B234" s="9">
        <v>233</v>
      </c>
      <c r="C234" s="9">
        <v>3</v>
      </c>
      <c r="D234" s="9" t="s">
        <v>716</v>
      </c>
      <c r="E234" s="9" t="s">
        <v>725</v>
      </c>
      <c r="F234" s="9">
        <v>45003</v>
      </c>
      <c r="G234" s="10" t="s">
        <v>718</v>
      </c>
      <c r="H234" s="10" t="s">
        <v>719</v>
      </c>
      <c r="I234" s="10" t="s">
        <v>726</v>
      </c>
      <c r="J234" s="10" t="s">
        <v>727</v>
      </c>
      <c r="K234" s="11">
        <v>113050</v>
      </c>
      <c r="L234" s="11">
        <v>83100</v>
      </c>
      <c r="M234" s="11">
        <v>0</v>
      </c>
      <c r="N234" s="21">
        <v>83100</v>
      </c>
      <c r="O234" s="7">
        <v>2</v>
      </c>
      <c r="P234" s="11">
        <v>0</v>
      </c>
      <c r="Q234" s="11">
        <f t="shared" si="21"/>
        <v>11714.93654409372</v>
      </c>
      <c r="R234" s="12" t="b">
        <f t="shared" si="25"/>
        <v>0</v>
      </c>
      <c r="S234" s="23">
        <f t="shared" si="22"/>
        <v>12799.709537112789</v>
      </c>
      <c r="T234" s="23" t="b">
        <f t="shared" si="26"/>
        <v>0</v>
      </c>
      <c r="U234" s="23">
        <f t="shared" si="23"/>
        <v>12810.090139916749</v>
      </c>
      <c r="V234" s="25">
        <f t="shared" si="24"/>
        <v>12811</v>
      </c>
      <c r="W234" s="27">
        <f t="shared" si="27"/>
        <v>-70289</v>
      </c>
    </row>
    <row r="235" spans="2:23" ht="38.25" x14ac:dyDescent="0.2">
      <c r="B235" s="9">
        <v>234</v>
      </c>
      <c r="C235" s="9">
        <v>4</v>
      </c>
      <c r="D235" s="9" t="s">
        <v>716</v>
      </c>
      <c r="E235" s="9" t="s">
        <v>728</v>
      </c>
      <c r="F235" s="9">
        <v>45361</v>
      </c>
      <c r="G235" s="10" t="s">
        <v>718</v>
      </c>
      <c r="H235" s="10" t="s">
        <v>719</v>
      </c>
      <c r="I235" s="10" t="s">
        <v>729</v>
      </c>
      <c r="J235" s="10" t="s">
        <v>730</v>
      </c>
      <c r="K235" s="11">
        <v>156420</v>
      </c>
      <c r="L235" s="11">
        <v>19850</v>
      </c>
      <c r="M235" s="11">
        <v>0</v>
      </c>
      <c r="N235" s="21">
        <v>19850</v>
      </c>
      <c r="O235" s="7">
        <v>3</v>
      </c>
      <c r="P235" s="11">
        <v>0</v>
      </c>
      <c r="Q235" s="11">
        <f t="shared" si="21"/>
        <v>17572.404816140581</v>
      </c>
      <c r="R235" s="12" t="b">
        <f t="shared" si="25"/>
        <v>0</v>
      </c>
      <c r="S235" s="23">
        <f t="shared" si="22"/>
        <v>18657.17780915965</v>
      </c>
      <c r="T235" s="23" t="b">
        <f t="shared" si="26"/>
        <v>0</v>
      </c>
      <c r="U235" s="23">
        <f t="shared" si="23"/>
        <v>18667.558411963608</v>
      </c>
      <c r="V235" s="25">
        <f t="shared" si="24"/>
        <v>18668</v>
      </c>
      <c r="W235" s="27">
        <f t="shared" si="27"/>
        <v>-1182</v>
      </c>
    </row>
    <row r="236" spans="2:23" ht="25.5" x14ac:dyDescent="0.2">
      <c r="B236" s="9">
        <v>235</v>
      </c>
      <c r="C236" s="9">
        <v>5</v>
      </c>
      <c r="D236" s="9" t="s">
        <v>716</v>
      </c>
      <c r="E236" s="9" t="s">
        <v>731</v>
      </c>
      <c r="F236" s="9">
        <v>45619</v>
      </c>
      <c r="G236" s="10" t="s">
        <v>718</v>
      </c>
      <c r="H236" s="10" t="s">
        <v>719</v>
      </c>
      <c r="I236" s="10" t="s">
        <v>732</v>
      </c>
      <c r="J236" s="10" t="s">
        <v>733</v>
      </c>
      <c r="K236" s="11">
        <v>94500</v>
      </c>
      <c r="L236" s="11">
        <v>0</v>
      </c>
      <c r="M236" s="11">
        <v>0</v>
      </c>
      <c r="N236" s="21">
        <v>30000</v>
      </c>
      <c r="O236" s="7">
        <v>5</v>
      </c>
      <c r="P236" s="11">
        <v>0</v>
      </c>
      <c r="Q236" s="11">
        <f t="shared" si="21"/>
        <v>29287.341360234299</v>
      </c>
      <c r="R236" s="12" t="b">
        <f t="shared" si="25"/>
        <v>0</v>
      </c>
      <c r="S236" s="23">
        <f t="shared" si="22"/>
        <v>29287.341360234299</v>
      </c>
      <c r="T236" s="23" t="b">
        <f t="shared" si="26"/>
        <v>0</v>
      </c>
      <c r="U236" s="23">
        <f t="shared" si="23"/>
        <v>29297.721963038257</v>
      </c>
      <c r="V236" s="25">
        <f t="shared" si="24"/>
        <v>29298</v>
      </c>
      <c r="W236" s="27">
        <f t="shared" si="27"/>
        <v>-702</v>
      </c>
    </row>
    <row r="237" spans="2:23" ht="25.5" x14ac:dyDescent="0.2">
      <c r="B237" s="9">
        <v>236</v>
      </c>
      <c r="C237" s="9">
        <v>6</v>
      </c>
      <c r="D237" s="9" t="s">
        <v>716</v>
      </c>
      <c r="E237" s="9" t="s">
        <v>734</v>
      </c>
      <c r="F237" s="9">
        <v>45673</v>
      </c>
      <c r="G237" s="10" t="s">
        <v>718</v>
      </c>
      <c r="H237" s="10" t="s">
        <v>719</v>
      </c>
      <c r="I237" s="10" t="s">
        <v>735</v>
      </c>
      <c r="J237" s="10" t="s">
        <v>736</v>
      </c>
      <c r="K237" s="11">
        <v>110000</v>
      </c>
      <c r="L237" s="11">
        <v>110000</v>
      </c>
      <c r="M237" s="11">
        <v>0</v>
      </c>
      <c r="N237" s="21">
        <v>80000</v>
      </c>
      <c r="O237" s="7">
        <v>4</v>
      </c>
      <c r="P237" s="11">
        <v>0</v>
      </c>
      <c r="Q237" s="11">
        <f t="shared" si="21"/>
        <v>23429.87308818744</v>
      </c>
      <c r="R237" s="12" t="b">
        <f t="shared" si="25"/>
        <v>0</v>
      </c>
      <c r="S237" s="23">
        <f t="shared" si="22"/>
        <v>24514.646081206509</v>
      </c>
      <c r="T237" s="23" t="b">
        <f t="shared" si="26"/>
        <v>0</v>
      </c>
      <c r="U237" s="23">
        <f t="shared" si="23"/>
        <v>24525.026684010467</v>
      </c>
      <c r="V237" s="25">
        <f t="shared" si="24"/>
        <v>24526</v>
      </c>
      <c r="W237" s="27">
        <f t="shared" si="27"/>
        <v>-55474</v>
      </c>
    </row>
    <row r="238" spans="2:23" ht="25.5" x14ac:dyDescent="0.2">
      <c r="B238" s="9">
        <v>237</v>
      </c>
      <c r="C238" s="9">
        <v>7</v>
      </c>
      <c r="D238" s="9" t="s">
        <v>716</v>
      </c>
      <c r="E238" s="9" t="s">
        <v>737</v>
      </c>
      <c r="F238" s="9">
        <v>45815</v>
      </c>
      <c r="G238" s="10" t="s">
        <v>718</v>
      </c>
      <c r="H238" s="10" t="s">
        <v>719</v>
      </c>
      <c r="I238" s="10" t="s">
        <v>738</v>
      </c>
      <c r="J238" s="10" t="s">
        <v>739</v>
      </c>
      <c r="K238" s="11">
        <v>142000</v>
      </c>
      <c r="L238" s="11">
        <v>50000</v>
      </c>
      <c r="M238" s="11">
        <v>0</v>
      </c>
      <c r="N238" s="21">
        <v>50000</v>
      </c>
      <c r="O238" s="7">
        <v>3</v>
      </c>
      <c r="P238" s="11">
        <v>0</v>
      </c>
      <c r="Q238" s="11">
        <f t="shared" si="21"/>
        <v>17572.404816140581</v>
      </c>
      <c r="R238" s="12" t="b">
        <f t="shared" si="25"/>
        <v>0</v>
      </c>
      <c r="S238" s="23">
        <f t="shared" si="22"/>
        <v>18657.17780915965</v>
      </c>
      <c r="T238" s="23" t="b">
        <f t="shared" si="26"/>
        <v>0</v>
      </c>
      <c r="U238" s="23">
        <f t="shared" si="23"/>
        <v>18667.558411963608</v>
      </c>
      <c r="V238" s="25">
        <f t="shared" si="24"/>
        <v>18668</v>
      </c>
      <c r="W238" s="27">
        <f t="shared" si="27"/>
        <v>-31332</v>
      </c>
    </row>
    <row r="239" spans="2:23" ht="38.25" x14ac:dyDescent="0.2">
      <c r="B239" s="9">
        <v>238</v>
      </c>
      <c r="C239" s="9">
        <v>8</v>
      </c>
      <c r="D239" s="9" t="s">
        <v>716</v>
      </c>
      <c r="E239" s="9" t="s">
        <v>740</v>
      </c>
      <c r="F239" s="9">
        <v>45888</v>
      </c>
      <c r="G239" s="10" t="s">
        <v>718</v>
      </c>
      <c r="H239" s="10" t="s">
        <v>719</v>
      </c>
      <c r="I239" s="10" t="s">
        <v>741</v>
      </c>
      <c r="J239" s="10" t="s">
        <v>742</v>
      </c>
      <c r="K239" s="11">
        <v>170000</v>
      </c>
      <c r="L239" s="11">
        <v>100000</v>
      </c>
      <c r="M239" s="11">
        <v>0</v>
      </c>
      <c r="N239" s="21">
        <v>100000</v>
      </c>
      <c r="O239" s="7">
        <v>3</v>
      </c>
      <c r="P239" s="11">
        <v>0</v>
      </c>
      <c r="Q239" s="11">
        <f t="shared" si="21"/>
        <v>17572.404816140581</v>
      </c>
      <c r="R239" s="12" t="b">
        <f t="shared" si="25"/>
        <v>0</v>
      </c>
      <c r="S239" s="23">
        <f t="shared" si="22"/>
        <v>18657.17780915965</v>
      </c>
      <c r="T239" s="23" t="b">
        <f t="shared" si="26"/>
        <v>0</v>
      </c>
      <c r="U239" s="23">
        <f t="shared" si="23"/>
        <v>18667.558411963608</v>
      </c>
      <c r="V239" s="25">
        <f t="shared" si="24"/>
        <v>18668</v>
      </c>
      <c r="W239" s="27">
        <f t="shared" si="27"/>
        <v>-81332</v>
      </c>
    </row>
    <row r="240" spans="2:23" ht="25.5" x14ac:dyDescent="0.2">
      <c r="B240" s="9">
        <v>239</v>
      </c>
      <c r="C240" s="9">
        <v>9</v>
      </c>
      <c r="D240" s="9" t="s">
        <v>716</v>
      </c>
      <c r="E240" s="9" t="s">
        <v>743</v>
      </c>
      <c r="F240" s="9">
        <v>46108</v>
      </c>
      <c r="G240" s="10" t="s">
        <v>718</v>
      </c>
      <c r="H240" s="10" t="s">
        <v>719</v>
      </c>
      <c r="I240" s="10" t="s">
        <v>744</v>
      </c>
      <c r="J240" s="10" t="s">
        <v>745</v>
      </c>
      <c r="K240" s="11">
        <v>30000</v>
      </c>
      <c r="L240" s="11">
        <v>10000</v>
      </c>
      <c r="M240" s="11">
        <v>0</v>
      </c>
      <c r="N240" s="21">
        <v>10000</v>
      </c>
      <c r="O240" s="7">
        <v>2</v>
      </c>
      <c r="P240" s="11">
        <v>0</v>
      </c>
      <c r="Q240" s="11">
        <f t="shared" si="21"/>
        <v>10000</v>
      </c>
      <c r="R240" s="12" t="b">
        <f t="shared" si="25"/>
        <v>1</v>
      </c>
      <c r="S240" s="23">
        <f t="shared" si="22"/>
        <v>10000</v>
      </c>
      <c r="T240" s="23" t="b">
        <f t="shared" si="26"/>
        <v>1</v>
      </c>
      <c r="U240" s="23">
        <f t="shared" si="23"/>
        <v>10000</v>
      </c>
      <c r="V240" s="25">
        <f t="shared" si="24"/>
        <v>10000</v>
      </c>
      <c r="W240" s="27">
        <f t="shared" si="27"/>
        <v>0</v>
      </c>
    </row>
    <row r="241" spans="2:23" ht="25.5" x14ac:dyDescent="0.2">
      <c r="B241" s="9">
        <v>240</v>
      </c>
      <c r="C241" s="9">
        <v>10</v>
      </c>
      <c r="D241" s="9" t="s">
        <v>716</v>
      </c>
      <c r="E241" s="9" t="s">
        <v>746</v>
      </c>
      <c r="F241" s="9">
        <v>46313</v>
      </c>
      <c r="G241" s="10" t="s">
        <v>718</v>
      </c>
      <c r="H241" s="10" t="s">
        <v>719</v>
      </c>
      <c r="I241" s="10" t="s">
        <v>747</v>
      </c>
      <c r="J241" s="10" t="s">
        <v>748</v>
      </c>
      <c r="K241" s="11">
        <v>260000</v>
      </c>
      <c r="L241" s="11">
        <v>244000</v>
      </c>
      <c r="M241" s="11">
        <v>44000</v>
      </c>
      <c r="N241" s="21">
        <v>200000</v>
      </c>
      <c r="O241" s="7">
        <v>3</v>
      </c>
      <c r="P241" s="11">
        <v>0</v>
      </c>
      <c r="Q241" s="11">
        <f t="shared" si="21"/>
        <v>17572.404816140581</v>
      </c>
      <c r="R241" s="12" t="b">
        <f t="shared" si="25"/>
        <v>0</v>
      </c>
      <c r="S241" s="23">
        <f t="shared" si="22"/>
        <v>18657.17780915965</v>
      </c>
      <c r="T241" s="23" t="b">
        <f t="shared" si="26"/>
        <v>0</v>
      </c>
      <c r="U241" s="23">
        <f t="shared" si="23"/>
        <v>18667.558411963608</v>
      </c>
      <c r="V241" s="25">
        <f t="shared" si="24"/>
        <v>18668</v>
      </c>
      <c r="W241" s="27">
        <f t="shared" si="27"/>
        <v>-181332</v>
      </c>
    </row>
    <row r="242" spans="2:23" ht="25.5" x14ac:dyDescent="0.2">
      <c r="B242" s="9">
        <v>241</v>
      </c>
      <c r="C242" s="9">
        <v>11</v>
      </c>
      <c r="D242" s="9" t="s">
        <v>716</v>
      </c>
      <c r="E242" s="9" t="s">
        <v>749</v>
      </c>
      <c r="F242" s="9">
        <v>46867</v>
      </c>
      <c r="G242" s="10" t="s">
        <v>718</v>
      </c>
      <c r="H242" s="10" t="s">
        <v>719</v>
      </c>
      <c r="I242" s="10" t="s">
        <v>750</v>
      </c>
      <c r="J242" s="10" t="s">
        <v>751</v>
      </c>
      <c r="K242" s="11">
        <v>388530</v>
      </c>
      <c r="L242" s="11">
        <v>243347</v>
      </c>
      <c r="M242" s="11">
        <v>0</v>
      </c>
      <c r="N242" s="21">
        <v>243347</v>
      </c>
      <c r="O242" s="7">
        <v>2</v>
      </c>
      <c r="P242" s="11">
        <v>0</v>
      </c>
      <c r="Q242" s="11">
        <f t="shared" si="21"/>
        <v>11714.93654409372</v>
      </c>
      <c r="R242" s="12" t="b">
        <f t="shared" si="25"/>
        <v>0</v>
      </c>
      <c r="S242" s="23">
        <f t="shared" si="22"/>
        <v>12799.709537112789</v>
      </c>
      <c r="T242" s="23" t="b">
        <f t="shared" si="26"/>
        <v>0</v>
      </c>
      <c r="U242" s="23">
        <f t="shared" si="23"/>
        <v>12810.090139916749</v>
      </c>
      <c r="V242" s="25">
        <f t="shared" si="24"/>
        <v>12811</v>
      </c>
      <c r="W242" s="27">
        <f t="shared" si="27"/>
        <v>-230536</v>
      </c>
    </row>
    <row r="243" spans="2:23" ht="25.5" x14ac:dyDescent="0.2">
      <c r="B243" s="9">
        <v>242</v>
      </c>
      <c r="C243" s="9">
        <v>12</v>
      </c>
      <c r="D243" s="9" t="s">
        <v>716</v>
      </c>
      <c r="E243" s="9" t="s">
        <v>752</v>
      </c>
      <c r="F243" s="9">
        <v>47916</v>
      </c>
      <c r="G243" s="10" t="s">
        <v>718</v>
      </c>
      <c r="H243" s="10" t="s">
        <v>719</v>
      </c>
      <c r="I243" s="10" t="s">
        <v>753</v>
      </c>
      <c r="J243" s="10" t="s">
        <v>754</v>
      </c>
      <c r="K243" s="11">
        <v>157080</v>
      </c>
      <c r="L243" s="11">
        <v>152153</v>
      </c>
      <c r="M243" s="11">
        <v>100000</v>
      </c>
      <c r="N243" s="21">
        <v>52153</v>
      </c>
      <c r="O243" s="7">
        <v>4</v>
      </c>
      <c r="P243" s="11">
        <v>0</v>
      </c>
      <c r="Q243" s="11">
        <f t="shared" si="21"/>
        <v>23429.87308818744</v>
      </c>
      <c r="R243" s="12" t="b">
        <f t="shared" si="25"/>
        <v>0</v>
      </c>
      <c r="S243" s="23">
        <f t="shared" si="22"/>
        <v>24514.646081206509</v>
      </c>
      <c r="T243" s="23" t="b">
        <f t="shared" si="26"/>
        <v>0</v>
      </c>
      <c r="U243" s="23">
        <f t="shared" si="23"/>
        <v>24525.026684010467</v>
      </c>
      <c r="V243" s="25">
        <f t="shared" si="24"/>
        <v>24526</v>
      </c>
      <c r="W243" s="27">
        <f t="shared" si="27"/>
        <v>-27627</v>
      </c>
    </row>
    <row r="244" spans="2:23" ht="25.5" x14ac:dyDescent="0.2">
      <c r="B244" s="9">
        <v>243</v>
      </c>
      <c r="C244" s="9">
        <v>13</v>
      </c>
      <c r="D244" s="9" t="s">
        <v>716</v>
      </c>
      <c r="E244" s="9" t="s">
        <v>755</v>
      </c>
      <c r="F244" s="9">
        <v>48021</v>
      </c>
      <c r="G244" s="10" t="s">
        <v>718</v>
      </c>
      <c r="H244" s="10" t="s">
        <v>719</v>
      </c>
      <c r="I244" s="10" t="s">
        <v>756</v>
      </c>
      <c r="J244" s="10" t="s">
        <v>757</v>
      </c>
      <c r="K244" s="11">
        <v>30000</v>
      </c>
      <c r="L244" s="11">
        <v>19357</v>
      </c>
      <c r="M244" s="11">
        <v>0</v>
      </c>
      <c r="N244" s="21">
        <v>19357</v>
      </c>
      <c r="O244" s="7">
        <v>2</v>
      </c>
      <c r="P244" s="11">
        <v>0</v>
      </c>
      <c r="Q244" s="11">
        <f t="shared" si="21"/>
        <v>11714.93654409372</v>
      </c>
      <c r="R244" s="12" t="b">
        <f t="shared" si="25"/>
        <v>0</v>
      </c>
      <c r="S244" s="23">
        <f t="shared" si="22"/>
        <v>12799.709537112789</v>
      </c>
      <c r="T244" s="23" t="b">
        <f t="shared" si="26"/>
        <v>0</v>
      </c>
      <c r="U244" s="23">
        <f t="shared" si="23"/>
        <v>12810.090139916749</v>
      </c>
      <c r="V244" s="25">
        <f t="shared" si="24"/>
        <v>12811</v>
      </c>
      <c r="W244" s="27">
        <f t="shared" si="27"/>
        <v>-6546</v>
      </c>
    </row>
    <row r="245" spans="2:23" ht="38.25" x14ac:dyDescent="0.2">
      <c r="B245" s="9">
        <v>244</v>
      </c>
      <c r="C245" s="9">
        <v>14</v>
      </c>
      <c r="D245" s="9" t="s">
        <v>716</v>
      </c>
      <c r="E245" s="9" t="s">
        <v>758</v>
      </c>
      <c r="F245" s="9">
        <v>48771</v>
      </c>
      <c r="G245" s="10" t="s">
        <v>718</v>
      </c>
      <c r="H245" s="10" t="s">
        <v>719</v>
      </c>
      <c r="I245" s="10" t="s">
        <v>759</v>
      </c>
      <c r="J245" s="10" t="s">
        <v>760</v>
      </c>
      <c r="K245" s="11">
        <v>132000</v>
      </c>
      <c r="L245" s="11">
        <v>119650</v>
      </c>
      <c r="M245" s="11">
        <v>0</v>
      </c>
      <c r="N245" s="21">
        <v>84650</v>
      </c>
      <c r="O245" s="7">
        <v>4</v>
      </c>
      <c r="P245" s="11">
        <v>0</v>
      </c>
      <c r="Q245" s="11">
        <f t="shared" si="21"/>
        <v>23429.87308818744</v>
      </c>
      <c r="R245" s="12" t="b">
        <f t="shared" si="25"/>
        <v>0</v>
      </c>
      <c r="S245" s="23">
        <f t="shared" si="22"/>
        <v>24514.646081206509</v>
      </c>
      <c r="T245" s="23" t="b">
        <f t="shared" si="26"/>
        <v>0</v>
      </c>
      <c r="U245" s="23">
        <f t="shared" si="23"/>
        <v>24525.026684010467</v>
      </c>
      <c r="V245" s="25">
        <f t="shared" si="24"/>
        <v>24526</v>
      </c>
      <c r="W245" s="27">
        <f t="shared" si="27"/>
        <v>-60124</v>
      </c>
    </row>
    <row r="246" spans="2:23" ht="25.5" x14ac:dyDescent="0.2">
      <c r="B246" s="9">
        <v>245</v>
      </c>
      <c r="C246" s="9">
        <v>15</v>
      </c>
      <c r="D246" s="9" t="s">
        <v>716</v>
      </c>
      <c r="E246" s="9" t="s">
        <v>761</v>
      </c>
      <c r="F246" s="9">
        <v>48922</v>
      </c>
      <c r="G246" s="10" t="s">
        <v>718</v>
      </c>
      <c r="H246" s="10" t="s">
        <v>719</v>
      </c>
      <c r="I246" s="10" t="s">
        <v>762</v>
      </c>
      <c r="J246" s="10" t="s">
        <v>763</v>
      </c>
      <c r="K246" s="11">
        <v>160000</v>
      </c>
      <c r="L246" s="11">
        <v>160000</v>
      </c>
      <c r="M246" s="11">
        <v>0</v>
      </c>
      <c r="N246" s="21">
        <v>160000</v>
      </c>
      <c r="O246" s="7">
        <v>3</v>
      </c>
      <c r="P246" s="11">
        <v>0</v>
      </c>
      <c r="Q246" s="11">
        <f t="shared" si="21"/>
        <v>17572.404816140581</v>
      </c>
      <c r="R246" s="12" t="b">
        <f t="shared" si="25"/>
        <v>0</v>
      </c>
      <c r="S246" s="23">
        <f t="shared" si="22"/>
        <v>18657.17780915965</v>
      </c>
      <c r="T246" s="23" t="b">
        <f t="shared" si="26"/>
        <v>0</v>
      </c>
      <c r="U246" s="23">
        <f t="shared" si="23"/>
        <v>18667.558411963608</v>
      </c>
      <c r="V246" s="25">
        <f t="shared" si="24"/>
        <v>18668</v>
      </c>
      <c r="W246" s="27">
        <f t="shared" si="27"/>
        <v>-141332</v>
      </c>
    </row>
    <row r="247" spans="2:23" ht="25.5" x14ac:dyDescent="0.2">
      <c r="B247" s="9">
        <v>246</v>
      </c>
      <c r="C247" s="9">
        <v>16</v>
      </c>
      <c r="D247" s="9" t="s">
        <v>716</v>
      </c>
      <c r="E247" s="9" t="s">
        <v>764</v>
      </c>
      <c r="F247" s="9">
        <v>48968</v>
      </c>
      <c r="G247" s="10" t="s">
        <v>718</v>
      </c>
      <c r="H247" s="10" t="s">
        <v>719</v>
      </c>
      <c r="I247" s="10" t="s">
        <v>765</v>
      </c>
      <c r="J247" s="10" t="s">
        <v>766</v>
      </c>
      <c r="K247" s="11">
        <v>142800</v>
      </c>
      <c r="L247" s="11">
        <v>120009</v>
      </c>
      <c r="M247" s="11">
        <v>40000</v>
      </c>
      <c r="N247" s="21">
        <v>46000</v>
      </c>
      <c r="O247" s="7">
        <v>3</v>
      </c>
      <c r="P247" s="11">
        <v>0</v>
      </c>
      <c r="Q247" s="11">
        <f t="shared" si="21"/>
        <v>17572.404816140581</v>
      </c>
      <c r="R247" s="12" t="b">
        <f t="shared" si="25"/>
        <v>0</v>
      </c>
      <c r="S247" s="23">
        <f t="shared" si="22"/>
        <v>18657.17780915965</v>
      </c>
      <c r="T247" s="23" t="b">
        <f t="shared" si="26"/>
        <v>0</v>
      </c>
      <c r="U247" s="23">
        <f t="shared" si="23"/>
        <v>18667.558411963608</v>
      </c>
      <c r="V247" s="25">
        <f t="shared" si="24"/>
        <v>18668</v>
      </c>
      <c r="W247" s="27">
        <f t="shared" si="27"/>
        <v>-27332</v>
      </c>
    </row>
    <row r="248" spans="2:23" ht="63.75" x14ac:dyDescent="0.2">
      <c r="B248" s="9">
        <v>247</v>
      </c>
      <c r="C248" s="9">
        <v>17</v>
      </c>
      <c r="D248" s="9" t="s">
        <v>716</v>
      </c>
      <c r="E248" s="9" t="s">
        <v>767</v>
      </c>
      <c r="F248" s="9">
        <v>49019</v>
      </c>
      <c r="G248" s="10" t="s">
        <v>718</v>
      </c>
      <c r="H248" s="10" t="s">
        <v>719</v>
      </c>
      <c r="I248" s="10" t="s">
        <v>768</v>
      </c>
      <c r="J248" s="10" t="s">
        <v>769</v>
      </c>
      <c r="K248" s="11">
        <v>5500</v>
      </c>
      <c r="L248" s="11">
        <v>5500</v>
      </c>
      <c r="M248" s="11">
        <v>0</v>
      </c>
      <c r="N248" s="21">
        <v>5500</v>
      </c>
      <c r="O248" s="7">
        <v>2</v>
      </c>
      <c r="P248" s="11">
        <v>0</v>
      </c>
      <c r="Q248" s="11">
        <f t="shared" si="21"/>
        <v>5500</v>
      </c>
      <c r="R248" s="12" t="b">
        <f t="shared" si="25"/>
        <v>1</v>
      </c>
      <c r="S248" s="23">
        <f t="shared" si="22"/>
        <v>5500</v>
      </c>
      <c r="T248" s="23" t="b">
        <f t="shared" si="26"/>
        <v>1</v>
      </c>
      <c r="U248" s="23">
        <f t="shared" si="23"/>
        <v>5500</v>
      </c>
      <c r="V248" s="25">
        <f t="shared" si="24"/>
        <v>5500</v>
      </c>
      <c r="W248" s="27">
        <f t="shared" si="27"/>
        <v>0</v>
      </c>
    </row>
    <row r="249" spans="2:23" ht="38.25" x14ac:dyDescent="0.2">
      <c r="B249" s="9">
        <v>248</v>
      </c>
      <c r="C249" s="9">
        <v>18</v>
      </c>
      <c r="D249" s="9" t="s">
        <v>716</v>
      </c>
      <c r="E249" s="9" t="s">
        <v>770</v>
      </c>
      <c r="F249" s="9">
        <v>49439</v>
      </c>
      <c r="G249" s="10" t="s">
        <v>718</v>
      </c>
      <c r="H249" s="10" t="s">
        <v>719</v>
      </c>
      <c r="I249" s="10" t="s">
        <v>771</v>
      </c>
      <c r="J249" s="10" t="s">
        <v>772</v>
      </c>
      <c r="K249" s="11">
        <v>168000</v>
      </c>
      <c r="L249" s="11">
        <v>132449</v>
      </c>
      <c r="M249" s="11">
        <v>0</v>
      </c>
      <c r="N249" s="21">
        <v>132449</v>
      </c>
      <c r="O249" s="13">
        <v>3</v>
      </c>
      <c r="P249" s="11">
        <v>0</v>
      </c>
      <c r="Q249" s="11">
        <f t="shared" si="21"/>
        <v>17572.404816140581</v>
      </c>
      <c r="R249" s="12" t="b">
        <f t="shared" si="25"/>
        <v>0</v>
      </c>
      <c r="S249" s="23">
        <f t="shared" si="22"/>
        <v>18657.17780915965</v>
      </c>
      <c r="T249" s="23" t="b">
        <f t="shared" si="26"/>
        <v>0</v>
      </c>
      <c r="U249" s="23">
        <f t="shared" si="23"/>
        <v>18667.558411963608</v>
      </c>
      <c r="V249" s="25">
        <f t="shared" si="24"/>
        <v>18668</v>
      </c>
      <c r="W249" s="27">
        <f t="shared" si="27"/>
        <v>-113781</v>
      </c>
    </row>
    <row r="250" spans="2:23" ht="25.5" x14ac:dyDescent="0.2">
      <c r="B250" s="9">
        <v>249</v>
      </c>
      <c r="C250" s="9">
        <v>19</v>
      </c>
      <c r="D250" s="9" t="s">
        <v>716</v>
      </c>
      <c r="E250" s="9" t="s">
        <v>773</v>
      </c>
      <c r="F250" s="9">
        <v>49545</v>
      </c>
      <c r="G250" s="10" t="s">
        <v>718</v>
      </c>
      <c r="H250" s="10" t="s">
        <v>719</v>
      </c>
      <c r="I250" s="10" t="s">
        <v>774</v>
      </c>
      <c r="J250" s="10" t="s">
        <v>775</v>
      </c>
      <c r="K250" s="11">
        <v>60000</v>
      </c>
      <c r="L250" s="11">
        <v>40000</v>
      </c>
      <c r="M250" s="11">
        <v>20000</v>
      </c>
      <c r="N250" s="21">
        <v>20000</v>
      </c>
      <c r="O250" s="7">
        <v>2</v>
      </c>
      <c r="P250" s="11">
        <v>0</v>
      </c>
      <c r="Q250" s="11">
        <f t="shared" si="21"/>
        <v>11714.93654409372</v>
      </c>
      <c r="R250" s="12" t="b">
        <f t="shared" si="25"/>
        <v>0</v>
      </c>
      <c r="S250" s="23">
        <f t="shared" si="22"/>
        <v>12799.709537112789</v>
      </c>
      <c r="T250" s="23" t="b">
        <f t="shared" si="26"/>
        <v>0</v>
      </c>
      <c r="U250" s="23">
        <f t="shared" si="23"/>
        <v>12810.090139916749</v>
      </c>
      <c r="V250" s="25">
        <f t="shared" si="24"/>
        <v>12811</v>
      </c>
      <c r="W250" s="27">
        <f t="shared" si="27"/>
        <v>-7189</v>
      </c>
    </row>
    <row r="251" spans="2:23" ht="38.25" x14ac:dyDescent="0.2">
      <c r="B251" s="9">
        <v>250</v>
      </c>
      <c r="C251" s="9">
        <v>20</v>
      </c>
      <c r="D251" s="9" t="s">
        <v>716</v>
      </c>
      <c r="E251" s="9" t="s">
        <v>776</v>
      </c>
      <c r="F251" s="9">
        <v>49643</v>
      </c>
      <c r="G251" s="10" t="s">
        <v>718</v>
      </c>
      <c r="H251" s="10" t="s">
        <v>719</v>
      </c>
      <c r="I251" s="10" t="s">
        <v>777</v>
      </c>
      <c r="J251" s="10" t="s">
        <v>778</v>
      </c>
      <c r="K251" s="11">
        <v>271912</v>
      </c>
      <c r="L251" s="11">
        <v>12018</v>
      </c>
      <c r="M251" s="11">
        <v>0</v>
      </c>
      <c r="N251" s="21">
        <v>12018</v>
      </c>
      <c r="O251" s="7">
        <v>3</v>
      </c>
      <c r="P251" s="11">
        <v>0</v>
      </c>
      <c r="Q251" s="11">
        <f t="shared" si="21"/>
        <v>12018</v>
      </c>
      <c r="R251" s="12" t="b">
        <f t="shared" si="25"/>
        <v>1</v>
      </c>
      <c r="S251" s="23">
        <f t="shared" si="22"/>
        <v>12018</v>
      </c>
      <c r="T251" s="23" t="b">
        <f t="shared" si="26"/>
        <v>1</v>
      </c>
      <c r="U251" s="23">
        <f t="shared" si="23"/>
        <v>12018</v>
      </c>
      <c r="V251" s="25">
        <f t="shared" si="24"/>
        <v>12018</v>
      </c>
      <c r="W251" s="27">
        <f t="shared" si="27"/>
        <v>0</v>
      </c>
    </row>
    <row r="252" spans="2:23" ht="25.5" x14ac:dyDescent="0.2">
      <c r="B252" s="9">
        <v>251</v>
      </c>
      <c r="C252" s="9">
        <v>21</v>
      </c>
      <c r="D252" s="9" t="s">
        <v>716</v>
      </c>
      <c r="E252" s="9" t="s">
        <v>779</v>
      </c>
      <c r="F252" s="9">
        <v>50022</v>
      </c>
      <c r="G252" s="10" t="s">
        <v>718</v>
      </c>
      <c r="H252" s="10" t="s">
        <v>719</v>
      </c>
      <c r="I252" s="10" t="s">
        <v>780</v>
      </c>
      <c r="J252" s="10" t="s">
        <v>781</v>
      </c>
      <c r="K252" s="11">
        <v>131971</v>
      </c>
      <c r="L252" s="11">
        <v>12913</v>
      </c>
      <c r="M252" s="11">
        <v>0</v>
      </c>
      <c r="N252" s="21">
        <v>12913</v>
      </c>
      <c r="O252" s="7">
        <v>2</v>
      </c>
      <c r="P252" s="11">
        <v>0</v>
      </c>
      <c r="Q252" s="11">
        <f t="shared" si="21"/>
        <v>11714.93654409372</v>
      </c>
      <c r="R252" s="12" t="b">
        <f t="shared" si="25"/>
        <v>0</v>
      </c>
      <c r="S252" s="23">
        <f t="shared" si="22"/>
        <v>12799.709537112789</v>
      </c>
      <c r="T252" s="23" t="b">
        <f t="shared" si="26"/>
        <v>0</v>
      </c>
      <c r="U252" s="23">
        <f t="shared" si="23"/>
        <v>12810.090139916749</v>
      </c>
      <c r="V252" s="25">
        <f t="shared" si="24"/>
        <v>12811</v>
      </c>
      <c r="W252" s="27">
        <f t="shared" si="27"/>
        <v>-102</v>
      </c>
    </row>
    <row r="253" spans="2:23" ht="25.5" x14ac:dyDescent="0.2">
      <c r="B253" s="9">
        <v>252</v>
      </c>
      <c r="C253" s="9">
        <v>22</v>
      </c>
      <c r="D253" s="9" t="s">
        <v>716</v>
      </c>
      <c r="E253" s="9" t="s">
        <v>782</v>
      </c>
      <c r="F253" s="9">
        <v>50068</v>
      </c>
      <c r="G253" s="10" t="s">
        <v>718</v>
      </c>
      <c r="H253" s="10" t="s">
        <v>719</v>
      </c>
      <c r="I253" s="10" t="s">
        <v>783</v>
      </c>
      <c r="J253" s="10" t="s">
        <v>784</v>
      </c>
      <c r="K253" s="11">
        <v>152320</v>
      </c>
      <c r="L253" s="11">
        <v>136750</v>
      </c>
      <c r="M253" s="11">
        <v>0</v>
      </c>
      <c r="N253" s="21">
        <v>136750</v>
      </c>
      <c r="O253" s="7">
        <v>2</v>
      </c>
      <c r="P253" s="11">
        <v>0</v>
      </c>
      <c r="Q253" s="11">
        <f t="shared" si="21"/>
        <v>11714.93654409372</v>
      </c>
      <c r="R253" s="12" t="b">
        <f t="shared" si="25"/>
        <v>0</v>
      </c>
      <c r="S253" s="23">
        <f t="shared" si="22"/>
        <v>12799.709537112789</v>
      </c>
      <c r="T253" s="23" t="b">
        <f t="shared" si="26"/>
        <v>0</v>
      </c>
      <c r="U253" s="23">
        <f t="shared" si="23"/>
        <v>12810.090139916749</v>
      </c>
      <c r="V253" s="25">
        <f t="shared" si="24"/>
        <v>12811</v>
      </c>
      <c r="W253" s="27">
        <f t="shared" si="27"/>
        <v>-123939</v>
      </c>
    </row>
    <row r="254" spans="2:23" ht="25.5" x14ac:dyDescent="0.2">
      <c r="B254" s="9">
        <v>253</v>
      </c>
      <c r="C254" s="9">
        <v>23</v>
      </c>
      <c r="D254" s="9" t="s">
        <v>716</v>
      </c>
      <c r="E254" s="9" t="s">
        <v>785</v>
      </c>
      <c r="F254" s="9">
        <v>50415</v>
      </c>
      <c r="G254" s="10" t="s">
        <v>718</v>
      </c>
      <c r="H254" s="10" t="s">
        <v>719</v>
      </c>
      <c r="I254" s="10" t="s">
        <v>786</v>
      </c>
      <c r="J254" s="10" t="s">
        <v>787</v>
      </c>
      <c r="K254" s="11">
        <v>170660</v>
      </c>
      <c r="L254" s="11">
        <v>91960</v>
      </c>
      <c r="M254" s="11">
        <v>0</v>
      </c>
      <c r="N254" s="21">
        <v>91960</v>
      </c>
      <c r="O254" s="7">
        <v>3</v>
      </c>
      <c r="P254" s="11">
        <v>0</v>
      </c>
      <c r="Q254" s="11">
        <f t="shared" si="21"/>
        <v>17572.404816140581</v>
      </c>
      <c r="R254" s="12" t="b">
        <f t="shared" si="25"/>
        <v>0</v>
      </c>
      <c r="S254" s="23">
        <f t="shared" si="22"/>
        <v>18657.17780915965</v>
      </c>
      <c r="T254" s="23" t="b">
        <f t="shared" si="26"/>
        <v>0</v>
      </c>
      <c r="U254" s="23">
        <f t="shared" si="23"/>
        <v>18667.558411963608</v>
      </c>
      <c r="V254" s="25">
        <f t="shared" si="24"/>
        <v>18668</v>
      </c>
      <c r="W254" s="27">
        <f t="shared" si="27"/>
        <v>-73292</v>
      </c>
    </row>
    <row r="255" spans="2:23" ht="51" x14ac:dyDescent="0.2">
      <c r="B255" s="9">
        <v>254</v>
      </c>
      <c r="C255" s="9">
        <v>1</v>
      </c>
      <c r="D255" s="9" t="s">
        <v>788</v>
      </c>
      <c r="E255" s="9" t="s">
        <v>789</v>
      </c>
      <c r="F255" s="9">
        <v>93085</v>
      </c>
      <c r="G255" s="10" t="s">
        <v>790</v>
      </c>
      <c r="H255" s="10" t="s">
        <v>791</v>
      </c>
      <c r="I255" s="10" t="s">
        <v>792</v>
      </c>
      <c r="J255" s="10" t="s">
        <v>793</v>
      </c>
      <c r="K255" s="11">
        <v>50000</v>
      </c>
      <c r="L255" s="11">
        <v>50000</v>
      </c>
      <c r="M255" s="11">
        <v>0</v>
      </c>
      <c r="N255" s="21">
        <v>20000</v>
      </c>
      <c r="O255" s="7">
        <v>3</v>
      </c>
      <c r="P255" s="11">
        <v>0</v>
      </c>
      <c r="Q255" s="11">
        <f t="shared" si="21"/>
        <v>17572.404816140581</v>
      </c>
      <c r="R255" s="12" t="b">
        <f t="shared" si="25"/>
        <v>0</v>
      </c>
      <c r="S255" s="23">
        <f t="shared" si="22"/>
        <v>18657.17780915965</v>
      </c>
      <c r="T255" s="23" t="b">
        <f t="shared" si="26"/>
        <v>0</v>
      </c>
      <c r="U255" s="23">
        <f t="shared" si="23"/>
        <v>18667.558411963608</v>
      </c>
      <c r="V255" s="25">
        <f t="shared" si="24"/>
        <v>18668</v>
      </c>
      <c r="W255" s="27">
        <f t="shared" si="27"/>
        <v>-1332</v>
      </c>
    </row>
    <row r="256" spans="2:23" ht="51" x14ac:dyDescent="0.2">
      <c r="B256" s="9">
        <v>255</v>
      </c>
      <c r="C256" s="9">
        <v>2</v>
      </c>
      <c r="D256" s="9" t="s">
        <v>788</v>
      </c>
      <c r="E256" s="9" t="s">
        <v>794</v>
      </c>
      <c r="F256" s="9">
        <v>93281</v>
      </c>
      <c r="G256" s="10" t="s">
        <v>790</v>
      </c>
      <c r="H256" s="10" t="s">
        <v>791</v>
      </c>
      <c r="I256" s="10" t="s">
        <v>795</v>
      </c>
      <c r="J256" s="10" t="s">
        <v>796</v>
      </c>
      <c r="K256" s="11">
        <v>160650</v>
      </c>
      <c r="L256" s="11">
        <v>160650</v>
      </c>
      <c r="M256" s="11">
        <v>0</v>
      </c>
      <c r="N256" s="21">
        <v>20000</v>
      </c>
      <c r="O256" s="7">
        <v>2</v>
      </c>
      <c r="P256" s="11">
        <v>0</v>
      </c>
      <c r="Q256" s="11">
        <f t="shared" si="21"/>
        <v>11714.93654409372</v>
      </c>
      <c r="R256" s="12" t="b">
        <f t="shared" si="25"/>
        <v>0</v>
      </c>
      <c r="S256" s="23">
        <f t="shared" si="22"/>
        <v>12799.709537112789</v>
      </c>
      <c r="T256" s="23" t="b">
        <f t="shared" si="26"/>
        <v>0</v>
      </c>
      <c r="U256" s="23">
        <f t="shared" si="23"/>
        <v>12810.090139916749</v>
      </c>
      <c r="V256" s="25">
        <f t="shared" si="24"/>
        <v>12811</v>
      </c>
      <c r="W256" s="27">
        <f t="shared" si="27"/>
        <v>-7189</v>
      </c>
    </row>
    <row r="257" spans="2:23" ht="51" x14ac:dyDescent="0.2">
      <c r="B257" s="9">
        <v>256</v>
      </c>
      <c r="C257" s="9">
        <v>3</v>
      </c>
      <c r="D257" s="9" t="s">
        <v>788</v>
      </c>
      <c r="E257" s="9" t="s">
        <v>797</v>
      </c>
      <c r="F257" s="9">
        <v>93370</v>
      </c>
      <c r="G257" s="10" t="s">
        <v>790</v>
      </c>
      <c r="H257" s="10" t="s">
        <v>791</v>
      </c>
      <c r="I257" s="10" t="s">
        <v>798</v>
      </c>
      <c r="J257" s="10" t="s">
        <v>799</v>
      </c>
      <c r="K257" s="11">
        <v>119000</v>
      </c>
      <c r="L257" s="11">
        <v>119000</v>
      </c>
      <c r="M257" s="11">
        <v>0</v>
      </c>
      <c r="N257" s="21">
        <v>25000</v>
      </c>
      <c r="O257" s="7">
        <v>3</v>
      </c>
      <c r="P257" s="11">
        <v>0</v>
      </c>
      <c r="Q257" s="11">
        <f t="shared" si="21"/>
        <v>17572.404816140581</v>
      </c>
      <c r="R257" s="12" t="b">
        <f t="shared" si="25"/>
        <v>0</v>
      </c>
      <c r="S257" s="23">
        <f t="shared" si="22"/>
        <v>18657.17780915965</v>
      </c>
      <c r="T257" s="23" t="b">
        <f t="shared" si="26"/>
        <v>0</v>
      </c>
      <c r="U257" s="23">
        <f t="shared" si="23"/>
        <v>18667.558411963608</v>
      </c>
      <c r="V257" s="25">
        <f t="shared" si="24"/>
        <v>18668</v>
      </c>
      <c r="W257" s="27">
        <f t="shared" si="27"/>
        <v>-6332</v>
      </c>
    </row>
    <row r="258" spans="2:23" ht="38.25" x14ac:dyDescent="0.2">
      <c r="B258" s="9">
        <v>257</v>
      </c>
      <c r="C258" s="9">
        <v>4</v>
      </c>
      <c r="D258" s="9" t="s">
        <v>788</v>
      </c>
      <c r="E258" s="9" t="s">
        <v>800</v>
      </c>
      <c r="F258" s="9">
        <v>93487</v>
      </c>
      <c r="G258" s="10" t="s">
        <v>790</v>
      </c>
      <c r="H258" s="10" t="s">
        <v>791</v>
      </c>
      <c r="I258" s="10" t="s">
        <v>801</v>
      </c>
      <c r="J258" s="10" t="s">
        <v>802</v>
      </c>
      <c r="K258" s="11">
        <v>65700</v>
      </c>
      <c r="L258" s="11">
        <v>65700</v>
      </c>
      <c r="M258" s="11">
        <v>0</v>
      </c>
      <c r="N258" s="21">
        <v>20000</v>
      </c>
      <c r="O258" s="7">
        <v>2</v>
      </c>
      <c r="P258" s="11">
        <v>0</v>
      </c>
      <c r="Q258" s="11">
        <f t="shared" ref="Q258:Q321" si="28">IF(O258*$P$962&gt;N258,N258,O258*$P$962)</f>
        <v>11714.93654409372</v>
      </c>
      <c r="R258" s="12" t="b">
        <f t="shared" si="25"/>
        <v>0</v>
      </c>
      <c r="S258" s="23">
        <f t="shared" ref="S258:S321" si="29">IF(R258=FALSE,IF(SUM(Q258,$Q$963/$R$962)&gt;N258,Q258,SUM(Q258,$Q$963/$R$962)),Q258)</f>
        <v>12799.709537112789</v>
      </c>
      <c r="T258" s="23" t="b">
        <f t="shared" si="26"/>
        <v>0</v>
      </c>
      <c r="U258" s="23">
        <f t="shared" ref="U258:U321" si="30">IF(T258=FALSE,IF(SUM(S258,$S$963/$T$962)&gt;N258,S258,SUM(S258,$S$963/$T$962)),S258)</f>
        <v>12810.090139916749</v>
      </c>
      <c r="V258" s="25">
        <f t="shared" si="24"/>
        <v>12811</v>
      </c>
      <c r="W258" s="27">
        <f t="shared" si="27"/>
        <v>-7189</v>
      </c>
    </row>
    <row r="259" spans="2:23" ht="25.5" x14ac:dyDescent="0.2">
      <c r="B259" s="9">
        <v>258</v>
      </c>
      <c r="C259" s="9">
        <v>5</v>
      </c>
      <c r="D259" s="9" t="s">
        <v>788</v>
      </c>
      <c r="E259" s="9" t="s">
        <v>803</v>
      </c>
      <c r="F259" s="9">
        <v>103014</v>
      </c>
      <c r="G259" s="10" t="s">
        <v>790</v>
      </c>
      <c r="H259" s="10" t="s">
        <v>791</v>
      </c>
      <c r="I259" s="10" t="s">
        <v>804</v>
      </c>
      <c r="J259" s="10" t="s">
        <v>805</v>
      </c>
      <c r="K259" s="11">
        <v>130000</v>
      </c>
      <c r="L259" s="11">
        <v>130000</v>
      </c>
      <c r="M259" s="11">
        <v>0</v>
      </c>
      <c r="N259" s="21">
        <v>25000</v>
      </c>
      <c r="O259" s="7">
        <v>3</v>
      </c>
      <c r="P259" s="11">
        <v>0</v>
      </c>
      <c r="Q259" s="11">
        <f t="shared" si="28"/>
        <v>17572.404816140581</v>
      </c>
      <c r="R259" s="12" t="b">
        <f t="shared" si="25"/>
        <v>0</v>
      </c>
      <c r="S259" s="23">
        <f t="shared" si="29"/>
        <v>18657.17780915965</v>
      </c>
      <c r="T259" s="23" t="b">
        <f t="shared" si="26"/>
        <v>0</v>
      </c>
      <c r="U259" s="23">
        <f t="shared" si="30"/>
        <v>18667.558411963608</v>
      </c>
      <c r="V259" s="25">
        <f t="shared" ref="V259:V322" si="31">IF(U259&gt;=N259,ROUNDDOWN(U259,0),ROUNDUP(U259,0))</f>
        <v>18668</v>
      </c>
      <c r="W259" s="27">
        <f t="shared" si="27"/>
        <v>-6332</v>
      </c>
    </row>
    <row r="260" spans="2:23" ht="51" x14ac:dyDescent="0.2">
      <c r="B260" s="9">
        <v>259</v>
      </c>
      <c r="C260" s="9">
        <v>6</v>
      </c>
      <c r="D260" s="9" t="s">
        <v>788</v>
      </c>
      <c r="E260" s="9" t="s">
        <v>806</v>
      </c>
      <c r="F260" s="9">
        <v>103764</v>
      </c>
      <c r="G260" s="10" t="s">
        <v>790</v>
      </c>
      <c r="H260" s="10" t="s">
        <v>791</v>
      </c>
      <c r="I260" s="10" t="s">
        <v>807</v>
      </c>
      <c r="J260" s="10" t="s">
        <v>808</v>
      </c>
      <c r="K260" s="11">
        <v>130000</v>
      </c>
      <c r="L260" s="11">
        <v>130000</v>
      </c>
      <c r="M260" s="11">
        <v>0</v>
      </c>
      <c r="N260" s="21">
        <v>25000</v>
      </c>
      <c r="O260" s="7">
        <v>3</v>
      </c>
      <c r="P260" s="11">
        <v>0</v>
      </c>
      <c r="Q260" s="11">
        <f t="shared" si="28"/>
        <v>17572.404816140581</v>
      </c>
      <c r="R260" s="12" t="b">
        <f t="shared" ref="R260:R323" si="32">IF(N260&lt;=Q260,TRUE,FALSE)</f>
        <v>0</v>
      </c>
      <c r="S260" s="23">
        <f t="shared" si="29"/>
        <v>18657.17780915965</v>
      </c>
      <c r="T260" s="23" t="b">
        <f t="shared" ref="T260:T323" si="33">IF(N260&lt;=S260,TRUE,FALSE)</f>
        <v>0</v>
      </c>
      <c r="U260" s="23">
        <f t="shared" si="30"/>
        <v>18667.558411963608</v>
      </c>
      <c r="V260" s="25">
        <f t="shared" si="31"/>
        <v>18668</v>
      </c>
      <c r="W260" s="27">
        <f t="shared" ref="W260:W323" si="34">V260-N260</f>
        <v>-6332</v>
      </c>
    </row>
    <row r="261" spans="2:23" ht="38.25" x14ac:dyDescent="0.2">
      <c r="B261" s="9">
        <v>260</v>
      </c>
      <c r="C261" s="9">
        <v>7</v>
      </c>
      <c r="D261" s="9" t="s">
        <v>788</v>
      </c>
      <c r="E261" s="9" t="s">
        <v>809</v>
      </c>
      <c r="F261" s="9">
        <v>104083</v>
      </c>
      <c r="G261" s="10" t="s">
        <v>790</v>
      </c>
      <c r="H261" s="10" t="s">
        <v>791</v>
      </c>
      <c r="I261" s="10" t="s">
        <v>810</v>
      </c>
      <c r="J261" s="10" t="s">
        <v>811</v>
      </c>
      <c r="K261" s="11">
        <v>130000</v>
      </c>
      <c r="L261" s="11">
        <v>130000</v>
      </c>
      <c r="M261" s="11">
        <v>0</v>
      </c>
      <c r="N261" s="21">
        <v>25000</v>
      </c>
      <c r="O261" s="7">
        <v>2</v>
      </c>
      <c r="P261" s="11">
        <v>0</v>
      </c>
      <c r="Q261" s="11">
        <f t="shared" si="28"/>
        <v>11714.93654409372</v>
      </c>
      <c r="R261" s="12" t="b">
        <f t="shared" si="32"/>
        <v>0</v>
      </c>
      <c r="S261" s="23">
        <f t="shared" si="29"/>
        <v>12799.709537112789</v>
      </c>
      <c r="T261" s="23" t="b">
        <f t="shared" si="33"/>
        <v>0</v>
      </c>
      <c r="U261" s="23">
        <f t="shared" si="30"/>
        <v>12810.090139916749</v>
      </c>
      <c r="V261" s="25">
        <f t="shared" si="31"/>
        <v>12811</v>
      </c>
      <c r="W261" s="27">
        <f t="shared" si="34"/>
        <v>-12189</v>
      </c>
    </row>
    <row r="262" spans="2:23" ht="51" x14ac:dyDescent="0.2">
      <c r="B262" s="9">
        <v>261</v>
      </c>
      <c r="C262" s="9">
        <v>8</v>
      </c>
      <c r="D262" s="9" t="s">
        <v>788</v>
      </c>
      <c r="E262" s="9" t="s">
        <v>812</v>
      </c>
      <c r="F262" s="9">
        <v>94580</v>
      </c>
      <c r="G262" s="10" t="s">
        <v>790</v>
      </c>
      <c r="H262" s="10" t="s">
        <v>791</v>
      </c>
      <c r="I262" s="10" t="s">
        <v>813</v>
      </c>
      <c r="J262" s="10" t="s">
        <v>814</v>
      </c>
      <c r="K262" s="11">
        <v>178228</v>
      </c>
      <c r="L262" s="11">
        <v>178228</v>
      </c>
      <c r="M262" s="11">
        <v>0</v>
      </c>
      <c r="N262" s="21">
        <v>25000</v>
      </c>
      <c r="O262" s="7">
        <v>2</v>
      </c>
      <c r="P262" s="11">
        <v>0</v>
      </c>
      <c r="Q262" s="11">
        <f t="shared" si="28"/>
        <v>11714.93654409372</v>
      </c>
      <c r="R262" s="12" t="b">
        <f t="shared" si="32"/>
        <v>0</v>
      </c>
      <c r="S262" s="23">
        <f t="shared" si="29"/>
        <v>12799.709537112789</v>
      </c>
      <c r="T262" s="23" t="b">
        <f t="shared" si="33"/>
        <v>0</v>
      </c>
      <c r="U262" s="23">
        <f t="shared" si="30"/>
        <v>12810.090139916749</v>
      </c>
      <c r="V262" s="25">
        <f t="shared" si="31"/>
        <v>12811</v>
      </c>
      <c r="W262" s="27">
        <f t="shared" si="34"/>
        <v>-12189</v>
      </c>
    </row>
    <row r="263" spans="2:23" ht="51" x14ac:dyDescent="0.2">
      <c r="B263" s="9">
        <v>262</v>
      </c>
      <c r="C263" s="9">
        <v>9</v>
      </c>
      <c r="D263" s="9" t="s">
        <v>788</v>
      </c>
      <c r="E263" s="9" t="s">
        <v>815</v>
      </c>
      <c r="F263" s="9">
        <v>105455</v>
      </c>
      <c r="G263" s="10" t="s">
        <v>790</v>
      </c>
      <c r="H263" s="10" t="s">
        <v>791</v>
      </c>
      <c r="I263" s="10" t="s">
        <v>816</v>
      </c>
      <c r="J263" s="10" t="s">
        <v>817</v>
      </c>
      <c r="K263" s="11">
        <v>71400</v>
      </c>
      <c r="L263" s="11">
        <v>71400</v>
      </c>
      <c r="M263" s="11">
        <v>0</v>
      </c>
      <c r="N263" s="21">
        <v>20000</v>
      </c>
      <c r="O263" s="7">
        <v>3</v>
      </c>
      <c r="P263" s="11">
        <v>0</v>
      </c>
      <c r="Q263" s="11">
        <f t="shared" si="28"/>
        <v>17572.404816140581</v>
      </c>
      <c r="R263" s="12" t="b">
        <f t="shared" si="32"/>
        <v>0</v>
      </c>
      <c r="S263" s="23">
        <f t="shared" si="29"/>
        <v>18657.17780915965</v>
      </c>
      <c r="T263" s="23" t="b">
        <f t="shared" si="33"/>
        <v>0</v>
      </c>
      <c r="U263" s="23">
        <f t="shared" si="30"/>
        <v>18667.558411963608</v>
      </c>
      <c r="V263" s="25">
        <f t="shared" si="31"/>
        <v>18668</v>
      </c>
      <c r="W263" s="27">
        <f t="shared" si="34"/>
        <v>-1332</v>
      </c>
    </row>
    <row r="264" spans="2:23" ht="25.5" x14ac:dyDescent="0.2">
      <c r="B264" s="9">
        <v>263</v>
      </c>
      <c r="C264" s="9">
        <v>1</v>
      </c>
      <c r="D264" s="9" t="s">
        <v>818</v>
      </c>
      <c r="E264" s="9" t="s">
        <v>819</v>
      </c>
      <c r="F264" s="9">
        <v>51332</v>
      </c>
      <c r="G264" s="10" t="s">
        <v>820</v>
      </c>
      <c r="H264" s="10" t="s">
        <v>821</v>
      </c>
      <c r="I264" s="10" t="s">
        <v>822</v>
      </c>
      <c r="J264" s="10" t="s">
        <v>823</v>
      </c>
      <c r="K264" s="11">
        <v>139896</v>
      </c>
      <c r="L264" s="11">
        <v>65257</v>
      </c>
      <c r="M264" s="11">
        <v>10000</v>
      </c>
      <c r="N264" s="21">
        <v>55257</v>
      </c>
      <c r="O264" s="7">
        <v>2</v>
      </c>
      <c r="P264" s="11">
        <v>0</v>
      </c>
      <c r="Q264" s="11">
        <f t="shared" si="28"/>
        <v>11714.93654409372</v>
      </c>
      <c r="R264" s="12" t="b">
        <f t="shared" si="32"/>
        <v>0</v>
      </c>
      <c r="S264" s="23">
        <f t="shared" si="29"/>
        <v>12799.709537112789</v>
      </c>
      <c r="T264" s="23" t="b">
        <f t="shared" si="33"/>
        <v>0</v>
      </c>
      <c r="U264" s="23">
        <f t="shared" si="30"/>
        <v>12810.090139916749</v>
      </c>
      <c r="V264" s="25">
        <f t="shared" si="31"/>
        <v>12811</v>
      </c>
      <c r="W264" s="27">
        <f t="shared" si="34"/>
        <v>-42446</v>
      </c>
    </row>
    <row r="265" spans="2:23" ht="38.25" x14ac:dyDescent="0.2">
      <c r="B265" s="9">
        <v>264</v>
      </c>
      <c r="C265" s="9">
        <v>2</v>
      </c>
      <c r="D265" s="9" t="s">
        <v>818</v>
      </c>
      <c r="E265" s="9" t="s">
        <v>824</v>
      </c>
      <c r="F265" s="9">
        <v>51387</v>
      </c>
      <c r="G265" s="10" t="s">
        <v>820</v>
      </c>
      <c r="H265" s="10" t="s">
        <v>821</v>
      </c>
      <c r="I265" s="10" t="s">
        <v>825</v>
      </c>
      <c r="J265" s="10" t="s">
        <v>826</v>
      </c>
      <c r="K265" s="11">
        <v>141485</v>
      </c>
      <c r="L265" s="11">
        <v>102487</v>
      </c>
      <c r="M265" s="11">
        <v>10000</v>
      </c>
      <c r="N265" s="21">
        <v>92487</v>
      </c>
      <c r="O265" s="7">
        <v>2</v>
      </c>
      <c r="P265" s="11">
        <v>0</v>
      </c>
      <c r="Q265" s="11">
        <f t="shared" si="28"/>
        <v>11714.93654409372</v>
      </c>
      <c r="R265" s="12" t="b">
        <f t="shared" si="32"/>
        <v>0</v>
      </c>
      <c r="S265" s="23">
        <f t="shared" si="29"/>
        <v>12799.709537112789</v>
      </c>
      <c r="T265" s="23" t="b">
        <f t="shared" si="33"/>
        <v>0</v>
      </c>
      <c r="U265" s="23">
        <f t="shared" si="30"/>
        <v>12810.090139916749</v>
      </c>
      <c r="V265" s="25">
        <f t="shared" si="31"/>
        <v>12811</v>
      </c>
      <c r="W265" s="27">
        <f t="shared" si="34"/>
        <v>-79676</v>
      </c>
    </row>
    <row r="266" spans="2:23" ht="25.5" x14ac:dyDescent="0.2">
      <c r="B266" s="9">
        <v>265</v>
      </c>
      <c r="C266" s="9">
        <v>3</v>
      </c>
      <c r="D266" s="9" t="s">
        <v>818</v>
      </c>
      <c r="E266" s="9" t="s">
        <v>827</v>
      </c>
      <c r="F266" s="9">
        <v>51449</v>
      </c>
      <c r="G266" s="10" t="s">
        <v>820</v>
      </c>
      <c r="H266" s="10" t="s">
        <v>821</v>
      </c>
      <c r="I266" s="10" t="s">
        <v>828</v>
      </c>
      <c r="J266" s="10" t="s">
        <v>829</v>
      </c>
      <c r="K266" s="11">
        <v>154700</v>
      </c>
      <c r="L266" s="11">
        <v>118274</v>
      </c>
      <c r="M266" s="11">
        <v>0</v>
      </c>
      <c r="N266" s="21">
        <v>118274</v>
      </c>
      <c r="O266" s="7">
        <v>3</v>
      </c>
      <c r="P266" s="11">
        <v>0</v>
      </c>
      <c r="Q266" s="11">
        <f t="shared" si="28"/>
        <v>17572.404816140581</v>
      </c>
      <c r="R266" s="12" t="b">
        <f t="shared" si="32"/>
        <v>0</v>
      </c>
      <c r="S266" s="23">
        <f t="shared" si="29"/>
        <v>18657.17780915965</v>
      </c>
      <c r="T266" s="23" t="b">
        <f t="shared" si="33"/>
        <v>0</v>
      </c>
      <c r="U266" s="23">
        <f t="shared" si="30"/>
        <v>18667.558411963608</v>
      </c>
      <c r="V266" s="25">
        <f t="shared" si="31"/>
        <v>18668</v>
      </c>
      <c r="W266" s="27">
        <f t="shared" si="34"/>
        <v>-99606</v>
      </c>
    </row>
    <row r="267" spans="2:23" ht="51" x14ac:dyDescent="0.2">
      <c r="B267" s="9">
        <v>266</v>
      </c>
      <c r="C267" s="9">
        <v>4</v>
      </c>
      <c r="D267" s="9" t="s">
        <v>818</v>
      </c>
      <c r="E267" s="9" t="s">
        <v>830</v>
      </c>
      <c r="F267" s="9">
        <v>51500</v>
      </c>
      <c r="G267" s="10" t="s">
        <v>820</v>
      </c>
      <c r="H267" s="10" t="s">
        <v>821</v>
      </c>
      <c r="I267" s="10" t="s">
        <v>831</v>
      </c>
      <c r="J267" s="10" t="s">
        <v>832</v>
      </c>
      <c r="K267" s="11">
        <v>170000</v>
      </c>
      <c r="L267" s="11">
        <v>114200</v>
      </c>
      <c r="M267" s="11">
        <v>50000</v>
      </c>
      <c r="N267" s="21">
        <v>64200</v>
      </c>
      <c r="O267" s="7">
        <v>2</v>
      </c>
      <c r="P267" s="11">
        <v>0</v>
      </c>
      <c r="Q267" s="11">
        <f t="shared" si="28"/>
        <v>11714.93654409372</v>
      </c>
      <c r="R267" s="12" t="b">
        <f t="shared" si="32"/>
        <v>0</v>
      </c>
      <c r="S267" s="23">
        <f t="shared" si="29"/>
        <v>12799.709537112789</v>
      </c>
      <c r="T267" s="23" t="b">
        <f t="shared" si="33"/>
        <v>0</v>
      </c>
      <c r="U267" s="23">
        <f t="shared" si="30"/>
        <v>12810.090139916749</v>
      </c>
      <c r="V267" s="25">
        <f t="shared" si="31"/>
        <v>12811</v>
      </c>
      <c r="W267" s="27">
        <f t="shared" si="34"/>
        <v>-51389</v>
      </c>
    </row>
    <row r="268" spans="2:23" ht="25.5" x14ac:dyDescent="0.2">
      <c r="B268" s="9">
        <v>267</v>
      </c>
      <c r="C268" s="9">
        <v>5</v>
      </c>
      <c r="D268" s="9" t="s">
        <v>818</v>
      </c>
      <c r="E268" s="9" t="s">
        <v>833</v>
      </c>
      <c r="F268" s="9">
        <v>51546</v>
      </c>
      <c r="G268" s="10" t="s">
        <v>820</v>
      </c>
      <c r="H268" s="10" t="s">
        <v>821</v>
      </c>
      <c r="I268" s="10" t="s">
        <v>834</v>
      </c>
      <c r="J268" s="10" t="s">
        <v>835</v>
      </c>
      <c r="K268" s="11">
        <v>130000</v>
      </c>
      <c r="L268" s="11">
        <v>82400</v>
      </c>
      <c r="M268" s="11">
        <v>30000</v>
      </c>
      <c r="N268" s="21">
        <v>40000</v>
      </c>
      <c r="O268" s="7">
        <v>3</v>
      </c>
      <c r="P268" s="11">
        <v>0</v>
      </c>
      <c r="Q268" s="11">
        <f t="shared" si="28"/>
        <v>17572.404816140581</v>
      </c>
      <c r="R268" s="12" t="b">
        <f t="shared" si="32"/>
        <v>0</v>
      </c>
      <c r="S268" s="23">
        <f t="shared" si="29"/>
        <v>18657.17780915965</v>
      </c>
      <c r="T268" s="23" t="b">
        <f t="shared" si="33"/>
        <v>0</v>
      </c>
      <c r="U268" s="23">
        <f t="shared" si="30"/>
        <v>18667.558411963608</v>
      </c>
      <c r="V268" s="25">
        <f t="shared" si="31"/>
        <v>18668</v>
      </c>
      <c r="W268" s="27">
        <f t="shared" si="34"/>
        <v>-21332</v>
      </c>
    </row>
    <row r="269" spans="2:23" ht="38.25" x14ac:dyDescent="0.2">
      <c r="B269" s="9">
        <v>268</v>
      </c>
      <c r="C269" s="9">
        <v>6</v>
      </c>
      <c r="D269" s="9" t="s">
        <v>818</v>
      </c>
      <c r="E269" s="9" t="s">
        <v>836</v>
      </c>
      <c r="F269" s="9">
        <v>51573</v>
      </c>
      <c r="G269" s="10" t="s">
        <v>820</v>
      </c>
      <c r="H269" s="10" t="s">
        <v>821</v>
      </c>
      <c r="I269" s="10" t="s">
        <v>837</v>
      </c>
      <c r="J269" s="10" t="s">
        <v>838</v>
      </c>
      <c r="K269" s="11">
        <v>174427</v>
      </c>
      <c r="L269" s="11">
        <v>56327</v>
      </c>
      <c r="M269" s="11">
        <v>10000</v>
      </c>
      <c r="N269" s="21">
        <v>46327</v>
      </c>
      <c r="O269" s="7">
        <v>3</v>
      </c>
      <c r="P269" s="11">
        <v>0</v>
      </c>
      <c r="Q269" s="11">
        <f t="shared" si="28"/>
        <v>17572.404816140581</v>
      </c>
      <c r="R269" s="12" t="b">
        <f t="shared" si="32"/>
        <v>0</v>
      </c>
      <c r="S269" s="23">
        <f t="shared" si="29"/>
        <v>18657.17780915965</v>
      </c>
      <c r="T269" s="23" t="b">
        <f t="shared" si="33"/>
        <v>0</v>
      </c>
      <c r="U269" s="23">
        <f t="shared" si="30"/>
        <v>18667.558411963608</v>
      </c>
      <c r="V269" s="25">
        <f t="shared" si="31"/>
        <v>18668</v>
      </c>
      <c r="W269" s="27">
        <f t="shared" si="34"/>
        <v>-27659</v>
      </c>
    </row>
    <row r="270" spans="2:23" ht="25.5" x14ac:dyDescent="0.2">
      <c r="B270" s="9">
        <v>269</v>
      </c>
      <c r="C270" s="9">
        <v>7</v>
      </c>
      <c r="D270" s="9" t="s">
        <v>818</v>
      </c>
      <c r="E270" s="9" t="s">
        <v>839</v>
      </c>
      <c r="F270" s="9">
        <v>51699</v>
      </c>
      <c r="G270" s="10" t="s">
        <v>820</v>
      </c>
      <c r="H270" s="10" t="s">
        <v>821</v>
      </c>
      <c r="I270" s="10" t="s">
        <v>840</v>
      </c>
      <c r="J270" s="10" t="s">
        <v>841</v>
      </c>
      <c r="K270" s="11">
        <v>152896</v>
      </c>
      <c r="L270" s="11">
        <v>55100</v>
      </c>
      <c r="M270" s="11">
        <v>10000</v>
      </c>
      <c r="N270" s="21">
        <v>45100</v>
      </c>
      <c r="O270" s="7">
        <v>2</v>
      </c>
      <c r="P270" s="11">
        <v>0</v>
      </c>
      <c r="Q270" s="11">
        <f t="shared" si="28"/>
        <v>11714.93654409372</v>
      </c>
      <c r="R270" s="12" t="b">
        <f t="shared" si="32"/>
        <v>0</v>
      </c>
      <c r="S270" s="23">
        <f t="shared" si="29"/>
        <v>12799.709537112789</v>
      </c>
      <c r="T270" s="23" t="b">
        <f t="shared" si="33"/>
        <v>0</v>
      </c>
      <c r="U270" s="23">
        <f t="shared" si="30"/>
        <v>12810.090139916749</v>
      </c>
      <c r="V270" s="25">
        <f t="shared" si="31"/>
        <v>12811</v>
      </c>
      <c r="W270" s="27">
        <f t="shared" si="34"/>
        <v>-32289</v>
      </c>
    </row>
    <row r="271" spans="2:23" ht="25.5" x14ac:dyDescent="0.2">
      <c r="B271" s="9">
        <v>270</v>
      </c>
      <c r="C271" s="9">
        <v>8</v>
      </c>
      <c r="D271" s="9" t="s">
        <v>818</v>
      </c>
      <c r="E271" s="9" t="s">
        <v>842</v>
      </c>
      <c r="F271" s="9">
        <v>51751</v>
      </c>
      <c r="G271" s="10" t="s">
        <v>820</v>
      </c>
      <c r="H271" s="10" t="s">
        <v>821</v>
      </c>
      <c r="I271" s="10" t="s">
        <v>843</v>
      </c>
      <c r="J271" s="10" t="s">
        <v>844</v>
      </c>
      <c r="K271" s="11">
        <v>166600</v>
      </c>
      <c r="L271" s="11">
        <v>0</v>
      </c>
      <c r="M271" s="11">
        <v>60000</v>
      </c>
      <c r="N271" s="21">
        <v>40000</v>
      </c>
      <c r="O271" s="7">
        <v>2</v>
      </c>
      <c r="P271" s="11">
        <v>0</v>
      </c>
      <c r="Q271" s="11">
        <f t="shared" si="28"/>
        <v>11714.93654409372</v>
      </c>
      <c r="R271" s="12" t="b">
        <f t="shared" si="32"/>
        <v>0</v>
      </c>
      <c r="S271" s="23">
        <f t="shared" si="29"/>
        <v>12799.709537112789</v>
      </c>
      <c r="T271" s="23" t="b">
        <f t="shared" si="33"/>
        <v>0</v>
      </c>
      <c r="U271" s="23">
        <f t="shared" si="30"/>
        <v>12810.090139916749</v>
      </c>
      <c r="V271" s="25">
        <f t="shared" si="31"/>
        <v>12811</v>
      </c>
      <c r="W271" s="27">
        <f t="shared" si="34"/>
        <v>-27189</v>
      </c>
    </row>
    <row r="272" spans="2:23" ht="25.5" x14ac:dyDescent="0.2">
      <c r="B272" s="9">
        <v>271</v>
      </c>
      <c r="C272" s="9">
        <v>9</v>
      </c>
      <c r="D272" s="9" t="s">
        <v>818</v>
      </c>
      <c r="E272" s="9" t="s">
        <v>845</v>
      </c>
      <c r="F272" s="9">
        <v>51010</v>
      </c>
      <c r="G272" s="10" t="s">
        <v>820</v>
      </c>
      <c r="H272" s="10" t="s">
        <v>821</v>
      </c>
      <c r="I272" s="10" t="s">
        <v>846</v>
      </c>
      <c r="J272" s="10" t="s">
        <v>847</v>
      </c>
      <c r="K272" s="11">
        <v>174904</v>
      </c>
      <c r="L272" s="11">
        <v>10489</v>
      </c>
      <c r="M272" s="11">
        <v>0</v>
      </c>
      <c r="N272" s="21">
        <v>10489</v>
      </c>
      <c r="O272" s="7">
        <v>4</v>
      </c>
      <c r="P272" s="11">
        <v>0</v>
      </c>
      <c r="Q272" s="11">
        <f t="shared" si="28"/>
        <v>10489</v>
      </c>
      <c r="R272" s="12" t="b">
        <f t="shared" si="32"/>
        <v>1</v>
      </c>
      <c r="S272" s="23">
        <f t="shared" si="29"/>
        <v>10489</v>
      </c>
      <c r="T272" s="23" t="b">
        <f t="shared" si="33"/>
        <v>1</v>
      </c>
      <c r="U272" s="23">
        <f t="shared" si="30"/>
        <v>10489</v>
      </c>
      <c r="V272" s="25">
        <f t="shared" si="31"/>
        <v>10489</v>
      </c>
      <c r="W272" s="27">
        <f t="shared" si="34"/>
        <v>0</v>
      </c>
    </row>
    <row r="273" spans="2:23" ht="25.5" x14ac:dyDescent="0.2">
      <c r="B273" s="9">
        <v>272</v>
      </c>
      <c r="C273" s="9">
        <v>10</v>
      </c>
      <c r="D273" s="9" t="s">
        <v>818</v>
      </c>
      <c r="E273" s="9" t="s">
        <v>848</v>
      </c>
      <c r="F273" s="9">
        <v>51984</v>
      </c>
      <c r="G273" s="10" t="s">
        <v>820</v>
      </c>
      <c r="H273" s="10" t="s">
        <v>821</v>
      </c>
      <c r="I273" s="10" t="s">
        <v>849</v>
      </c>
      <c r="J273" s="10" t="s">
        <v>850</v>
      </c>
      <c r="K273" s="11">
        <v>161721</v>
      </c>
      <c r="L273" s="11">
        <v>135087</v>
      </c>
      <c r="M273" s="11">
        <v>0</v>
      </c>
      <c r="N273" s="21">
        <v>135087</v>
      </c>
      <c r="O273" s="7">
        <v>2</v>
      </c>
      <c r="P273" s="11">
        <v>0</v>
      </c>
      <c r="Q273" s="11">
        <f t="shared" si="28"/>
        <v>11714.93654409372</v>
      </c>
      <c r="R273" s="12" t="b">
        <f t="shared" si="32"/>
        <v>0</v>
      </c>
      <c r="S273" s="23">
        <f t="shared" si="29"/>
        <v>12799.709537112789</v>
      </c>
      <c r="T273" s="23" t="b">
        <f t="shared" si="33"/>
        <v>0</v>
      </c>
      <c r="U273" s="23">
        <f t="shared" si="30"/>
        <v>12810.090139916749</v>
      </c>
      <c r="V273" s="25">
        <f t="shared" si="31"/>
        <v>12811</v>
      </c>
      <c r="W273" s="27">
        <f t="shared" si="34"/>
        <v>-122276</v>
      </c>
    </row>
    <row r="274" spans="2:23" ht="25.5" x14ac:dyDescent="0.2">
      <c r="B274" s="9">
        <v>273</v>
      </c>
      <c r="C274" s="9">
        <v>11</v>
      </c>
      <c r="D274" s="9" t="s">
        <v>818</v>
      </c>
      <c r="E274" s="9" t="s">
        <v>851</v>
      </c>
      <c r="F274" s="9">
        <v>52062</v>
      </c>
      <c r="G274" s="10" t="s">
        <v>820</v>
      </c>
      <c r="H274" s="10" t="s">
        <v>821</v>
      </c>
      <c r="I274" s="10" t="s">
        <v>852</v>
      </c>
      <c r="J274" s="10" t="s">
        <v>853</v>
      </c>
      <c r="K274" s="11">
        <v>154700</v>
      </c>
      <c r="L274" s="11">
        <v>71222</v>
      </c>
      <c r="M274" s="11">
        <v>10000</v>
      </c>
      <c r="N274" s="21">
        <v>61222</v>
      </c>
      <c r="O274" s="7">
        <v>2</v>
      </c>
      <c r="P274" s="11">
        <v>0</v>
      </c>
      <c r="Q274" s="11">
        <f t="shared" si="28"/>
        <v>11714.93654409372</v>
      </c>
      <c r="R274" s="12" t="b">
        <f t="shared" si="32"/>
        <v>0</v>
      </c>
      <c r="S274" s="23">
        <f t="shared" si="29"/>
        <v>12799.709537112789</v>
      </c>
      <c r="T274" s="23" t="b">
        <f t="shared" si="33"/>
        <v>0</v>
      </c>
      <c r="U274" s="23">
        <f t="shared" si="30"/>
        <v>12810.090139916749</v>
      </c>
      <c r="V274" s="25">
        <f t="shared" si="31"/>
        <v>12811</v>
      </c>
      <c r="W274" s="27">
        <f t="shared" si="34"/>
        <v>-48411</v>
      </c>
    </row>
    <row r="275" spans="2:23" ht="51" x14ac:dyDescent="0.2">
      <c r="B275" s="9">
        <v>274</v>
      </c>
      <c r="C275" s="9">
        <v>12</v>
      </c>
      <c r="D275" s="9" t="s">
        <v>818</v>
      </c>
      <c r="E275" s="9" t="s">
        <v>854</v>
      </c>
      <c r="F275" s="9">
        <v>53489</v>
      </c>
      <c r="G275" s="10" t="s">
        <v>820</v>
      </c>
      <c r="H275" s="10" t="s">
        <v>821</v>
      </c>
      <c r="I275" s="10" t="s">
        <v>855</v>
      </c>
      <c r="J275" s="10" t="s">
        <v>856</v>
      </c>
      <c r="K275" s="11">
        <v>133650</v>
      </c>
      <c r="L275" s="11">
        <v>46184</v>
      </c>
      <c r="M275" s="11">
        <v>10000</v>
      </c>
      <c r="N275" s="21">
        <v>36184</v>
      </c>
      <c r="O275" s="7">
        <v>4</v>
      </c>
      <c r="P275" s="11">
        <v>0</v>
      </c>
      <c r="Q275" s="11">
        <f t="shared" si="28"/>
        <v>23429.87308818744</v>
      </c>
      <c r="R275" s="12" t="b">
        <f t="shared" si="32"/>
        <v>0</v>
      </c>
      <c r="S275" s="23">
        <f t="shared" si="29"/>
        <v>24514.646081206509</v>
      </c>
      <c r="T275" s="23" t="b">
        <f t="shared" si="33"/>
        <v>0</v>
      </c>
      <c r="U275" s="23">
        <f t="shared" si="30"/>
        <v>24525.026684010467</v>
      </c>
      <c r="V275" s="25">
        <f t="shared" si="31"/>
        <v>24526</v>
      </c>
      <c r="W275" s="27">
        <f t="shared" si="34"/>
        <v>-11658</v>
      </c>
    </row>
    <row r="276" spans="2:23" ht="25.5" x14ac:dyDescent="0.2">
      <c r="B276" s="9">
        <v>275</v>
      </c>
      <c r="C276" s="9">
        <v>13</v>
      </c>
      <c r="D276" s="9" t="s">
        <v>818</v>
      </c>
      <c r="E276" s="9" t="s">
        <v>857</v>
      </c>
      <c r="F276" s="9">
        <v>53700</v>
      </c>
      <c r="G276" s="10" t="s">
        <v>820</v>
      </c>
      <c r="H276" s="10" t="s">
        <v>821</v>
      </c>
      <c r="I276" s="10" t="s">
        <v>858</v>
      </c>
      <c r="J276" s="10" t="s">
        <v>859</v>
      </c>
      <c r="K276" s="11">
        <v>124950</v>
      </c>
      <c r="L276" s="11">
        <v>18754</v>
      </c>
      <c r="M276" s="11">
        <v>3754</v>
      </c>
      <c r="N276" s="21">
        <v>15000</v>
      </c>
      <c r="O276" s="7">
        <v>3</v>
      </c>
      <c r="P276" s="11">
        <v>0</v>
      </c>
      <c r="Q276" s="11">
        <f t="shared" si="28"/>
        <v>15000</v>
      </c>
      <c r="R276" s="12" t="b">
        <f t="shared" si="32"/>
        <v>1</v>
      </c>
      <c r="S276" s="23">
        <f t="shared" si="29"/>
        <v>15000</v>
      </c>
      <c r="T276" s="23" t="b">
        <f t="shared" si="33"/>
        <v>1</v>
      </c>
      <c r="U276" s="23">
        <f t="shared" si="30"/>
        <v>15000</v>
      </c>
      <c r="V276" s="25">
        <f t="shared" si="31"/>
        <v>15000</v>
      </c>
      <c r="W276" s="27">
        <f t="shared" si="34"/>
        <v>0</v>
      </c>
    </row>
    <row r="277" spans="2:23" ht="38.25" x14ac:dyDescent="0.2">
      <c r="B277" s="9">
        <v>276</v>
      </c>
      <c r="C277" s="9">
        <v>14</v>
      </c>
      <c r="D277" s="9" t="s">
        <v>818</v>
      </c>
      <c r="E277" s="9" t="s">
        <v>860</v>
      </c>
      <c r="F277" s="9">
        <v>52758</v>
      </c>
      <c r="G277" s="10" t="s">
        <v>820</v>
      </c>
      <c r="H277" s="10" t="s">
        <v>821</v>
      </c>
      <c r="I277" s="10" t="s">
        <v>861</v>
      </c>
      <c r="J277" s="10" t="s">
        <v>862</v>
      </c>
      <c r="K277" s="11">
        <v>130400</v>
      </c>
      <c r="L277" s="11">
        <v>37949</v>
      </c>
      <c r="M277" s="11">
        <v>13000</v>
      </c>
      <c r="N277" s="21">
        <v>24949</v>
      </c>
      <c r="O277" s="7">
        <v>4</v>
      </c>
      <c r="P277" s="11">
        <v>0</v>
      </c>
      <c r="Q277" s="11">
        <f t="shared" si="28"/>
        <v>23429.87308818744</v>
      </c>
      <c r="R277" s="12" t="b">
        <f t="shared" si="32"/>
        <v>0</v>
      </c>
      <c r="S277" s="23">
        <f t="shared" si="29"/>
        <v>24514.646081206509</v>
      </c>
      <c r="T277" s="23" t="b">
        <f t="shared" si="33"/>
        <v>0</v>
      </c>
      <c r="U277" s="23">
        <f t="shared" si="30"/>
        <v>24525.026684010467</v>
      </c>
      <c r="V277" s="25">
        <f t="shared" si="31"/>
        <v>24526</v>
      </c>
      <c r="W277" s="27">
        <f t="shared" si="34"/>
        <v>-423</v>
      </c>
    </row>
    <row r="278" spans="2:23" ht="25.5" x14ac:dyDescent="0.2">
      <c r="B278" s="9">
        <v>277</v>
      </c>
      <c r="C278" s="9">
        <v>15</v>
      </c>
      <c r="D278" s="9" t="s">
        <v>818</v>
      </c>
      <c r="E278" s="9" t="s">
        <v>863</v>
      </c>
      <c r="F278" s="9">
        <v>52856</v>
      </c>
      <c r="G278" s="10" t="s">
        <v>820</v>
      </c>
      <c r="H278" s="10" t="s">
        <v>821</v>
      </c>
      <c r="I278" s="10" t="s">
        <v>864</v>
      </c>
      <c r="J278" s="10" t="s">
        <v>865</v>
      </c>
      <c r="K278" s="11">
        <v>147798</v>
      </c>
      <c r="L278" s="11">
        <v>147798</v>
      </c>
      <c r="M278" s="11">
        <v>39000</v>
      </c>
      <c r="N278" s="21">
        <v>90000</v>
      </c>
      <c r="O278" s="7">
        <v>2</v>
      </c>
      <c r="P278" s="11">
        <v>0</v>
      </c>
      <c r="Q278" s="11">
        <f t="shared" si="28"/>
        <v>11714.93654409372</v>
      </c>
      <c r="R278" s="12" t="b">
        <f t="shared" si="32"/>
        <v>0</v>
      </c>
      <c r="S278" s="23">
        <f t="shared" si="29"/>
        <v>12799.709537112789</v>
      </c>
      <c r="T278" s="23" t="b">
        <f t="shared" si="33"/>
        <v>0</v>
      </c>
      <c r="U278" s="23">
        <f t="shared" si="30"/>
        <v>12810.090139916749</v>
      </c>
      <c r="V278" s="25">
        <f t="shared" si="31"/>
        <v>12811</v>
      </c>
      <c r="W278" s="27">
        <f t="shared" si="34"/>
        <v>-77189</v>
      </c>
    </row>
    <row r="279" spans="2:23" ht="25.5" x14ac:dyDescent="0.2">
      <c r="B279" s="9">
        <v>278</v>
      </c>
      <c r="C279" s="9">
        <v>16</v>
      </c>
      <c r="D279" s="9" t="s">
        <v>818</v>
      </c>
      <c r="E279" s="9" t="s">
        <v>866</v>
      </c>
      <c r="F279" s="9">
        <v>52909</v>
      </c>
      <c r="G279" s="10" t="s">
        <v>820</v>
      </c>
      <c r="H279" s="10" t="s">
        <v>821</v>
      </c>
      <c r="I279" s="10" t="s">
        <v>867</v>
      </c>
      <c r="J279" s="10" t="s">
        <v>868</v>
      </c>
      <c r="K279" s="11">
        <v>157080</v>
      </c>
      <c r="L279" s="11">
        <v>100522</v>
      </c>
      <c r="M279" s="11">
        <v>0</v>
      </c>
      <c r="N279" s="21">
        <v>52360</v>
      </c>
      <c r="O279" s="7">
        <v>3</v>
      </c>
      <c r="P279" s="11">
        <v>0</v>
      </c>
      <c r="Q279" s="11">
        <f t="shared" si="28"/>
        <v>17572.404816140581</v>
      </c>
      <c r="R279" s="12" t="b">
        <f t="shared" si="32"/>
        <v>0</v>
      </c>
      <c r="S279" s="23">
        <f t="shared" si="29"/>
        <v>18657.17780915965</v>
      </c>
      <c r="T279" s="23" t="b">
        <f t="shared" si="33"/>
        <v>0</v>
      </c>
      <c r="U279" s="23">
        <f t="shared" si="30"/>
        <v>18667.558411963608</v>
      </c>
      <c r="V279" s="25">
        <f t="shared" si="31"/>
        <v>18668</v>
      </c>
      <c r="W279" s="27">
        <f t="shared" si="34"/>
        <v>-33692</v>
      </c>
    </row>
    <row r="280" spans="2:23" ht="25.5" x14ac:dyDescent="0.2">
      <c r="B280" s="9">
        <v>279</v>
      </c>
      <c r="C280" s="9">
        <v>17</v>
      </c>
      <c r="D280" s="9" t="s">
        <v>818</v>
      </c>
      <c r="E280" s="9" t="s">
        <v>869</v>
      </c>
      <c r="F280" s="9">
        <v>53274</v>
      </c>
      <c r="G280" s="10" t="s">
        <v>820</v>
      </c>
      <c r="H280" s="10" t="s">
        <v>821</v>
      </c>
      <c r="I280" s="10" t="s">
        <v>870</v>
      </c>
      <c r="J280" s="10" t="s">
        <v>871</v>
      </c>
      <c r="K280" s="11">
        <v>145500</v>
      </c>
      <c r="L280" s="11">
        <v>51076</v>
      </c>
      <c r="M280" s="11">
        <v>20075</v>
      </c>
      <c r="N280" s="21">
        <v>31000</v>
      </c>
      <c r="O280" s="7">
        <v>3</v>
      </c>
      <c r="P280" s="11">
        <v>0</v>
      </c>
      <c r="Q280" s="11">
        <f t="shared" si="28"/>
        <v>17572.404816140581</v>
      </c>
      <c r="R280" s="12" t="b">
        <f t="shared" si="32"/>
        <v>0</v>
      </c>
      <c r="S280" s="23">
        <f t="shared" si="29"/>
        <v>18657.17780915965</v>
      </c>
      <c r="T280" s="23" t="b">
        <f t="shared" si="33"/>
        <v>0</v>
      </c>
      <c r="U280" s="23">
        <f t="shared" si="30"/>
        <v>18667.558411963608</v>
      </c>
      <c r="V280" s="25">
        <f t="shared" si="31"/>
        <v>18668</v>
      </c>
      <c r="W280" s="27">
        <f t="shared" si="34"/>
        <v>-12332</v>
      </c>
    </row>
    <row r="281" spans="2:23" ht="25.5" x14ac:dyDescent="0.2">
      <c r="B281" s="9">
        <v>280</v>
      </c>
      <c r="C281" s="9">
        <v>18</v>
      </c>
      <c r="D281" s="9" t="s">
        <v>818</v>
      </c>
      <c r="E281" s="9" t="s">
        <v>872</v>
      </c>
      <c r="F281" s="9">
        <v>51056</v>
      </c>
      <c r="G281" s="10" t="s">
        <v>820</v>
      </c>
      <c r="H281" s="10" t="s">
        <v>821</v>
      </c>
      <c r="I281" s="10" t="s">
        <v>873</v>
      </c>
      <c r="J281" s="10" t="s">
        <v>874</v>
      </c>
      <c r="K281" s="11">
        <v>259332</v>
      </c>
      <c r="L281" s="11">
        <v>36787</v>
      </c>
      <c r="M281" s="11">
        <v>0</v>
      </c>
      <c r="N281" s="21">
        <v>36787</v>
      </c>
      <c r="O281" s="7">
        <v>4</v>
      </c>
      <c r="P281" s="11">
        <v>0</v>
      </c>
      <c r="Q281" s="11">
        <f t="shared" si="28"/>
        <v>23429.87308818744</v>
      </c>
      <c r="R281" s="12" t="b">
        <f t="shared" si="32"/>
        <v>0</v>
      </c>
      <c r="S281" s="23">
        <f t="shared" si="29"/>
        <v>24514.646081206509</v>
      </c>
      <c r="T281" s="23" t="b">
        <f t="shared" si="33"/>
        <v>0</v>
      </c>
      <c r="U281" s="23">
        <f t="shared" si="30"/>
        <v>24525.026684010467</v>
      </c>
      <c r="V281" s="25">
        <f t="shared" si="31"/>
        <v>24526</v>
      </c>
      <c r="W281" s="27">
        <f t="shared" si="34"/>
        <v>-12261</v>
      </c>
    </row>
    <row r="282" spans="2:23" ht="25.5" x14ac:dyDescent="0.2">
      <c r="B282" s="9">
        <v>281</v>
      </c>
      <c r="C282" s="9">
        <v>19</v>
      </c>
      <c r="D282" s="9" t="s">
        <v>818</v>
      </c>
      <c r="E282" s="9" t="s">
        <v>875</v>
      </c>
      <c r="F282" s="9">
        <v>53372</v>
      </c>
      <c r="G282" s="10" t="s">
        <v>820</v>
      </c>
      <c r="H282" s="10" t="s">
        <v>821</v>
      </c>
      <c r="I282" s="10" t="s">
        <v>876</v>
      </c>
      <c r="J282" s="10" t="s">
        <v>877</v>
      </c>
      <c r="K282" s="11">
        <v>135000</v>
      </c>
      <c r="L282" s="11">
        <v>22754</v>
      </c>
      <c r="M282" s="11">
        <v>15000</v>
      </c>
      <c r="N282" s="21">
        <v>12745</v>
      </c>
      <c r="O282" s="7">
        <v>3</v>
      </c>
      <c r="P282" s="11">
        <v>0</v>
      </c>
      <c r="Q282" s="11">
        <f t="shared" si="28"/>
        <v>12745</v>
      </c>
      <c r="R282" s="12" t="b">
        <f t="shared" si="32"/>
        <v>1</v>
      </c>
      <c r="S282" s="23">
        <f t="shared" si="29"/>
        <v>12745</v>
      </c>
      <c r="T282" s="23" t="b">
        <f t="shared" si="33"/>
        <v>1</v>
      </c>
      <c r="U282" s="23">
        <f t="shared" si="30"/>
        <v>12745</v>
      </c>
      <c r="V282" s="25">
        <f t="shared" si="31"/>
        <v>12745</v>
      </c>
      <c r="W282" s="27">
        <f t="shared" si="34"/>
        <v>0</v>
      </c>
    </row>
    <row r="283" spans="2:23" ht="25.5" x14ac:dyDescent="0.2">
      <c r="B283" s="9">
        <v>282</v>
      </c>
      <c r="C283" s="9">
        <v>20</v>
      </c>
      <c r="D283" s="9" t="s">
        <v>818</v>
      </c>
      <c r="E283" s="9" t="s">
        <v>878</v>
      </c>
      <c r="F283" s="9">
        <v>50987</v>
      </c>
      <c r="G283" s="10" t="s">
        <v>820</v>
      </c>
      <c r="H283" s="10" t="s">
        <v>821</v>
      </c>
      <c r="I283" s="10" t="s">
        <v>879</v>
      </c>
      <c r="J283" s="10" t="s">
        <v>880</v>
      </c>
      <c r="K283" s="11">
        <v>149583</v>
      </c>
      <c r="L283" s="11">
        <v>65690</v>
      </c>
      <c r="M283" s="11">
        <v>30090</v>
      </c>
      <c r="N283" s="21">
        <v>35600</v>
      </c>
      <c r="O283" s="7">
        <v>2</v>
      </c>
      <c r="P283" s="11">
        <v>0</v>
      </c>
      <c r="Q283" s="11">
        <f t="shared" si="28"/>
        <v>11714.93654409372</v>
      </c>
      <c r="R283" s="12" t="b">
        <f t="shared" si="32"/>
        <v>0</v>
      </c>
      <c r="S283" s="23">
        <f t="shared" si="29"/>
        <v>12799.709537112789</v>
      </c>
      <c r="T283" s="23" t="b">
        <f t="shared" si="33"/>
        <v>0</v>
      </c>
      <c r="U283" s="23">
        <f t="shared" si="30"/>
        <v>12810.090139916749</v>
      </c>
      <c r="V283" s="25">
        <f t="shared" si="31"/>
        <v>12811</v>
      </c>
      <c r="W283" s="27">
        <f t="shared" si="34"/>
        <v>-22789</v>
      </c>
    </row>
    <row r="284" spans="2:23" ht="51" x14ac:dyDescent="0.2">
      <c r="B284" s="9">
        <v>283</v>
      </c>
      <c r="C284" s="9">
        <v>21</v>
      </c>
      <c r="D284" s="9" t="s">
        <v>818</v>
      </c>
      <c r="E284" s="9" t="s">
        <v>881</v>
      </c>
      <c r="F284" s="9">
        <v>51118</v>
      </c>
      <c r="G284" s="10" t="s">
        <v>820</v>
      </c>
      <c r="H284" s="10" t="s">
        <v>821</v>
      </c>
      <c r="I284" s="10" t="s">
        <v>882</v>
      </c>
      <c r="J284" s="10" t="s">
        <v>883</v>
      </c>
      <c r="K284" s="11">
        <v>0</v>
      </c>
      <c r="L284" s="11">
        <v>0</v>
      </c>
      <c r="M284" s="11">
        <v>40000</v>
      </c>
      <c r="N284" s="21">
        <v>40000</v>
      </c>
      <c r="O284" s="7">
        <v>4</v>
      </c>
      <c r="P284" s="11">
        <v>0</v>
      </c>
      <c r="Q284" s="11">
        <f t="shared" si="28"/>
        <v>23429.87308818744</v>
      </c>
      <c r="R284" s="12" t="b">
        <f t="shared" si="32"/>
        <v>0</v>
      </c>
      <c r="S284" s="23">
        <f t="shared" si="29"/>
        <v>24514.646081206509</v>
      </c>
      <c r="T284" s="23" t="b">
        <f t="shared" si="33"/>
        <v>0</v>
      </c>
      <c r="U284" s="23">
        <f t="shared" si="30"/>
        <v>24525.026684010467</v>
      </c>
      <c r="V284" s="25">
        <f t="shared" si="31"/>
        <v>24526</v>
      </c>
      <c r="W284" s="27">
        <f t="shared" si="34"/>
        <v>-15474</v>
      </c>
    </row>
    <row r="285" spans="2:23" ht="51" x14ac:dyDescent="0.2">
      <c r="B285" s="9">
        <v>284</v>
      </c>
      <c r="C285" s="9">
        <v>22</v>
      </c>
      <c r="D285" s="9" t="s">
        <v>818</v>
      </c>
      <c r="E285" s="9" t="s">
        <v>884</v>
      </c>
      <c r="F285" s="9">
        <v>51207</v>
      </c>
      <c r="G285" s="10" t="s">
        <v>820</v>
      </c>
      <c r="H285" s="10" t="s">
        <v>821</v>
      </c>
      <c r="I285" s="10" t="s">
        <v>885</v>
      </c>
      <c r="J285" s="10" t="s">
        <v>886</v>
      </c>
      <c r="K285" s="11">
        <v>200000</v>
      </c>
      <c r="L285" s="11">
        <v>154250</v>
      </c>
      <c r="M285" s="11">
        <v>0</v>
      </c>
      <c r="N285" s="21">
        <v>154250</v>
      </c>
      <c r="O285" s="7">
        <v>2</v>
      </c>
      <c r="P285" s="11">
        <v>0</v>
      </c>
      <c r="Q285" s="11">
        <f t="shared" si="28"/>
        <v>11714.93654409372</v>
      </c>
      <c r="R285" s="12" t="b">
        <f t="shared" si="32"/>
        <v>0</v>
      </c>
      <c r="S285" s="23">
        <f t="shared" si="29"/>
        <v>12799.709537112789</v>
      </c>
      <c r="T285" s="23" t="b">
        <f t="shared" si="33"/>
        <v>0</v>
      </c>
      <c r="U285" s="23">
        <f t="shared" si="30"/>
        <v>12810.090139916749</v>
      </c>
      <c r="V285" s="25">
        <f t="shared" si="31"/>
        <v>12811</v>
      </c>
      <c r="W285" s="27">
        <f t="shared" si="34"/>
        <v>-141439</v>
      </c>
    </row>
    <row r="286" spans="2:23" ht="25.5" x14ac:dyDescent="0.2">
      <c r="B286" s="9">
        <v>285</v>
      </c>
      <c r="C286" s="9">
        <v>23</v>
      </c>
      <c r="D286" s="9" t="s">
        <v>818</v>
      </c>
      <c r="E286" s="9" t="s">
        <v>887</v>
      </c>
      <c r="F286" s="9">
        <v>53513</v>
      </c>
      <c r="G286" s="10" t="s">
        <v>820</v>
      </c>
      <c r="H286" s="10" t="s">
        <v>821</v>
      </c>
      <c r="I286" s="10" t="s">
        <v>888</v>
      </c>
      <c r="J286" s="10" t="s">
        <v>889</v>
      </c>
      <c r="K286" s="11">
        <v>202300</v>
      </c>
      <c r="L286" s="11">
        <v>15604</v>
      </c>
      <c r="M286" s="11">
        <v>0</v>
      </c>
      <c r="N286" s="21">
        <v>15604</v>
      </c>
      <c r="O286" s="7">
        <v>3</v>
      </c>
      <c r="P286" s="11">
        <v>0</v>
      </c>
      <c r="Q286" s="11">
        <f t="shared" si="28"/>
        <v>15604</v>
      </c>
      <c r="R286" s="12" t="b">
        <f t="shared" si="32"/>
        <v>1</v>
      </c>
      <c r="S286" s="23">
        <f t="shared" si="29"/>
        <v>15604</v>
      </c>
      <c r="T286" s="23" t="b">
        <f t="shared" si="33"/>
        <v>1</v>
      </c>
      <c r="U286" s="23">
        <f t="shared" si="30"/>
        <v>15604</v>
      </c>
      <c r="V286" s="25">
        <f t="shared" si="31"/>
        <v>15604</v>
      </c>
      <c r="W286" s="27">
        <f t="shared" si="34"/>
        <v>0</v>
      </c>
    </row>
    <row r="287" spans="2:23" ht="38.25" x14ac:dyDescent="0.2">
      <c r="B287" s="9">
        <v>286</v>
      </c>
      <c r="C287" s="9">
        <v>24</v>
      </c>
      <c r="D287" s="9" t="s">
        <v>818</v>
      </c>
      <c r="E287" s="9" t="s">
        <v>890</v>
      </c>
      <c r="F287" s="9">
        <v>53639</v>
      </c>
      <c r="G287" s="10" t="s">
        <v>820</v>
      </c>
      <c r="H287" s="10" t="s">
        <v>821</v>
      </c>
      <c r="I287" s="10" t="s">
        <v>891</v>
      </c>
      <c r="J287" s="10" t="s">
        <v>892</v>
      </c>
      <c r="K287" s="11">
        <v>123200</v>
      </c>
      <c r="L287" s="11">
        <v>35103</v>
      </c>
      <c r="M287" s="11">
        <v>0</v>
      </c>
      <c r="N287" s="21">
        <v>35103</v>
      </c>
      <c r="O287" s="7">
        <v>2</v>
      </c>
      <c r="P287" s="11">
        <v>0</v>
      </c>
      <c r="Q287" s="11">
        <f t="shared" si="28"/>
        <v>11714.93654409372</v>
      </c>
      <c r="R287" s="12" t="b">
        <f t="shared" si="32"/>
        <v>0</v>
      </c>
      <c r="S287" s="23">
        <f t="shared" si="29"/>
        <v>12799.709537112789</v>
      </c>
      <c r="T287" s="23" t="b">
        <f t="shared" si="33"/>
        <v>0</v>
      </c>
      <c r="U287" s="23">
        <f t="shared" si="30"/>
        <v>12810.090139916749</v>
      </c>
      <c r="V287" s="25">
        <f t="shared" si="31"/>
        <v>12811</v>
      </c>
      <c r="W287" s="27">
        <f t="shared" si="34"/>
        <v>-22292</v>
      </c>
    </row>
    <row r="288" spans="2:23" ht="38.25" x14ac:dyDescent="0.2">
      <c r="B288" s="9">
        <v>287</v>
      </c>
      <c r="C288" s="9">
        <v>25</v>
      </c>
      <c r="D288" s="9" t="s">
        <v>818</v>
      </c>
      <c r="E288" s="9" t="s">
        <v>893</v>
      </c>
      <c r="F288" s="9">
        <v>53791</v>
      </c>
      <c r="G288" s="10" t="s">
        <v>820</v>
      </c>
      <c r="H288" s="10" t="s">
        <v>821</v>
      </c>
      <c r="I288" s="10" t="s">
        <v>894</v>
      </c>
      <c r="J288" s="10" t="s">
        <v>895</v>
      </c>
      <c r="K288" s="11">
        <v>136126</v>
      </c>
      <c r="L288" s="11">
        <v>24376</v>
      </c>
      <c r="M288" s="11">
        <v>6000</v>
      </c>
      <c r="N288" s="21">
        <v>18376</v>
      </c>
      <c r="O288" s="7">
        <v>3</v>
      </c>
      <c r="P288" s="11">
        <v>0</v>
      </c>
      <c r="Q288" s="11">
        <f t="shared" si="28"/>
        <v>17572.404816140581</v>
      </c>
      <c r="R288" s="12" t="b">
        <f t="shared" si="32"/>
        <v>0</v>
      </c>
      <c r="S288" s="23">
        <f t="shared" si="29"/>
        <v>17572.404816140581</v>
      </c>
      <c r="T288" s="23" t="b">
        <f t="shared" si="33"/>
        <v>0</v>
      </c>
      <c r="U288" s="23">
        <f t="shared" si="30"/>
        <v>17582.785418944539</v>
      </c>
      <c r="V288" s="25">
        <f t="shared" si="31"/>
        <v>17583</v>
      </c>
      <c r="W288" s="27">
        <f t="shared" si="34"/>
        <v>-793</v>
      </c>
    </row>
    <row r="289" spans="2:23" ht="38.25" x14ac:dyDescent="0.2">
      <c r="B289" s="9">
        <v>288</v>
      </c>
      <c r="C289" s="9">
        <v>26</v>
      </c>
      <c r="D289" s="9" t="s">
        <v>818</v>
      </c>
      <c r="E289" s="9" t="s">
        <v>896</v>
      </c>
      <c r="F289" s="9">
        <v>53853</v>
      </c>
      <c r="G289" s="10" t="s">
        <v>820</v>
      </c>
      <c r="H289" s="10" t="s">
        <v>821</v>
      </c>
      <c r="I289" s="10" t="s">
        <v>897</v>
      </c>
      <c r="J289" s="10" t="s">
        <v>898</v>
      </c>
      <c r="K289" s="11">
        <v>154700</v>
      </c>
      <c r="L289" s="11">
        <v>65401</v>
      </c>
      <c r="M289" s="11">
        <v>0</v>
      </c>
      <c r="N289" s="21">
        <v>65401</v>
      </c>
      <c r="O289" s="7">
        <v>3</v>
      </c>
      <c r="P289" s="11">
        <v>0</v>
      </c>
      <c r="Q289" s="11">
        <f t="shared" si="28"/>
        <v>17572.404816140581</v>
      </c>
      <c r="R289" s="12" t="b">
        <f t="shared" si="32"/>
        <v>0</v>
      </c>
      <c r="S289" s="23">
        <f t="shared" si="29"/>
        <v>18657.17780915965</v>
      </c>
      <c r="T289" s="23" t="b">
        <f t="shared" si="33"/>
        <v>0</v>
      </c>
      <c r="U289" s="23">
        <f t="shared" si="30"/>
        <v>18667.558411963608</v>
      </c>
      <c r="V289" s="25">
        <f t="shared" si="31"/>
        <v>18668</v>
      </c>
      <c r="W289" s="27">
        <f t="shared" si="34"/>
        <v>-46733</v>
      </c>
    </row>
    <row r="290" spans="2:23" ht="25.5" x14ac:dyDescent="0.2">
      <c r="B290" s="9">
        <v>289</v>
      </c>
      <c r="C290" s="9">
        <v>27</v>
      </c>
      <c r="D290" s="9" t="s">
        <v>818</v>
      </c>
      <c r="E290" s="9" t="s">
        <v>899</v>
      </c>
      <c r="F290" s="9">
        <v>54163</v>
      </c>
      <c r="G290" s="10" t="s">
        <v>820</v>
      </c>
      <c r="H290" s="10" t="s">
        <v>821</v>
      </c>
      <c r="I290" s="10" t="s">
        <v>900</v>
      </c>
      <c r="J290" s="10" t="s">
        <v>901</v>
      </c>
      <c r="K290" s="11">
        <v>157080</v>
      </c>
      <c r="L290" s="11">
        <v>85000</v>
      </c>
      <c r="M290" s="11">
        <v>10000</v>
      </c>
      <c r="N290" s="21">
        <v>30000</v>
      </c>
      <c r="O290" s="7">
        <v>3</v>
      </c>
      <c r="P290" s="11">
        <v>0</v>
      </c>
      <c r="Q290" s="11">
        <f t="shared" si="28"/>
        <v>17572.404816140581</v>
      </c>
      <c r="R290" s="12" t="b">
        <f t="shared" si="32"/>
        <v>0</v>
      </c>
      <c r="S290" s="23">
        <f t="shared" si="29"/>
        <v>18657.17780915965</v>
      </c>
      <c r="T290" s="23" t="b">
        <f t="shared" si="33"/>
        <v>0</v>
      </c>
      <c r="U290" s="23">
        <f t="shared" si="30"/>
        <v>18667.558411963608</v>
      </c>
      <c r="V290" s="25">
        <f t="shared" si="31"/>
        <v>18668</v>
      </c>
      <c r="W290" s="27">
        <f t="shared" si="34"/>
        <v>-11332</v>
      </c>
    </row>
    <row r="291" spans="2:23" ht="25.5" x14ac:dyDescent="0.2">
      <c r="B291" s="9">
        <v>290</v>
      </c>
      <c r="C291" s="9">
        <v>28</v>
      </c>
      <c r="D291" s="9" t="s">
        <v>818</v>
      </c>
      <c r="E291" s="9" t="s">
        <v>902</v>
      </c>
      <c r="F291" s="9">
        <v>54412</v>
      </c>
      <c r="G291" s="10" t="s">
        <v>820</v>
      </c>
      <c r="H291" s="10" t="s">
        <v>821</v>
      </c>
      <c r="I291" s="10" t="s">
        <v>903</v>
      </c>
      <c r="J291" s="10" t="s">
        <v>904</v>
      </c>
      <c r="K291" s="11">
        <v>218484</v>
      </c>
      <c r="L291" s="11">
        <v>133283</v>
      </c>
      <c r="M291" s="11">
        <v>0</v>
      </c>
      <c r="N291" s="21">
        <v>133283</v>
      </c>
      <c r="O291" s="7">
        <v>4</v>
      </c>
      <c r="P291" s="11">
        <v>0</v>
      </c>
      <c r="Q291" s="11">
        <f t="shared" si="28"/>
        <v>23429.87308818744</v>
      </c>
      <c r="R291" s="12" t="b">
        <f t="shared" si="32"/>
        <v>0</v>
      </c>
      <c r="S291" s="23">
        <f t="shared" si="29"/>
        <v>24514.646081206509</v>
      </c>
      <c r="T291" s="23" t="b">
        <f t="shared" si="33"/>
        <v>0</v>
      </c>
      <c r="U291" s="23">
        <f t="shared" si="30"/>
        <v>24525.026684010467</v>
      </c>
      <c r="V291" s="25">
        <f t="shared" si="31"/>
        <v>24526</v>
      </c>
      <c r="W291" s="27">
        <f t="shared" si="34"/>
        <v>-108757</v>
      </c>
    </row>
    <row r="292" spans="2:23" ht="25.5" x14ac:dyDescent="0.2">
      <c r="B292" s="9">
        <v>291</v>
      </c>
      <c r="C292" s="9">
        <v>29</v>
      </c>
      <c r="D292" s="9" t="s">
        <v>818</v>
      </c>
      <c r="E292" s="9" t="s">
        <v>905</v>
      </c>
      <c r="F292" s="9">
        <v>54500</v>
      </c>
      <c r="G292" s="10" t="s">
        <v>820</v>
      </c>
      <c r="H292" s="10" t="s">
        <v>821</v>
      </c>
      <c r="I292" s="10" t="s">
        <v>906</v>
      </c>
      <c r="J292" s="10" t="s">
        <v>907</v>
      </c>
      <c r="K292" s="11">
        <v>92200</v>
      </c>
      <c r="L292" s="11">
        <v>31450</v>
      </c>
      <c r="M292" s="11">
        <v>10000</v>
      </c>
      <c r="N292" s="21">
        <v>21450</v>
      </c>
      <c r="O292" s="7">
        <v>2</v>
      </c>
      <c r="P292" s="11">
        <v>0</v>
      </c>
      <c r="Q292" s="11">
        <f t="shared" si="28"/>
        <v>11714.93654409372</v>
      </c>
      <c r="R292" s="12" t="b">
        <f t="shared" si="32"/>
        <v>0</v>
      </c>
      <c r="S292" s="23">
        <f t="shared" si="29"/>
        <v>12799.709537112789</v>
      </c>
      <c r="T292" s="23" t="b">
        <f t="shared" si="33"/>
        <v>0</v>
      </c>
      <c r="U292" s="23">
        <f t="shared" si="30"/>
        <v>12810.090139916749</v>
      </c>
      <c r="V292" s="25">
        <f t="shared" si="31"/>
        <v>12811</v>
      </c>
      <c r="W292" s="27">
        <f t="shared" si="34"/>
        <v>-8639</v>
      </c>
    </row>
    <row r="293" spans="2:23" ht="25.5" x14ac:dyDescent="0.2">
      <c r="B293" s="9">
        <v>292</v>
      </c>
      <c r="C293" s="9">
        <v>30</v>
      </c>
      <c r="D293" s="9" t="s">
        <v>818</v>
      </c>
      <c r="E293" s="9" t="s">
        <v>908</v>
      </c>
      <c r="F293" s="9">
        <v>54699</v>
      </c>
      <c r="G293" s="10" t="s">
        <v>820</v>
      </c>
      <c r="H293" s="10" t="s">
        <v>821</v>
      </c>
      <c r="I293" s="10" t="s">
        <v>909</v>
      </c>
      <c r="J293" s="10" t="s">
        <v>910</v>
      </c>
      <c r="K293" s="11">
        <v>154700</v>
      </c>
      <c r="L293" s="11">
        <v>122896</v>
      </c>
      <c r="M293" s="11">
        <v>0</v>
      </c>
      <c r="N293" s="21">
        <v>73863</v>
      </c>
      <c r="O293" s="7">
        <v>3</v>
      </c>
      <c r="P293" s="11">
        <v>0</v>
      </c>
      <c r="Q293" s="11">
        <f t="shared" si="28"/>
        <v>17572.404816140581</v>
      </c>
      <c r="R293" s="12" t="b">
        <f t="shared" si="32"/>
        <v>0</v>
      </c>
      <c r="S293" s="23">
        <f t="shared" si="29"/>
        <v>18657.17780915965</v>
      </c>
      <c r="T293" s="23" t="b">
        <f t="shared" si="33"/>
        <v>0</v>
      </c>
      <c r="U293" s="23">
        <f t="shared" si="30"/>
        <v>18667.558411963608</v>
      </c>
      <c r="V293" s="25">
        <f t="shared" si="31"/>
        <v>18668</v>
      </c>
      <c r="W293" s="27">
        <f t="shared" si="34"/>
        <v>-55195</v>
      </c>
    </row>
    <row r="294" spans="2:23" ht="25.5" x14ac:dyDescent="0.2">
      <c r="B294" s="9">
        <v>293</v>
      </c>
      <c r="C294" s="9">
        <v>1</v>
      </c>
      <c r="D294" s="9" t="s">
        <v>911</v>
      </c>
      <c r="E294" s="9" t="s">
        <v>912</v>
      </c>
      <c r="F294" s="9">
        <v>55623</v>
      </c>
      <c r="G294" s="10" t="s">
        <v>913</v>
      </c>
      <c r="H294" s="10" t="s">
        <v>914</v>
      </c>
      <c r="I294" s="10" t="s">
        <v>915</v>
      </c>
      <c r="J294" s="10" t="s">
        <v>916</v>
      </c>
      <c r="K294" s="11">
        <v>108290</v>
      </c>
      <c r="L294" s="11">
        <v>54145</v>
      </c>
      <c r="M294" s="11">
        <v>0</v>
      </c>
      <c r="N294" s="21">
        <v>54145</v>
      </c>
      <c r="O294" s="7">
        <v>3</v>
      </c>
      <c r="P294" s="11">
        <v>0</v>
      </c>
      <c r="Q294" s="11">
        <f t="shared" si="28"/>
        <v>17572.404816140581</v>
      </c>
      <c r="R294" s="12" t="b">
        <f t="shared" si="32"/>
        <v>0</v>
      </c>
      <c r="S294" s="23">
        <f t="shared" si="29"/>
        <v>18657.17780915965</v>
      </c>
      <c r="T294" s="23" t="b">
        <f t="shared" si="33"/>
        <v>0</v>
      </c>
      <c r="U294" s="23">
        <f t="shared" si="30"/>
        <v>18667.558411963608</v>
      </c>
      <c r="V294" s="25">
        <f t="shared" si="31"/>
        <v>18668</v>
      </c>
      <c r="W294" s="27">
        <f t="shared" si="34"/>
        <v>-35477</v>
      </c>
    </row>
    <row r="295" spans="2:23" ht="25.5" x14ac:dyDescent="0.2">
      <c r="B295" s="9">
        <v>294</v>
      </c>
      <c r="C295" s="9">
        <v>2</v>
      </c>
      <c r="D295" s="9" t="s">
        <v>911</v>
      </c>
      <c r="E295" s="9" t="s">
        <v>917</v>
      </c>
      <c r="F295" s="9">
        <v>55687</v>
      </c>
      <c r="G295" s="10" t="s">
        <v>913</v>
      </c>
      <c r="H295" s="10" t="s">
        <v>914</v>
      </c>
      <c r="I295" s="10" t="s">
        <v>918</v>
      </c>
      <c r="J295" s="10" t="s">
        <v>919</v>
      </c>
      <c r="K295" s="11">
        <v>874650</v>
      </c>
      <c r="L295" s="11">
        <v>293000</v>
      </c>
      <c r="M295" s="11">
        <v>0</v>
      </c>
      <c r="N295" s="21">
        <v>293000</v>
      </c>
      <c r="O295" s="7">
        <v>5</v>
      </c>
      <c r="P295" s="11">
        <v>0</v>
      </c>
      <c r="Q295" s="11">
        <f t="shared" si="28"/>
        <v>29287.341360234299</v>
      </c>
      <c r="R295" s="12" t="b">
        <f t="shared" si="32"/>
        <v>0</v>
      </c>
      <c r="S295" s="23">
        <f t="shared" si="29"/>
        <v>30372.114353253368</v>
      </c>
      <c r="T295" s="23" t="b">
        <f t="shared" si="33"/>
        <v>0</v>
      </c>
      <c r="U295" s="23">
        <f t="shared" si="30"/>
        <v>30382.494956057326</v>
      </c>
      <c r="V295" s="25">
        <f t="shared" si="31"/>
        <v>30383</v>
      </c>
      <c r="W295" s="27">
        <f t="shared" si="34"/>
        <v>-262617</v>
      </c>
    </row>
    <row r="296" spans="2:23" ht="38.25" x14ac:dyDescent="0.2">
      <c r="B296" s="9">
        <v>295</v>
      </c>
      <c r="C296" s="9">
        <v>3</v>
      </c>
      <c r="D296" s="9" t="s">
        <v>911</v>
      </c>
      <c r="E296" s="9" t="s">
        <v>920</v>
      </c>
      <c r="F296" s="9">
        <v>56265</v>
      </c>
      <c r="G296" s="10" t="s">
        <v>913</v>
      </c>
      <c r="H296" s="10" t="s">
        <v>914</v>
      </c>
      <c r="I296" s="10" t="s">
        <v>921</v>
      </c>
      <c r="J296" s="10" t="s">
        <v>922</v>
      </c>
      <c r="K296" s="11">
        <v>120190</v>
      </c>
      <c r="L296" s="11">
        <v>90142.5</v>
      </c>
      <c r="M296" s="11">
        <v>0</v>
      </c>
      <c r="N296" s="21">
        <v>90142.5</v>
      </c>
      <c r="O296" s="7">
        <v>3</v>
      </c>
      <c r="P296" s="11">
        <v>0</v>
      </c>
      <c r="Q296" s="11">
        <f t="shared" si="28"/>
        <v>17572.404816140581</v>
      </c>
      <c r="R296" s="12" t="b">
        <f t="shared" si="32"/>
        <v>0</v>
      </c>
      <c r="S296" s="23">
        <f t="shared" si="29"/>
        <v>18657.17780915965</v>
      </c>
      <c r="T296" s="23" t="b">
        <f t="shared" si="33"/>
        <v>0</v>
      </c>
      <c r="U296" s="23">
        <f t="shared" si="30"/>
        <v>18667.558411963608</v>
      </c>
      <c r="V296" s="25">
        <f t="shared" si="31"/>
        <v>18668</v>
      </c>
      <c r="W296" s="27">
        <f t="shared" si="34"/>
        <v>-71474.5</v>
      </c>
    </row>
    <row r="297" spans="2:23" ht="38.25" x14ac:dyDescent="0.2">
      <c r="B297" s="9">
        <v>296</v>
      </c>
      <c r="C297" s="9">
        <v>4</v>
      </c>
      <c r="D297" s="9" t="s">
        <v>911</v>
      </c>
      <c r="E297" s="9" t="s">
        <v>923</v>
      </c>
      <c r="F297" s="9">
        <v>56327</v>
      </c>
      <c r="G297" s="10" t="s">
        <v>913</v>
      </c>
      <c r="H297" s="10" t="s">
        <v>914</v>
      </c>
      <c r="I297" s="10" t="s">
        <v>924</v>
      </c>
      <c r="J297" s="10" t="s">
        <v>925</v>
      </c>
      <c r="K297" s="11">
        <v>133500</v>
      </c>
      <c r="L297" s="11">
        <v>82714</v>
      </c>
      <c r="M297" s="11">
        <v>0</v>
      </c>
      <c r="N297" s="21">
        <v>82714</v>
      </c>
      <c r="O297" s="7">
        <v>3</v>
      </c>
      <c r="P297" s="11">
        <v>0</v>
      </c>
      <c r="Q297" s="11">
        <f t="shared" si="28"/>
        <v>17572.404816140581</v>
      </c>
      <c r="R297" s="12" t="b">
        <f t="shared" si="32"/>
        <v>0</v>
      </c>
      <c r="S297" s="23">
        <f t="shared" si="29"/>
        <v>18657.17780915965</v>
      </c>
      <c r="T297" s="23" t="b">
        <f t="shared" si="33"/>
        <v>0</v>
      </c>
      <c r="U297" s="23">
        <f t="shared" si="30"/>
        <v>18667.558411963608</v>
      </c>
      <c r="V297" s="25">
        <f t="shared" si="31"/>
        <v>18668</v>
      </c>
      <c r="W297" s="27">
        <f t="shared" si="34"/>
        <v>-64046</v>
      </c>
    </row>
    <row r="298" spans="2:23" ht="25.5" x14ac:dyDescent="0.2">
      <c r="B298" s="9">
        <v>297</v>
      </c>
      <c r="C298" s="9">
        <v>5</v>
      </c>
      <c r="D298" s="9" t="s">
        <v>911</v>
      </c>
      <c r="E298" s="9" t="s">
        <v>634</v>
      </c>
      <c r="F298" s="9">
        <v>56425</v>
      </c>
      <c r="G298" s="10" t="s">
        <v>913</v>
      </c>
      <c r="H298" s="10" t="s">
        <v>914</v>
      </c>
      <c r="I298" s="10" t="s">
        <v>926</v>
      </c>
      <c r="J298" s="10" t="s">
        <v>927</v>
      </c>
      <c r="K298" s="11">
        <v>110670</v>
      </c>
      <c r="L298" s="11">
        <v>59500</v>
      </c>
      <c r="M298" s="11">
        <v>0</v>
      </c>
      <c r="N298" s="21">
        <v>59500</v>
      </c>
      <c r="O298" s="7">
        <v>3</v>
      </c>
      <c r="P298" s="11">
        <v>0</v>
      </c>
      <c r="Q298" s="11">
        <f t="shared" si="28"/>
        <v>17572.404816140581</v>
      </c>
      <c r="R298" s="12" t="b">
        <f t="shared" si="32"/>
        <v>0</v>
      </c>
      <c r="S298" s="23">
        <f t="shared" si="29"/>
        <v>18657.17780915965</v>
      </c>
      <c r="T298" s="23" t="b">
        <f t="shared" si="33"/>
        <v>0</v>
      </c>
      <c r="U298" s="23">
        <f t="shared" si="30"/>
        <v>18667.558411963608</v>
      </c>
      <c r="V298" s="25">
        <f t="shared" si="31"/>
        <v>18668</v>
      </c>
      <c r="W298" s="27">
        <f t="shared" si="34"/>
        <v>-40832</v>
      </c>
    </row>
    <row r="299" spans="2:23" ht="38.25" x14ac:dyDescent="0.2">
      <c r="B299" s="9">
        <v>298</v>
      </c>
      <c r="C299" s="9">
        <v>6</v>
      </c>
      <c r="D299" s="9" t="s">
        <v>911</v>
      </c>
      <c r="E299" s="9" t="s">
        <v>928</v>
      </c>
      <c r="F299" s="9">
        <v>56461</v>
      </c>
      <c r="G299" s="10" t="s">
        <v>913</v>
      </c>
      <c r="H299" s="10" t="s">
        <v>914</v>
      </c>
      <c r="I299" s="10" t="s">
        <v>929</v>
      </c>
      <c r="J299" s="10" t="s">
        <v>930</v>
      </c>
      <c r="K299" s="11">
        <v>120000</v>
      </c>
      <c r="L299" s="11">
        <v>98750</v>
      </c>
      <c r="M299" s="11">
        <v>0</v>
      </c>
      <c r="N299" s="21">
        <v>98750</v>
      </c>
      <c r="O299" s="7">
        <v>4</v>
      </c>
      <c r="P299" s="11">
        <v>0</v>
      </c>
      <c r="Q299" s="11">
        <f t="shared" si="28"/>
        <v>23429.87308818744</v>
      </c>
      <c r="R299" s="12" t="b">
        <f t="shared" si="32"/>
        <v>0</v>
      </c>
      <c r="S299" s="23">
        <f t="shared" si="29"/>
        <v>24514.646081206509</v>
      </c>
      <c r="T299" s="23" t="b">
        <f t="shared" si="33"/>
        <v>0</v>
      </c>
      <c r="U299" s="23">
        <f t="shared" si="30"/>
        <v>24525.026684010467</v>
      </c>
      <c r="V299" s="25">
        <f t="shared" si="31"/>
        <v>24526</v>
      </c>
      <c r="W299" s="27">
        <f t="shared" si="34"/>
        <v>-74224</v>
      </c>
    </row>
    <row r="300" spans="2:23" ht="25.5" x14ac:dyDescent="0.2">
      <c r="B300" s="9">
        <v>299</v>
      </c>
      <c r="C300" s="9">
        <v>7</v>
      </c>
      <c r="D300" s="9" t="s">
        <v>911</v>
      </c>
      <c r="E300" s="9" t="s">
        <v>931</v>
      </c>
      <c r="F300" s="9">
        <v>56568</v>
      </c>
      <c r="G300" s="10" t="s">
        <v>913</v>
      </c>
      <c r="H300" s="10" t="s">
        <v>914</v>
      </c>
      <c r="I300" s="10" t="s">
        <v>932</v>
      </c>
      <c r="J300" s="10" t="s">
        <v>933</v>
      </c>
      <c r="K300" s="11">
        <v>237405</v>
      </c>
      <c r="L300" s="11">
        <v>221440</v>
      </c>
      <c r="M300" s="11">
        <v>0</v>
      </c>
      <c r="N300" s="21">
        <v>221440</v>
      </c>
      <c r="O300" s="7">
        <v>3</v>
      </c>
      <c r="P300" s="11">
        <v>0</v>
      </c>
      <c r="Q300" s="11">
        <f t="shared" si="28"/>
        <v>17572.404816140581</v>
      </c>
      <c r="R300" s="12" t="b">
        <f t="shared" si="32"/>
        <v>0</v>
      </c>
      <c r="S300" s="23">
        <f t="shared" si="29"/>
        <v>18657.17780915965</v>
      </c>
      <c r="T300" s="23" t="b">
        <f t="shared" si="33"/>
        <v>0</v>
      </c>
      <c r="U300" s="23">
        <f t="shared" si="30"/>
        <v>18667.558411963608</v>
      </c>
      <c r="V300" s="25">
        <f t="shared" si="31"/>
        <v>18668</v>
      </c>
      <c r="W300" s="27">
        <f t="shared" si="34"/>
        <v>-202772</v>
      </c>
    </row>
    <row r="301" spans="2:23" ht="38.25" x14ac:dyDescent="0.2">
      <c r="B301" s="9">
        <v>300</v>
      </c>
      <c r="C301" s="9">
        <v>8</v>
      </c>
      <c r="D301" s="9" t="s">
        <v>911</v>
      </c>
      <c r="E301" s="9" t="s">
        <v>934</v>
      </c>
      <c r="F301" s="9">
        <v>56666</v>
      </c>
      <c r="G301" s="10" t="s">
        <v>913</v>
      </c>
      <c r="H301" s="10" t="s">
        <v>914</v>
      </c>
      <c r="I301" s="10" t="s">
        <v>935</v>
      </c>
      <c r="J301" s="10" t="s">
        <v>936</v>
      </c>
      <c r="K301" s="11">
        <v>132000</v>
      </c>
      <c r="L301" s="11">
        <v>29233</v>
      </c>
      <c r="M301" s="11">
        <v>0</v>
      </c>
      <c r="N301" s="21">
        <v>29233</v>
      </c>
      <c r="O301" s="7">
        <v>3</v>
      </c>
      <c r="P301" s="11">
        <v>0</v>
      </c>
      <c r="Q301" s="11">
        <f t="shared" si="28"/>
        <v>17572.404816140581</v>
      </c>
      <c r="R301" s="12" t="b">
        <f t="shared" si="32"/>
        <v>0</v>
      </c>
      <c r="S301" s="23">
        <f t="shared" si="29"/>
        <v>18657.17780915965</v>
      </c>
      <c r="T301" s="23" t="b">
        <f t="shared" si="33"/>
        <v>0</v>
      </c>
      <c r="U301" s="23">
        <f t="shared" si="30"/>
        <v>18667.558411963608</v>
      </c>
      <c r="V301" s="25">
        <f t="shared" si="31"/>
        <v>18668</v>
      </c>
      <c r="W301" s="27">
        <f t="shared" si="34"/>
        <v>-10565</v>
      </c>
    </row>
    <row r="302" spans="2:23" ht="38.25" x14ac:dyDescent="0.2">
      <c r="B302" s="9">
        <v>301</v>
      </c>
      <c r="C302" s="9">
        <v>9</v>
      </c>
      <c r="D302" s="9" t="s">
        <v>911</v>
      </c>
      <c r="E302" s="9" t="s">
        <v>937</v>
      </c>
      <c r="F302" s="9">
        <v>56773</v>
      </c>
      <c r="G302" s="10" t="s">
        <v>913</v>
      </c>
      <c r="H302" s="10" t="s">
        <v>914</v>
      </c>
      <c r="I302" s="10" t="s">
        <v>938</v>
      </c>
      <c r="J302" s="10" t="s">
        <v>939</v>
      </c>
      <c r="K302" s="11">
        <v>135000</v>
      </c>
      <c r="L302" s="11">
        <v>79096</v>
      </c>
      <c r="M302" s="11">
        <v>0</v>
      </c>
      <c r="N302" s="21">
        <v>79096</v>
      </c>
      <c r="O302" s="13">
        <v>3</v>
      </c>
      <c r="P302" s="11">
        <v>0</v>
      </c>
      <c r="Q302" s="11">
        <f t="shared" si="28"/>
        <v>17572.404816140581</v>
      </c>
      <c r="R302" s="12" t="b">
        <f t="shared" si="32"/>
        <v>0</v>
      </c>
      <c r="S302" s="23">
        <f t="shared" si="29"/>
        <v>18657.17780915965</v>
      </c>
      <c r="T302" s="23" t="b">
        <f t="shared" si="33"/>
        <v>0</v>
      </c>
      <c r="U302" s="23">
        <f t="shared" si="30"/>
        <v>18667.558411963608</v>
      </c>
      <c r="V302" s="25">
        <f t="shared" si="31"/>
        <v>18668</v>
      </c>
      <c r="W302" s="27">
        <f t="shared" si="34"/>
        <v>-60428</v>
      </c>
    </row>
    <row r="303" spans="2:23" ht="38.25" x14ac:dyDescent="0.2">
      <c r="B303" s="9">
        <v>302</v>
      </c>
      <c r="C303" s="9">
        <v>10</v>
      </c>
      <c r="D303" s="9" t="s">
        <v>911</v>
      </c>
      <c r="E303" s="9" t="s">
        <v>940</v>
      </c>
      <c r="F303" s="9">
        <v>57163</v>
      </c>
      <c r="G303" s="10" t="s">
        <v>913</v>
      </c>
      <c r="H303" s="10" t="s">
        <v>914</v>
      </c>
      <c r="I303" s="10" t="s">
        <v>941</v>
      </c>
      <c r="J303" s="10" t="s">
        <v>942</v>
      </c>
      <c r="K303" s="11">
        <v>161680</v>
      </c>
      <c r="L303" s="11">
        <v>50398</v>
      </c>
      <c r="M303" s="11">
        <v>0</v>
      </c>
      <c r="N303" s="21">
        <v>50398</v>
      </c>
      <c r="O303" s="7">
        <v>5</v>
      </c>
      <c r="P303" s="11">
        <v>0</v>
      </c>
      <c r="Q303" s="11">
        <f t="shared" si="28"/>
        <v>29287.341360234299</v>
      </c>
      <c r="R303" s="12" t="b">
        <f t="shared" si="32"/>
        <v>0</v>
      </c>
      <c r="S303" s="23">
        <f t="shared" si="29"/>
        <v>30372.114353253368</v>
      </c>
      <c r="T303" s="23" t="b">
        <f t="shared" si="33"/>
        <v>0</v>
      </c>
      <c r="U303" s="23">
        <f t="shared" si="30"/>
        <v>30382.494956057326</v>
      </c>
      <c r="V303" s="25">
        <f t="shared" si="31"/>
        <v>30383</v>
      </c>
      <c r="W303" s="27">
        <f t="shared" si="34"/>
        <v>-20015</v>
      </c>
    </row>
    <row r="304" spans="2:23" ht="38.25" x14ac:dyDescent="0.2">
      <c r="B304" s="9">
        <v>303</v>
      </c>
      <c r="C304" s="9">
        <v>11</v>
      </c>
      <c r="D304" s="9" t="s">
        <v>911</v>
      </c>
      <c r="E304" s="9" t="s">
        <v>943</v>
      </c>
      <c r="F304" s="9">
        <v>57225</v>
      </c>
      <c r="G304" s="10" t="s">
        <v>913</v>
      </c>
      <c r="H304" s="10" t="s">
        <v>914</v>
      </c>
      <c r="I304" s="10" t="s">
        <v>944</v>
      </c>
      <c r="J304" s="10" t="s">
        <v>945</v>
      </c>
      <c r="K304" s="11">
        <v>158400</v>
      </c>
      <c r="L304" s="11">
        <v>39238</v>
      </c>
      <c r="M304" s="11">
        <v>0</v>
      </c>
      <c r="N304" s="21">
        <v>39238</v>
      </c>
      <c r="O304" s="7">
        <v>6</v>
      </c>
      <c r="P304" s="11">
        <v>0</v>
      </c>
      <c r="Q304" s="11">
        <f t="shared" si="28"/>
        <v>35144.809632281162</v>
      </c>
      <c r="R304" s="12" t="b">
        <f t="shared" si="32"/>
        <v>0</v>
      </c>
      <c r="S304" s="23">
        <f t="shared" si="29"/>
        <v>36229.582625300231</v>
      </c>
      <c r="T304" s="23" t="b">
        <f t="shared" si="33"/>
        <v>0</v>
      </c>
      <c r="U304" s="23">
        <f t="shared" si="30"/>
        <v>36239.963228104192</v>
      </c>
      <c r="V304" s="25">
        <f t="shared" si="31"/>
        <v>36240</v>
      </c>
      <c r="W304" s="27">
        <f t="shared" si="34"/>
        <v>-2998</v>
      </c>
    </row>
    <row r="305" spans="2:23" ht="25.5" x14ac:dyDescent="0.2">
      <c r="B305" s="9">
        <v>304</v>
      </c>
      <c r="C305" s="9">
        <v>12</v>
      </c>
      <c r="D305" s="9" t="s">
        <v>911</v>
      </c>
      <c r="E305" s="9" t="s">
        <v>946</v>
      </c>
      <c r="F305" s="9">
        <v>57350</v>
      </c>
      <c r="G305" s="10" t="s">
        <v>913</v>
      </c>
      <c r="H305" s="10" t="s">
        <v>914</v>
      </c>
      <c r="I305" s="10" t="s">
        <v>947</v>
      </c>
      <c r="J305" s="10" t="s">
        <v>948</v>
      </c>
      <c r="K305" s="11">
        <v>406401.75</v>
      </c>
      <c r="L305" s="11">
        <v>406401.75</v>
      </c>
      <c r="M305" s="11">
        <v>0</v>
      </c>
      <c r="N305" s="21">
        <v>406401.75</v>
      </c>
      <c r="O305" s="7">
        <v>6</v>
      </c>
      <c r="P305" s="11">
        <v>0</v>
      </c>
      <c r="Q305" s="11">
        <f t="shared" si="28"/>
        <v>35144.809632281162</v>
      </c>
      <c r="R305" s="12" t="b">
        <f t="shared" si="32"/>
        <v>0</v>
      </c>
      <c r="S305" s="23">
        <f t="shared" si="29"/>
        <v>36229.582625300231</v>
      </c>
      <c r="T305" s="23" t="b">
        <f t="shared" si="33"/>
        <v>0</v>
      </c>
      <c r="U305" s="23">
        <f t="shared" si="30"/>
        <v>36239.963228104192</v>
      </c>
      <c r="V305" s="25">
        <f t="shared" si="31"/>
        <v>36240</v>
      </c>
      <c r="W305" s="27">
        <f t="shared" si="34"/>
        <v>-370161.75</v>
      </c>
    </row>
    <row r="306" spans="2:23" ht="38.25" x14ac:dyDescent="0.2">
      <c r="B306" s="9">
        <v>305</v>
      </c>
      <c r="C306" s="9">
        <v>13</v>
      </c>
      <c r="D306" s="9" t="s">
        <v>911</v>
      </c>
      <c r="E306" s="9" t="s">
        <v>949</v>
      </c>
      <c r="F306" s="9">
        <v>57449</v>
      </c>
      <c r="G306" s="10" t="s">
        <v>913</v>
      </c>
      <c r="H306" s="10" t="s">
        <v>914</v>
      </c>
      <c r="I306" s="10" t="s">
        <v>950</v>
      </c>
      <c r="J306" s="10" t="s">
        <v>951</v>
      </c>
      <c r="K306" s="11">
        <v>152280</v>
      </c>
      <c r="L306" s="11">
        <v>91077.33</v>
      </c>
      <c r="M306" s="11">
        <v>0</v>
      </c>
      <c r="N306" s="21">
        <v>91077.33</v>
      </c>
      <c r="O306" s="7">
        <v>3</v>
      </c>
      <c r="P306" s="11">
        <v>0</v>
      </c>
      <c r="Q306" s="11">
        <f t="shared" si="28"/>
        <v>17572.404816140581</v>
      </c>
      <c r="R306" s="12" t="b">
        <f t="shared" si="32"/>
        <v>0</v>
      </c>
      <c r="S306" s="23">
        <f t="shared" si="29"/>
        <v>18657.17780915965</v>
      </c>
      <c r="T306" s="23" t="b">
        <f t="shared" si="33"/>
        <v>0</v>
      </c>
      <c r="U306" s="23">
        <f t="shared" si="30"/>
        <v>18667.558411963608</v>
      </c>
      <c r="V306" s="25">
        <f t="shared" si="31"/>
        <v>18668</v>
      </c>
      <c r="W306" s="27">
        <f t="shared" si="34"/>
        <v>-72409.33</v>
      </c>
    </row>
    <row r="307" spans="2:23" ht="38.25" x14ac:dyDescent="0.2">
      <c r="B307" s="9">
        <v>306</v>
      </c>
      <c r="C307" s="9">
        <v>14</v>
      </c>
      <c r="D307" s="9" t="s">
        <v>911</v>
      </c>
      <c r="E307" s="9" t="s">
        <v>952</v>
      </c>
      <c r="F307" s="9">
        <v>55062</v>
      </c>
      <c r="G307" s="10" t="s">
        <v>913</v>
      </c>
      <c r="H307" s="10" t="s">
        <v>914</v>
      </c>
      <c r="I307" s="10" t="s">
        <v>953</v>
      </c>
      <c r="J307" s="10" t="s">
        <v>954</v>
      </c>
      <c r="K307" s="11">
        <v>172352</v>
      </c>
      <c r="L307" s="11">
        <v>60000</v>
      </c>
      <c r="M307" s="11">
        <v>0</v>
      </c>
      <c r="N307" s="21">
        <v>60000</v>
      </c>
      <c r="O307" s="7">
        <v>4</v>
      </c>
      <c r="P307" s="11">
        <v>0</v>
      </c>
      <c r="Q307" s="11">
        <f t="shared" si="28"/>
        <v>23429.87308818744</v>
      </c>
      <c r="R307" s="12" t="b">
        <f t="shared" si="32"/>
        <v>0</v>
      </c>
      <c r="S307" s="23">
        <f t="shared" si="29"/>
        <v>24514.646081206509</v>
      </c>
      <c r="T307" s="23" t="b">
        <f t="shared" si="33"/>
        <v>0</v>
      </c>
      <c r="U307" s="23">
        <f t="shared" si="30"/>
        <v>24525.026684010467</v>
      </c>
      <c r="V307" s="25">
        <f t="shared" si="31"/>
        <v>24526</v>
      </c>
      <c r="W307" s="27">
        <f t="shared" si="34"/>
        <v>-35474</v>
      </c>
    </row>
    <row r="308" spans="2:23" ht="25.5" x14ac:dyDescent="0.2">
      <c r="B308" s="9">
        <v>307</v>
      </c>
      <c r="C308" s="9">
        <v>15</v>
      </c>
      <c r="D308" s="9" t="s">
        <v>911</v>
      </c>
      <c r="E308" s="9" t="s">
        <v>955</v>
      </c>
      <c r="F308" s="9">
        <v>57644</v>
      </c>
      <c r="G308" s="10" t="s">
        <v>913</v>
      </c>
      <c r="H308" s="10" t="s">
        <v>914</v>
      </c>
      <c r="I308" s="10" t="s">
        <v>956</v>
      </c>
      <c r="J308" s="10" t="s">
        <v>957</v>
      </c>
      <c r="K308" s="11">
        <v>103530</v>
      </c>
      <c r="L308" s="11">
        <v>90000</v>
      </c>
      <c r="M308" s="11">
        <v>0</v>
      </c>
      <c r="N308" s="21">
        <v>90000</v>
      </c>
      <c r="O308" s="7">
        <v>4</v>
      </c>
      <c r="P308" s="11">
        <v>0</v>
      </c>
      <c r="Q308" s="11">
        <f t="shared" si="28"/>
        <v>23429.87308818744</v>
      </c>
      <c r="R308" s="12" t="b">
        <f t="shared" si="32"/>
        <v>0</v>
      </c>
      <c r="S308" s="23">
        <f t="shared" si="29"/>
        <v>24514.646081206509</v>
      </c>
      <c r="T308" s="23" t="b">
        <f t="shared" si="33"/>
        <v>0</v>
      </c>
      <c r="U308" s="23">
        <f t="shared" si="30"/>
        <v>24525.026684010467</v>
      </c>
      <c r="V308" s="25">
        <f t="shared" si="31"/>
        <v>24526</v>
      </c>
      <c r="W308" s="27">
        <f t="shared" si="34"/>
        <v>-65474</v>
      </c>
    </row>
    <row r="309" spans="2:23" ht="38.25" x14ac:dyDescent="0.2">
      <c r="B309" s="9">
        <v>308</v>
      </c>
      <c r="C309" s="9">
        <v>16</v>
      </c>
      <c r="D309" s="9" t="s">
        <v>911</v>
      </c>
      <c r="E309" s="9" t="s">
        <v>958</v>
      </c>
      <c r="F309" s="9">
        <v>57706</v>
      </c>
      <c r="G309" s="10" t="s">
        <v>913</v>
      </c>
      <c r="H309" s="10" t="s">
        <v>914</v>
      </c>
      <c r="I309" s="10" t="s">
        <v>959</v>
      </c>
      <c r="J309" s="10" t="s">
        <v>960</v>
      </c>
      <c r="K309" s="11">
        <v>342000</v>
      </c>
      <c r="L309" s="11">
        <v>150000</v>
      </c>
      <c r="M309" s="11">
        <v>0</v>
      </c>
      <c r="N309" s="21">
        <v>150000</v>
      </c>
      <c r="O309" s="7">
        <v>5</v>
      </c>
      <c r="P309" s="11">
        <v>0</v>
      </c>
      <c r="Q309" s="11">
        <f t="shared" si="28"/>
        <v>29287.341360234299</v>
      </c>
      <c r="R309" s="12" t="b">
        <f t="shared" si="32"/>
        <v>0</v>
      </c>
      <c r="S309" s="23">
        <f t="shared" si="29"/>
        <v>30372.114353253368</v>
      </c>
      <c r="T309" s="23" t="b">
        <f t="shared" si="33"/>
        <v>0</v>
      </c>
      <c r="U309" s="23">
        <f t="shared" si="30"/>
        <v>30382.494956057326</v>
      </c>
      <c r="V309" s="25">
        <f t="shared" si="31"/>
        <v>30383</v>
      </c>
      <c r="W309" s="27">
        <f t="shared" si="34"/>
        <v>-119617</v>
      </c>
    </row>
    <row r="310" spans="2:23" ht="38.25" x14ac:dyDescent="0.2">
      <c r="B310" s="9">
        <v>309</v>
      </c>
      <c r="C310" s="9">
        <v>17</v>
      </c>
      <c r="D310" s="9" t="s">
        <v>911</v>
      </c>
      <c r="E310" s="9" t="s">
        <v>961</v>
      </c>
      <c r="F310" s="9">
        <v>57948</v>
      </c>
      <c r="G310" s="10" t="s">
        <v>913</v>
      </c>
      <c r="H310" s="10" t="s">
        <v>914</v>
      </c>
      <c r="I310" s="10" t="s">
        <v>962</v>
      </c>
      <c r="J310" s="10" t="s">
        <v>963</v>
      </c>
      <c r="K310" s="11">
        <v>215238</v>
      </c>
      <c r="L310" s="11">
        <v>60000</v>
      </c>
      <c r="M310" s="11">
        <v>0</v>
      </c>
      <c r="N310" s="21">
        <v>60000</v>
      </c>
      <c r="O310" s="7">
        <v>4</v>
      </c>
      <c r="P310" s="11">
        <v>0</v>
      </c>
      <c r="Q310" s="11">
        <f t="shared" si="28"/>
        <v>23429.87308818744</v>
      </c>
      <c r="R310" s="12" t="b">
        <f t="shared" si="32"/>
        <v>0</v>
      </c>
      <c r="S310" s="23">
        <f t="shared" si="29"/>
        <v>24514.646081206509</v>
      </c>
      <c r="T310" s="23" t="b">
        <f t="shared" si="33"/>
        <v>0</v>
      </c>
      <c r="U310" s="23">
        <f t="shared" si="30"/>
        <v>24525.026684010467</v>
      </c>
      <c r="V310" s="25">
        <f t="shared" si="31"/>
        <v>24526</v>
      </c>
      <c r="W310" s="27">
        <f t="shared" si="34"/>
        <v>-35474</v>
      </c>
    </row>
    <row r="311" spans="2:23" ht="38.25" x14ac:dyDescent="0.2">
      <c r="B311" s="9">
        <v>310</v>
      </c>
      <c r="C311" s="9">
        <v>18</v>
      </c>
      <c r="D311" s="9" t="s">
        <v>911</v>
      </c>
      <c r="E311" s="9" t="s">
        <v>964</v>
      </c>
      <c r="F311" s="9">
        <v>57831</v>
      </c>
      <c r="G311" s="10" t="s">
        <v>913</v>
      </c>
      <c r="H311" s="10" t="s">
        <v>914</v>
      </c>
      <c r="I311" s="10" t="s">
        <v>965</v>
      </c>
      <c r="J311" s="10" t="s">
        <v>966</v>
      </c>
      <c r="K311" s="11">
        <v>176750</v>
      </c>
      <c r="L311" s="11">
        <v>36000</v>
      </c>
      <c r="M311" s="11">
        <v>0</v>
      </c>
      <c r="N311" s="21">
        <v>36000</v>
      </c>
      <c r="O311" s="7">
        <v>4</v>
      </c>
      <c r="P311" s="11">
        <v>0</v>
      </c>
      <c r="Q311" s="11">
        <f t="shared" si="28"/>
        <v>23429.87308818744</v>
      </c>
      <c r="R311" s="12" t="b">
        <f t="shared" si="32"/>
        <v>0</v>
      </c>
      <c r="S311" s="23">
        <f t="shared" si="29"/>
        <v>24514.646081206509</v>
      </c>
      <c r="T311" s="23" t="b">
        <f t="shared" si="33"/>
        <v>0</v>
      </c>
      <c r="U311" s="23">
        <f t="shared" si="30"/>
        <v>24525.026684010467</v>
      </c>
      <c r="V311" s="25">
        <f t="shared" si="31"/>
        <v>24526</v>
      </c>
      <c r="W311" s="27">
        <f t="shared" si="34"/>
        <v>-11474</v>
      </c>
    </row>
    <row r="312" spans="2:23" ht="38.25" x14ac:dyDescent="0.2">
      <c r="B312" s="9">
        <v>311</v>
      </c>
      <c r="C312" s="9">
        <v>19</v>
      </c>
      <c r="D312" s="9" t="s">
        <v>911</v>
      </c>
      <c r="E312" s="9" t="s">
        <v>967</v>
      </c>
      <c r="F312" s="9">
        <v>57902</v>
      </c>
      <c r="G312" s="10" t="s">
        <v>913</v>
      </c>
      <c r="H312" s="10" t="s">
        <v>914</v>
      </c>
      <c r="I312" s="10" t="s">
        <v>968</v>
      </c>
      <c r="J312" s="10" t="s">
        <v>969</v>
      </c>
      <c r="K312" s="11">
        <v>169020</v>
      </c>
      <c r="L312" s="11">
        <v>15000</v>
      </c>
      <c r="M312" s="11">
        <v>0</v>
      </c>
      <c r="N312" s="21">
        <v>15000</v>
      </c>
      <c r="O312" s="7">
        <v>5</v>
      </c>
      <c r="P312" s="11">
        <v>0</v>
      </c>
      <c r="Q312" s="11">
        <f t="shared" si="28"/>
        <v>15000</v>
      </c>
      <c r="R312" s="12" t="b">
        <f t="shared" si="32"/>
        <v>1</v>
      </c>
      <c r="S312" s="23">
        <f t="shared" si="29"/>
        <v>15000</v>
      </c>
      <c r="T312" s="23" t="b">
        <f t="shared" si="33"/>
        <v>1</v>
      </c>
      <c r="U312" s="23">
        <f t="shared" si="30"/>
        <v>15000</v>
      </c>
      <c r="V312" s="25">
        <f t="shared" si="31"/>
        <v>15000</v>
      </c>
      <c r="W312" s="27">
        <f t="shared" si="34"/>
        <v>0</v>
      </c>
    </row>
    <row r="313" spans="2:23" ht="38.25" x14ac:dyDescent="0.2">
      <c r="B313" s="9">
        <v>312</v>
      </c>
      <c r="C313" s="9">
        <v>20</v>
      </c>
      <c r="D313" s="9" t="s">
        <v>911</v>
      </c>
      <c r="E313" s="9" t="s">
        <v>970</v>
      </c>
      <c r="F313" s="9">
        <v>58008</v>
      </c>
      <c r="G313" s="10" t="s">
        <v>913</v>
      </c>
      <c r="H313" s="10" t="s">
        <v>914</v>
      </c>
      <c r="I313" s="10" t="s">
        <v>971</v>
      </c>
      <c r="J313" s="10" t="s">
        <v>972</v>
      </c>
      <c r="K313" s="11">
        <v>382223</v>
      </c>
      <c r="L313" s="11">
        <v>58500</v>
      </c>
      <c r="M313" s="11">
        <v>0</v>
      </c>
      <c r="N313" s="21">
        <v>58500</v>
      </c>
      <c r="O313" s="7">
        <v>4</v>
      </c>
      <c r="P313" s="11">
        <v>0</v>
      </c>
      <c r="Q313" s="11">
        <f t="shared" si="28"/>
        <v>23429.87308818744</v>
      </c>
      <c r="R313" s="12" t="b">
        <f t="shared" si="32"/>
        <v>0</v>
      </c>
      <c r="S313" s="23">
        <f t="shared" si="29"/>
        <v>24514.646081206509</v>
      </c>
      <c r="T313" s="23" t="b">
        <f t="shared" si="33"/>
        <v>0</v>
      </c>
      <c r="U313" s="23">
        <f t="shared" si="30"/>
        <v>24525.026684010467</v>
      </c>
      <c r="V313" s="25">
        <f t="shared" si="31"/>
        <v>24526</v>
      </c>
      <c r="W313" s="27">
        <f t="shared" si="34"/>
        <v>-33974</v>
      </c>
    </row>
    <row r="314" spans="2:23" ht="38.25" x14ac:dyDescent="0.2">
      <c r="B314" s="9">
        <v>313</v>
      </c>
      <c r="C314" s="9">
        <v>21</v>
      </c>
      <c r="D314" s="9" t="s">
        <v>911</v>
      </c>
      <c r="E314" s="9" t="s">
        <v>973</v>
      </c>
      <c r="F314" s="9">
        <v>58204</v>
      </c>
      <c r="G314" s="10" t="s">
        <v>913</v>
      </c>
      <c r="H314" s="10" t="s">
        <v>914</v>
      </c>
      <c r="I314" s="10" t="s">
        <v>974</v>
      </c>
      <c r="J314" s="10" t="s">
        <v>975</v>
      </c>
      <c r="K314" s="11">
        <v>145000</v>
      </c>
      <c r="L314" s="11">
        <v>28600</v>
      </c>
      <c r="M314" s="11">
        <v>0</v>
      </c>
      <c r="N314" s="21">
        <v>28600</v>
      </c>
      <c r="O314" s="7">
        <v>4</v>
      </c>
      <c r="P314" s="11">
        <v>0</v>
      </c>
      <c r="Q314" s="11">
        <f t="shared" si="28"/>
        <v>23429.87308818744</v>
      </c>
      <c r="R314" s="12" t="b">
        <f t="shared" si="32"/>
        <v>0</v>
      </c>
      <c r="S314" s="23">
        <f t="shared" si="29"/>
        <v>24514.646081206509</v>
      </c>
      <c r="T314" s="23" t="b">
        <f t="shared" si="33"/>
        <v>0</v>
      </c>
      <c r="U314" s="23">
        <f t="shared" si="30"/>
        <v>24525.026684010467</v>
      </c>
      <c r="V314" s="25">
        <f t="shared" si="31"/>
        <v>24526</v>
      </c>
      <c r="W314" s="27">
        <f t="shared" si="34"/>
        <v>-4074</v>
      </c>
    </row>
    <row r="315" spans="2:23" ht="25.5" x14ac:dyDescent="0.2">
      <c r="B315" s="9">
        <v>314</v>
      </c>
      <c r="C315" s="9">
        <v>22</v>
      </c>
      <c r="D315" s="9" t="s">
        <v>911</v>
      </c>
      <c r="E315" s="9" t="s">
        <v>976</v>
      </c>
      <c r="F315" s="9">
        <v>55106</v>
      </c>
      <c r="G315" s="10" t="s">
        <v>913</v>
      </c>
      <c r="H315" s="10" t="s">
        <v>914</v>
      </c>
      <c r="I315" s="10" t="s">
        <v>977</v>
      </c>
      <c r="J315" s="10" t="s">
        <v>978</v>
      </c>
      <c r="K315" s="11">
        <v>12600</v>
      </c>
      <c r="L315" s="11">
        <v>12600</v>
      </c>
      <c r="M315" s="11">
        <v>0</v>
      </c>
      <c r="N315" s="21">
        <v>12600</v>
      </c>
      <c r="O315" s="7">
        <v>3</v>
      </c>
      <c r="P315" s="11">
        <v>0</v>
      </c>
      <c r="Q315" s="11">
        <f t="shared" si="28"/>
        <v>12600</v>
      </c>
      <c r="R315" s="12" t="b">
        <f t="shared" si="32"/>
        <v>1</v>
      </c>
      <c r="S315" s="23">
        <f t="shared" si="29"/>
        <v>12600</v>
      </c>
      <c r="T315" s="23" t="b">
        <f t="shared" si="33"/>
        <v>1</v>
      </c>
      <c r="U315" s="23">
        <f t="shared" si="30"/>
        <v>12600</v>
      </c>
      <c r="V315" s="25">
        <f t="shared" si="31"/>
        <v>12600</v>
      </c>
      <c r="W315" s="27">
        <f t="shared" si="34"/>
        <v>0</v>
      </c>
    </row>
    <row r="316" spans="2:23" ht="38.25" x14ac:dyDescent="0.2">
      <c r="B316" s="9">
        <v>315</v>
      </c>
      <c r="C316" s="9">
        <v>23</v>
      </c>
      <c r="D316" s="9" t="s">
        <v>911</v>
      </c>
      <c r="E316" s="9" t="s">
        <v>979</v>
      </c>
      <c r="F316" s="9">
        <v>58259</v>
      </c>
      <c r="G316" s="10" t="s">
        <v>913</v>
      </c>
      <c r="H316" s="10" t="s">
        <v>914</v>
      </c>
      <c r="I316" s="10" t="s">
        <v>980</v>
      </c>
      <c r="J316" s="10" t="s">
        <v>981</v>
      </c>
      <c r="K316" s="11">
        <v>216580</v>
      </c>
      <c r="L316" s="11">
        <v>74723.5</v>
      </c>
      <c r="M316" s="11">
        <v>0</v>
      </c>
      <c r="N316" s="21">
        <v>74723.5</v>
      </c>
      <c r="O316" s="7">
        <v>4</v>
      </c>
      <c r="P316" s="11">
        <v>0</v>
      </c>
      <c r="Q316" s="11">
        <f t="shared" si="28"/>
        <v>23429.87308818744</v>
      </c>
      <c r="R316" s="12" t="b">
        <f t="shared" si="32"/>
        <v>0</v>
      </c>
      <c r="S316" s="23">
        <f t="shared" si="29"/>
        <v>24514.646081206509</v>
      </c>
      <c r="T316" s="23" t="b">
        <f t="shared" si="33"/>
        <v>0</v>
      </c>
      <c r="U316" s="23">
        <f t="shared" si="30"/>
        <v>24525.026684010467</v>
      </c>
      <c r="V316" s="25">
        <f t="shared" si="31"/>
        <v>24526</v>
      </c>
      <c r="W316" s="27">
        <f t="shared" si="34"/>
        <v>-50197.5</v>
      </c>
    </row>
    <row r="317" spans="2:23" ht="38.25" x14ac:dyDescent="0.2">
      <c r="B317" s="9">
        <v>316</v>
      </c>
      <c r="C317" s="9">
        <v>24</v>
      </c>
      <c r="D317" s="9" t="s">
        <v>911</v>
      </c>
      <c r="E317" s="9" t="s">
        <v>982</v>
      </c>
      <c r="F317" s="9">
        <v>58311</v>
      </c>
      <c r="G317" s="10" t="s">
        <v>913</v>
      </c>
      <c r="H317" s="10" t="s">
        <v>914</v>
      </c>
      <c r="I317" s="10" t="s">
        <v>983</v>
      </c>
      <c r="J317" s="10" t="s">
        <v>984</v>
      </c>
      <c r="K317" s="11">
        <v>115684</v>
      </c>
      <c r="L317" s="11">
        <v>71250</v>
      </c>
      <c r="M317" s="11">
        <v>0</v>
      </c>
      <c r="N317" s="21">
        <v>71250</v>
      </c>
      <c r="O317" s="7">
        <v>4</v>
      </c>
      <c r="P317" s="11">
        <v>0</v>
      </c>
      <c r="Q317" s="11">
        <f t="shared" si="28"/>
        <v>23429.87308818744</v>
      </c>
      <c r="R317" s="12" t="b">
        <f t="shared" si="32"/>
        <v>0</v>
      </c>
      <c r="S317" s="23">
        <f t="shared" si="29"/>
        <v>24514.646081206509</v>
      </c>
      <c r="T317" s="23" t="b">
        <f t="shared" si="33"/>
        <v>0</v>
      </c>
      <c r="U317" s="23">
        <f t="shared" si="30"/>
        <v>24525.026684010467</v>
      </c>
      <c r="V317" s="25">
        <f t="shared" si="31"/>
        <v>24526</v>
      </c>
      <c r="W317" s="27">
        <f t="shared" si="34"/>
        <v>-46724</v>
      </c>
    </row>
    <row r="318" spans="2:23" ht="38.25" x14ac:dyDescent="0.2">
      <c r="B318" s="9">
        <v>317</v>
      </c>
      <c r="C318" s="9">
        <v>25</v>
      </c>
      <c r="D318" s="9" t="s">
        <v>911</v>
      </c>
      <c r="E318" s="9" t="s">
        <v>985</v>
      </c>
      <c r="F318" s="9">
        <v>58464</v>
      </c>
      <c r="G318" s="10" t="s">
        <v>913</v>
      </c>
      <c r="H318" s="10" t="s">
        <v>914</v>
      </c>
      <c r="I318" s="10" t="s">
        <v>986</v>
      </c>
      <c r="J318" s="10" t="s">
        <v>987</v>
      </c>
      <c r="K318" s="11">
        <v>153272</v>
      </c>
      <c r="L318" s="11">
        <v>16762.34</v>
      </c>
      <c r="M318" s="11">
        <v>0</v>
      </c>
      <c r="N318" s="21">
        <v>16762.34</v>
      </c>
      <c r="O318" s="7">
        <v>4</v>
      </c>
      <c r="P318" s="11">
        <v>0</v>
      </c>
      <c r="Q318" s="11">
        <f t="shared" si="28"/>
        <v>16762.34</v>
      </c>
      <c r="R318" s="12" t="b">
        <f t="shared" si="32"/>
        <v>1</v>
      </c>
      <c r="S318" s="23">
        <f t="shared" si="29"/>
        <v>16762.34</v>
      </c>
      <c r="T318" s="23" t="b">
        <f t="shared" si="33"/>
        <v>1</v>
      </c>
      <c r="U318" s="23">
        <f t="shared" si="30"/>
        <v>16762.34</v>
      </c>
      <c r="V318" s="25">
        <f t="shared" si="31"/>
        <v>16762</v>
      </c>
      <c r="W318" s="27">
        <f t="shared" si="34"/>
        <v>-0.34000000000014552</v>
      </c>
    </row>
    <row r="319" spans="2:23" ht="25.5" x14ac:dyDescent="0.2">
      <c r="B319" s="9">
        <v>318</v>
      </c>
      <c r="C319" s="9">
        <v>26</v>
      </c>
      <c r="D319" s="9" t="s">
        <v>911</v>
      </c>
      <c r="E319" s="9" t="s">
        <v>988</v>
      </c>
      <c r="F319" s="9">
        <v>58534</v>
      </c>
      <c r="G319" s="10" t="s">
        <v>913</v>
      </c>
      <c r="H319" s="10" t="s">
        <v>914</v>
      </c>
      <c r="I319" s="10" t="s">
        <v>989</v>
      </c>
      <c r="J319" s="10" t="s">
        <v>990</v>
      </c>
      <c r="K319" s="11">
        <v>198512</v>
      </c>
      <c r="L319" s="11">
        <v>112832</v>
      </c>
      <c r="M319" s="11">
        <v>0</v>
      </c>
      <c r="N319" s="21">
        <v>112832</v>
      </c>
      <c r="O319" s="7">
        <v>5</v>
      </c>
      <c r="P319" s="11">
        <v>0</v>
      </c>
      <c r="Q319" s="11">
        <f t="shared" si="28"/>
        <v>29287.341360234299</v>
      </c>
      <c r="R319" s="12" t="b">
        <f t="shared" si="32"/>
        <v>0</v>
      </c>
      <c r="S319" s="23">
        <f t="shared" si="29"/>
        <v>30372.114353253368</v>
      </c>
      <c r="T319" s="23" t="b">
        <f t="shared" si="33"/>
        <v>0</v>
      </c>
      <c r="U319" s="23">
        <f t="shared" si="30"/>
        <v>30382.494956057326</v>
      </c>
      <c r="V319" s="25">
        <f t="shared" si="31"/>
        <v>30383</v>
      </c>
      <c r="W319" s="27">
        <f t="shared" si="34"/>
        <v>-82449</v>
      </c>
    </row>
    <row r="320" spans="2:23" ht="38.25" x14ac:dyDescent="0.2">
      <c r="B320" s="9">
        <v>319</v>
      </c>
      <c r="C320" s="9">
        <v>27</v>
      </c>
      <c r="D320" s="9" t="s">
        <v>911</v>
      </c>
      <c r="E320" s="9" t="s">
        <v>991</v>
      </c>
      <c r="F320" s="9">
        <v>55160</v>
      </c>
      <c r="G320" s="10" t="s">
        <v>913</v>
      </c>
      <c r="H320" s="10" t="s">
        <v>914</v>
      </c>
      <c r="I320" s="10" t="s">
        <v>992</v>
      </c>
      <c r="J320" s="10" t="s">
        <v>993</v>
      </c>
      <c r="K320" s="11">
        <v>109480</v>
      </c>
      <c r="L320" s="11">
        <v>77370</v>
      </c>
      <c r="M320" s="11">
        <v>0</v>
      </c>
      <c r="N320" s="21">
        <v>77370</v>
      </c>
      <c r="O320" s="7">
        <v>3</v>
      </c>
      <c r="P320" s="11">
        <v>0</v>
      </c>
      <c r="Q320" s="11">
        <f t="shared" si="28"/>
        <v>17572.404816140581</v>
      </c>
      <c r="R320" s="12" t="b">
        <f t="shared" si="32"/>
        <v>0</v>
      </c>
      <c r="S320" s="23">
        <f t="shared" si="29"/>
        <v>18657.17780915965</v>
      </c>
      <c r="T320" s="23" t="b">
        <f t="shared" si="33"/>
        <v>0</v>
      </c>
      <c r="U320" s="23">
        <f t="shared" si="30"/>
        <v>18667.558411963608</v>
      </c>
      <c r="V320" s="25">
        <f t="shared" si="31"/>
        <v>18668</v>
      </c>
      <c r="W320" s="27">
        <f t="shared" si="34"/>
        <v>-58702</v>
      </c>
    </row>
    <row r="321" spans="2:23" ht="25.5" x14ac:dyDescent="0.2">
      <c r="B321" s="9">
        <v>320</v>
      </c>
      <c r="C321" s="9">
        <v>28</v>
      </c>
      <c r="D321" s="9" t="s">
        <v>911</v>
      </c>
      <c r="E321" s="9" t="s">
        <v>994</v>
      </c>
      <c r="F321" s="9">
        <v>58552</v>
      </c>
      <c r="G321" s="10" t="s">
        <v>913</v>
      </c>
      <c r="H321" s="10" t="s">
        <v>914</v>
      </c>
      <c r="I321" s="10" t="s">
        <v>995</v>
      </c>
      <c r="J321" s="10" t="s">
        <v>996</v>
      </c>
      <c r="K321" s="11">
        <v>121975</v>
      </c>
      <c r="L321" s="11">
        <v>90737</v>
      </c>
      <c r="M321" s="11">
        <v>0</v>
      </c>
      <c r="N321" s="21">
        <v>90737</v>
      </c>
      <c r="O321" s="7">
        <v>2</v>
      </c>
      <c r="P321" s="11">
        <v>0</v>
      </c>
      <c r="Q321" s="11">
        <f t="shared" si="28"/>
        <v>11714.93654409372</v>
      </c>
      <c r="R321" s="12" t="b">
        <f t="shared" si="32"/>
        <v>0</v>
      </c>
      <c r="S321" s="23">
        <f t="shared" si="29"/>
        <v>12799.709537112789</v>
      </c>
      <c r="T321" s="23" t="b">
        <f t="shared" si="33"/>
        <v>0</v>
      </c>
      <c r="U321" s="23">
        <f t="shared" si="30"/>
        <v>12810.090139916749</v>
      </c>
      <c r="V321" s="25">
        <f t="shared" si="31"/>
        <v>12811</v>
      </c>
      <c r="W321" s="27">
        <f t="shared" si="34"/>
        <v>-77926</v>
      </c>
    </row>
    <row r="322" spans="2:23" ht="38.25" x14ac:dyDescent="0.2">
      <c r="B322" s="9">
        <v>321</v>
      </c>
      <c r="C322" s="9">
        <v>29</v>
      </c>
      <c r="D322" s="9" t="s">
        <v>911</v>
      </c>
      <c r="E322" s="9" t="s">
        <v>997</v>
      </c>
      <c r="F322" s="9">
        <v>58623</v>
      </c>
      <c r="G322" s="10" t="s">
        <v>913</v>
      </c>
      <c r="H322" s="10" t="s">
        <v>914</v>
      </c>
      <c r="I322" s="10" t="s">
        <v>998</v>
      </c>
      <c r="J322" s="10" t="s">
        <v>999</v>
      </c>
      <c r="K322" s="11">
        <v>154700</v>
      </c>
      <c r="L322" s="11">
        <v>41055</v>
      </c>
      <c r="M322" s="11">
        <v>0</v>
      </c>
      <c r="N322" s="21">
        <v>41055</v>
      </c>
      <c r="O322" s="7">
        <v>4</v>
      </c>
      <c r="P322" s="11">
        <v>0</v>
      </c>
      <c r="Q322" s="11">
        <f t="shared" ref="Q322:Q385" si="35">IF(O322*$P$962&gt;N322,N322,O322*$P$962)</f>
        <v>23429.87308818744</v>
      </c>
      <c r="R322" s="12" t="b">
        <f t="shared" si="32"/>
        <v>0</v>
      </c>
      <c r="S322" s="23">
        <f t="shared" ref="S322:S385" si="36">IF(R322=FALSE,IF(SUM(Q322,$Q$963/$R$962)&gt;N322,Q322,SUM(Q322,$Q$963/$R$962)),Q322)</f>
        <v>24514.646081206509</v>
      </c>
      <c r="T322" s="23" t="b">
        <f t="shared" si="33"/>
        <v>0</v>
      </c>
      <c r="U322" s="23">
        <f t="shared" ref="U322:U385" si="37">IF(T322=FALSE,IF(SUM(S322,$S$963/$T$962)&gt;N322,S322,SUM(S322,$S$963/$T$962)),S322)</f>
        <v>24525.026684010467</v>
      </c>
      <c r="V322" s="25">
        <f t="shared" si="31"/>
        <v>24526</v>
      </c>
      <c r="W322" s="27">
        <f t="shared" si="34"/>
        <v>-16529</v>
      </c>
    </row>
    <row r="323" spans="2:23" ht="38.25" x14ac:dyDescent="0.2">
      <c r="B323" s="9">
        <v>322</v>
      </c>
      <c r="C323" s="9">
        <v>30</v>
      </c>
      <c r="D323" s="9" t="s">
        <v>911</v>
      </c>
      <c r="E323" s="9" t="s">
        <v>1000</v>
      </c>
      <c r="F323" s="9">
        <v>58721</v>
      </c>
      <c r="G323" s="10" t="s">
        <v>913</v>
      </c>
      <c r="H323" s="10" t="s">
        <v>914</v>
      </c>
      <c r="I323" s="10" t="s">
        <v>1001</v>
      </c>
      <c r="J323" s="10" t="s">
        <v>1002</v>
      </c>
      <c r="K323" s="11">
        <v>180000</v>
      </c>
      <c r="L323" s="11">
        <v>70000</v>
      </c>
      <c r="M323" s="11">
        <v>0</v>
      </c>
      <c r="N323" s="21">
        <v>70000</v>
      </c>
      <c r="O323" s="7">
        <v>3</v>
      </c>
      <c r="P323" s="11">
        <v>0</v>
      </c>
      <c r="Q323" s="11">
        <f t="shared" si="35"/>
        <v>17572.404816140581</v>
      </c>
      <c r="R323" s="12" t="b">
        <f t="shared" si="32"/>
        <v>0</v>
      </c>
      <c r="S323" s="23">
        <f t="shared" si="36"/>
        <v>18657.17780915965</v>
      </c>
      <c r="T323" s="23" t="b">
        <f t="shared" si="33"/>
        <v>0</v>
      </c>
      <c r="U323" s="23">
        <f t="shared" si="37"/>
        <v>18667.558411963608</v>
      </c>
      <c r="V323" s="25">
        <f t="shared" ref="V323:V386" si="38">IF(U323&gt;=N323,ROUNDDOWN(U323,0),ROUNDUP(U323,0))</f>
        <v>18668</v>
      </c>
      <c r="W323" s="27">
        <f t="shared" si="34"/>
        <v>-51332</v>
      </c>
    </row>
    <row r="324" spans="2:23" ht="38.25" x14ac:dyDescent="0.2">
      <c r="B324" s="9">
        <v>323</v>
      </c>
      <c r="C324" s="9">
        <v>31</v>
      </c>
      <c r="D324" s="9" t="s">
        <v>911</v>
      </c>
      <c r="E324" s="9" t="s">
        <v>1003</v>
      </c>
      <c r="F324" s="9">
        <v>60169</v>
      </c>
      <c r="G324" s="10" t="s">
        <v>913</v>
      </c>
      <c r="H324" s="10" t="s">
        <v>914</v>
      </c>
      <c r="I324" s="10" t="s">
        <v>1004</v>
      </c>
      <c r="J324" s="10" t="s">
        <v>1005</v>
      </c>
      <c r="K324" s="11">
        <v>121942</v>
      </c>
      <c r="L324" s="11">
        <v>80946</v>
      </c>
      <c r="M324" s="11">
        <v>0</v>
      </c>
      <c r="N324" s="21">
        <v>80946</v>
      </c>
      <c r="O324" s="7">
        <v>4</v>
      </c>
      <c r="P324" s="11">
        <v>0</v>
      </c>
      <c r="Q324" s="11">
        <f t="shared" si="35"/>
        <v>23429.87308818744</v>
      </c>
      <c r="R324" s="12" t="b">
        <f t="shared" ref="R324:R386" si="39">IF(N324&lt;=Q324,TRUE,FALSE)</f>
        <v>0</v>
      </c>
      <c r="S324" s="23">
        <f t="shared" si="36"/>
        <v>24514.646081206509</v>
      </c>
      <c r="T324" s="23" t="b">
        <f t="shared" ref="T324:T386" si="40">IF(N324&lt;=S324,TRUE,FALSE)</f>
        <v>0</v>
      </c>
      <c r="U324" s="23">
        <f t="shared" si="37"/>
        <v>24525.026684010467</v>
      </c>
      <c r="V324" s="25">
        <f t="shared" si="38"/>
        <v>24526</v>
      </c>
      <c r="W324" s="27">
        <f t="shared" ref="W324:W386" si="41">V324-N324</f>
        <v>-56420</v>
      </c>
    </row>
    <row r="325" spans="2:23" ht="38.25" x14ac:dyDescent="0.2">
      <c r="B325" s="9">
        <v>324</v>
      </c>
      <c r="C325" s="9">
        <v>32</v>
      </c>
      <c r="D325" s="9" t="s">
        <v>911</v>
      </c>
      <c r="E325" s="9" t="s">
        <v>1006</v>
      </c>
      <c r="F325" s="9">
        <v>58918</v>
      </c>
      <c r="G325" s="10" t="s">
        <v>913</v>
      </c>
      <c r="H325" s="10" t="s">
        <v>914</v>
      </c>
      <c r="I325" s="10" t="s">
        <v>1007</v>
      </c>
      <c r="J325" s="10" t="s">
        <v>1008</v>
      </c>
      <c r="K325" s="11">
        <v>179705.38</v>
      </c>
      <c r="L325" s="11">
        <v>40000</v>
      </c>
      <c r="M325" s="11">
        <v>0</v>
      </c>
      <c r="N325" s="21">
        <v>40000</v>
      </c>
      <c r="O325" s="7">
        <v>4</v>
      </c>
      <c r="P325" s="11">
        <v>0</v>
      </c>
      <c r="Q325" s="11">
        <f t="shared" si="35"/>
        <v>23429.87308818744</v>
      </c>
      <c r="R325" s="12" t="b">
        <f t="shared" si="39"/>
        <v>0</v>
      </c>
      <c r="S325" s="23">
        <f t="shared" si="36"/>
        <v>24514.646081206509</v>
      </c>
      <c r="T325" s="23" t="b">
        <f t="shared" si="40"/>
        <v>0</v>
      </c>
      <c r="U325" s="23">
        <f t="shared" si="37"/>
        <v>24525.026684010467</v>
      </c>
      <c r="V325" s="25">
        <f t="shared" si="38"/>
        <v>24526</v>
      </c>
      <c r="W325" s="27">
        <f t="shared" si="41"/>
        <v>-15474</v>
      </c>
    </row>
    <row r="326" spans="2:23" ht="38.25" x14ac:dyDescent="0.2">
      <c r="B326" s="9">
        <v>325</v>
      </c>
      <c r="C326" s="9">
        <v>33</v>
      </c>
      <c r="D326" s="9" t="s">
        <v>911</v>
      </c>
      <c r="E326" s="9" t="s">
        <v>1009</v>
      </c>
      <c r="F326" s="9">
        <v>59130</v>
      </c>
      <c r="G326" s="10" t="s">
        <v>913</v>
      </c>
      <c r="H326" s="10" t="s">
        <v>914</v>
      </c>
      <c r="I326" s="10" t="s">
        <v>1010</v>
      </c>
      <c r="J326" s="10" t="s">
        <v>1011</v>
      </c>
      <c r="K326" s="11">
        <v>127330</v>
      </c>
      <c r="L326" s="11">
        <v>95497.5</v>
      </c>
      <c r="M326" s="11">
        <v>0</v>
      </c>
      <c r="N326" s="21">
        <v>95497.5</v>
      </c>
      <c r="O326" s="7">
        <v>3</v>
      </c>
      <c r="P326" s="11">
        <v>0</v>
      </c>
      <c r="Q326" s="11">
        <f t="shared" si="35"/>
        <v>17572.404816140581</v>
      </c>
      <c r="R326" s="12" t="b">
        <f t="shared" si="39"/>
        <v>0</v>
      </c>
      <c r="S326" s="23">
        <f t="shared" si="36"/>
        <v>18657.17780915965</v>
      </c>
      <c r="T326" s="23" t="b">
        <f t="shared" si="40"/>
        <v>0</v>
      </c>
      <c r="U326" s="23">
        <f t="shared" si="37"/>
        <v>18667.558411963608</v>
      </c>
      <c r="V326" s="25">
        <f t="shared" si="38"/>
        <v>18668</v>
      </c>
      <c r="W326" s="27">
        <f t="shared" si="41"/>
        <v>-76829.5</v>
      </c>
    </row>
    <row r="327" spans="2:23" ht="25.5" x14ac:dyDescent="0.2">
      <c r="B327" s="9">
        <v>326</v>
      </c>
      <c r="C327" s="9">
        <v>34</v>
      </c>
      <c r="D327" s="9" t="s">
        <v>911</v>
      </c>
      <c r="E327" s="9" t="s">
        <v>1012</v>
      </c>
      <c r="F327" s="9">
        <v>59238</v>
      </c>
      <c r="G327" s="10" t="s">
        <v>913</v>
      </c>
      <c r="H327" s="10" t="s">
        <v>914</v>
      </c>
      <c r="I327" s="10" t="s">
        <v>1013</v>
      </c>
      <c r="J327" s="10" t="s">
        <v>1014</v>
      </c>
      <c r="K327" s="11">
        <v>145937</v>
      </c>
      <c r="L327" s="11">
        <v>75000</v>
      </c>
      <c r="M327" s="11">
        <v>0</v>
      </c>
      <c r="N327" s="21">
        <v>75000</v>
      </c>
      <c r="O327" s="7">
        <v>2</v>
      </c>
      <c r="P327" s="11">
        <v>0</v>
      </c>
      <c r="Q327" s="11">
        <f t="shared" si="35"/>
        <v>11714.93654409372</v>
      </c>
      <c r="R327" s="12" t="b">
        <f t="shared" si="39"/>
        <v>0</v>
      </c>
      <c r="S327" s="23">
        <f t="shared" si="36"/>
        <v>12799.709537112789</v>
      </c>
      <c r="T327" s="23" t="b">
        <f t="shared" si="40"/>
        <v>0</v>
      </c>
      <c r="U327" s="23">
        <f t="shared" si="37"/>
        <v>12810.090139916749</v>
      </c>
      <c r="V327" s="25">
        <f t="shared" si="38"/>
        <v>12811</v>
      </c>
      <c r="W327" s="27">
        <f t="shared" si="41"/>
        <v>-62189</v>
      </c>
    </row>
    <row r="328" spans="2:23" ht="38.25" x14ac:dyDescent="0.2">
      <c r="B328" s="9">
        <v>327</v>
      </c>
      <c r="C328" s="9">
        <v>35</v>
      </c>
      <c r="D328" s="9" t="s">
        <v>911</v>
      </c>
      <c r="E328" s="9" t="s">
        <v>1015</v>
      </c>
      <c r="F328" s="9">
        <v>59498</v>
      </c>
      <c r="G328" s="10" t="s">
        <v>913</v>
      </c>
      <c r="H328" s="10" t="s">
        <v>914</v>
      </c>
      <c r="I328" s="10" t="s">
        <v>1016</v>
      </c>
      <c r="J328" s="10" t="s">
        <v>1017</v>
      </c>
      <c r="K328" s="11">
        <v>154700</v>
      </c>
      <c r="L328" s="11">
        <v>52003</v>
      </c>
      <c r="M328" s="11">
        <v>0</v>
      </c>
      <c r="N328" s="21">
        <v>52003</v>
      </c>
      <c r="O328" s="7">
        <v>2</v>
      </c>
      <c r="P328" s="11">
        <v>0</v>
      </c>
      <c r="Q328" s="11">
        <f t="shared" si="35"/>
        <v>11714.93654409372</v>
      </c>
      <c r="R328" s="12" t="b">
        <f t="shared" si="39"/>
        <v>0</v>
      </c>
      <c r="S328" s="23">
        <f t="shared" si="36"/>
        <v>12799.709537112789</v>
      </c>
      <c r="T328" s="23" t="b">
        <f t="shared" si="40"/>
        <v>0</v>
      </c>
      <c r="U328" s="23">
        <f t="shared" si="37"/>
        <v>12810.090139916749</v>
      </c>
      <c r="V328" s="25">
        <f t="shared" si="38"/>
        <v>12811</v>
      </c>
      <c r="W328" s="27">
        <f t="shared" si="41"/>
        <v>-39192</v>
      </c>
    </row>
    <row r="329" spans="2:23" ht="38.25" x14ac:dyDescent="0.2">
      <c r="B329" s="9">
        <v>328</v>
      </c>
      <c r="C329" s="9">
        <v>36</v>
      </c>
      <c r="D329" s="9" t="s">
        <v>911</v>
      </c>
      <c r="E329" s="9" t="s">
        <v>1018</v>
      </c>
      <c r="F329" s="9">
        <v>59586</v>
      </c>
      <c r="G329" s="10" t="s">
        <v>913</v>
      </c>
      <c r="H329" s="10" t="s">
        <v>914</v>
      </c>
      <c r="I329" s="10" t="s">
        <v>1019</v>
      </c>
      <c r="J329" s="10" t="s">
        <v>1020</v>
      </c>
      <c r="K329" s="11">
        <v>244000</v>
      </c>
      <c r="L329" s="11">
        <v>153510</v>
      </c>
      <c r="M329" s="11">
        <v>0</v>
      </c>
      <c r="N329" s="21">
        <v>153510</v>
      </c>
      <c r="O329" s="7">
        <v>3</v>
      </c>
      <c r="P329" s="11">
        <v>0</v>
      </c>
      <c r="Q329" s="11">
        <f t="shared" si="35"/>
        <v>17572.404816140581</v>
      </c>
      <c r="R329" s="12" t="b">
        <f t="shared" si="39"/>
        <v>0</v>
      </c>
      <c r="S329" s="23">
        <f t="shared" si="36"/>
        <v>18657.17780915965</v>
      </c>
      <c r="T329" s="23" t="b">
        <f t="shared" si="40"/>
        <v>0</v>
      </c>
      <c r="U329" s="23">
        <f t="shared" si="37"/>
        <v>18667.558411963608</v>
      </c>
      <c r="V329" s="25">
        <f t="shared" si="38"/>
        <v>18668</v>
      </c>
      <c r="W329" s="27">
        <f t="shared" si="41"/>
        <v>-134842</v>
      </c>
    </row>
    <row r="330" spans="2:23" ht="25.5" x14ac:dyDescent="0.2">
      <c r="B330" s="9">
        <v>329</v>
      </c>
      <c r="C330" s="9">
        <v>37</v>
      </c>
      <c r="D330" s="9" t="s">
        <v>911</v>
      </c>
      <c r="E330" s="9" t="s">
        <v>1021</v>
      </c>
      <c r="F330" s="9">
        <v>59327</v>
      </c>
      <c r="G330" s="10" t="s">
        <v>913</v>
      </c>
      <c r="H330" s="10" t="s">
        <v>914</v>
      </c>
      <c r="I330" s="10" t="s">
        <v>1022</v>
      </c>
      <c r="J330" s="10" t="s">
        <v>1023</v>
      </c>
      <c r="K330" s="11">
        <v>450000</v>
      </c>
      <c r="L330" s="11">
        <v>450000</v>
      </c>
      <c r="M330" s="11">
        <v>0</v>
      </c>
      <c r="N330" s="21">
        <v>450000</v>
      </c>
      <c r="O330" s="7">
        <v>2</v>
      </c>
      <c r="P330" s="11">
        <v>0</v>
      </c>
      <c r="Q330" s="11">
        <f t="shared" si="35"/>
        <v>11714.93654409372</v>
      </c>
      <c r="R330" s="12" t="b">
        <f t="shared" si="39"/>
        <v>0</v>
      </c>
      <c r="S330" s="23">
        <f t="shared" si="36"/>
        <v>12799.709537112789</v>
      </c>
      <c r="T330" s="23" t="b">
        <f t="shared" si="40"/>
        <v>0</v>
      </c>
      <c r="U330" s="23">
        <f t="shared" si="37"/>
        <v>12810.090139916749</v>
      </c>
      <c r="V330" s="25">
        <f t="shared" si="38"/>
        <v>12811</v>
      </c>
      <c r="W330" s="27">
        <f t="shared" si="41"/>
        <v>-437189</v>
      </c>
    </row>
    <row r="331" spans="2:23" ht="25.5" x14ac:dyDescent="0.2">
      <c r="B331" s="9">
        <v>330</v>
      </c>
      <c r="C331" s="9">
        <v>38</v>
      </c>
      <c r="D331" s="9" t="s">
        <v>911</v>
      </c>
      <c r="E331" s="9" t="s">
        <v>1024</v>
      </c>
      <c r="F331" s="9">
        <v>59416</v>
      </c>
      <c r="G331" s="10" t="s">
        <v>913</v>
      </c>
      <c r="H331" s="10" t="s">
        <v>914</v>
      </c>
      <c r="I331" s="10" t="s">
        <v>1025</v>
      </c>
      <c r="J331" s="10" t="s">
        <v>1026</v>
      </c>
      <c r="K331" s="11">
        <v>83536.87</v>
      </c>
      <c r="L331" s="11">
        <v>45036.08</v>
      </c>
      <c r="M331" s="11">
        <v>0</v>
      </c>
      <c r="N331" s="21">
        <v>45036.800000000003</v>
      </c>
      <c r="O331" s="7">
        <v>3</v>
      </c>
      <c r="P331" s="11">
        <v>0</v>
      </c>
      <c r="Q331" s="11">
        <f t="shared" si="35"/>
        <v>17572.404816140581</v>
      </c>
      <c r="R331" s="12" t="b">
        <f t="shared" si="39"/>
        <v>0</v>
      </c>
      <c r="S331" s="23">
        <f t="shared" si="36"/>
        <v>18657.17780915965</v>
      </c>
      <c r="T331" s="23" t="b">
        <f t="shared" si="40"/>
        <v>0</v>
      </c>
      <c r="U331" s="23">
        <f t="shared" si="37"/>
        <v>18667.558411963608</v>
      </c>
      <c r="V331" s="25">
        <f t="shared" si="38"/>
        <v>18668</v>
      </c>
      <c r="W331" s="27">
        <f t="shared" si="41"/>
        <v>-26368.800000000003</v>
      </c>
    </row>
    <row r="332" spans="2:23" ht="38.25" x14ac:dyDescent="0.2">
      <c r="B332" s="9">
        <v>331</v>
      </c>
      <c r="C332" s="9">
        <v>39</v>
      </c>
      <c r="D332" s="9" t="s">
        <v>911</v>
      </c>
      <c r="E332" s="9" t="s">
        <v>1027</v>
      </c>
      <c r="F332" s="9">
        <v>59657</v>
      </c>
      <c r="G332" s="10" t="s">
        <v>913</v>
      </c>
      <c r="H332" s="10" t="s">
        <v>914</v>
      </c>
      <c r="I332" s="10" t="s">
        <v>1028</v>
      </c>
      <c r="J332" s="10" t="s">
        <v>1029</v>
      </c>
      <c r="K332" s="11">
        <v>154700</v>
      </c>
      <c r="L332" s="11">
        <v>22855.14</v>
      </c>
      <c r="M332" s="11">
        <v>0</v>
      </c>
      <c r="N332" s="21">
        <v>22855.14</v>
      </c>
      <c r="O332" s="7">
        <v>3</v>
      </c>
      <c r="P332" s="11">
        <v>0</v>
      </c>
      <c r="Q332" s="11">
        <f t="shared" si="35"/>
        <v>17572.404816140581</v>
      </c>
      <c r="R332" s="12" t="b">
        <f t="shared" si="39"/>
        <v>0</v>
      </c>
      <c r="S332" s="23">
        <f t="shared" si="36"/>
        <v>18657.17780915965</v>
      </c>
      <c r="T332" s="23" t="b">
        <f t="shared" si="40"/>
        <v>0</v>
      </c>
      <c r="U332" s="23">
        <f t="shared" si="37"/>
        <v>18667.558411963608</v>
      </c>
      <c r="V332" s="25">
        <f t="shared" si="38"/>
        <v>18668</v>
      </c>
      <c r="W332" s="27">
        <f t="shared" si="41"/>
        <v>-4187.1399999999994</v>
      </c>
    </row>
    <row r="333" spans="2:23" ht="38.25" x14ac:dyDescent="0.2">
      <c r="B333" s="9">
        <v>332</v>
      </c>
      <c r="C333" s="9">
        <v>40</v>
      </c>
      <c r="D333" s="9" t="s">
        <v>911</v>
      </c>
      <c r="E333" s="9" t="s">
        <v>1030</v>
      </c>
      <c r="F333" s="9">
        <v>59826</v>
      </c>
      <c r="G333" s="10" t="s">
        <v>913</v>
      </c>
      <c r="H333" s="10" t="s">
        <v>914</v>
      </c>
      <c r="I333" s="10" t="s">
        <v>1031</v>
      </c>
      <c r="J333" s="10" t="s">
        <v>1032</v>
      </c>
      <c r="K333" s="11">
        <v>128520</v>
      </c>
      <c r="L333" s="11">
        <v>96390</v>
      </c>
      <c r="M333" s="11">
        <v>0</v>
      </c>
      <c r="N333" s="21">
        <v>96390</v>
      </c>
      <c r="O333" s="7">
        <v>2</v>
      </c>
      <c r="P333" s="11">
        <v>0</v>
      </c>
      <c r="Q333" s="11">
        <f t="shared" si="35"/>
        <v>11714.93654409372</v>
      </c>
      <c r="R333" s="12" t="b">
        <f t="shared" si="39"/>
        <v>0</v>
      </c>
      <c r="S333" s="23">
        <f t="shared" si="36"/>
        <v>12799.709537112789</v>
      </c>
      <c r="T333" s="23" t="b">
        <f t="shared" si="40"/>
        <v>0</v>
      </c>
      <c r="U333" s="23">
        <f t="shared" si="37"/>
        <v>12810.090139916749</v>
      </c>
      <c r="V333" s="25">
        <f t="shared" si="38"/>
        <v>12811</v>
      </c>
      <c r="W333" s="27">
        <f t="shared" si="41"/>
        <v>-83579</v>
      </c>
    </row>
    <row r="334" spans="2:23" ht="25.5" x14ac:dyDescent="0.2">
      <c r="B334" s="9">
        <v>333</v>
      </c>
      <c r="C334" s="9">
        <v>41</v>
      </c>
      <c r="D334" s="9" t="s">
        <v>911</v>
      </c>
      <c r="E334" s="9" t="s">
        <v>1033</v>
      </c>
      <c r="F334" s="9">
        <v>59693</v>
      </c>
      <c r="G334" s="10" t="s">
        <v>913</v>
      </c>
      <c r="H334" s="10" t="s">
        <v>914</v>
      </c>
      <c r="I334" s="10" t="s">
        <v>1034</v>
      </c>
      <c r="J334" s="10" t="s">
        <v>1035</v>
      </c>
      <c r="K334" s="11">
        <v>131300</v>
      </c>
      <c r="L334" s="11">
        <v>27227</v>
      </c>
      <c r="M334" s="11">
        <v>0</v>
      </c>
      <c r="N334" s="21">
        <v>227227</v>
      </c>
      <c r="O334" s="7">
        <v>2</v>
      </c>
      <c r="P334" s="11">
        <v>0</v>
      </c>
      <c r="Q334" s="11">
        <f t="shared" si="35"/>
        <v>11714.93654409372</v>
      </c>
      <c r="R334" s="12" t="b">
        <f t="shared" si="39"/>
        <v>0</v>
      </c>
      <c r="S334" s="23">
        <f t="shared" si="36"/>
        <v>12799.709537112789</v>
      </c>
      <c r="T334" s="23" t="b">
        <f t="shared" si="40"/>
        <v>0</v>
      </c>
      <c r="U334" s="23">
        <f t="shared" si="37"/>
        <v>12810.090139916749</v>
      </c>
      <c r="V334" s="25">
        <f t="shared" si="38"/>
        <v>12811</v>
      </c>
      <c r="W334" s="27">
        <f t="shared" si="41"/>
        <v>-214416</v>
      </c>
    </row>
    <row r="335" spans="2:23" ht="38.25" x14ac:dyDescent="0.2">
      <c r="B335" s="9">
        <v>334</v>
      </c>
      <c r="C335" s="9">
        <v>42</v>
      </c>
      <c r="D335" s="9" t="s">
        <v>911</v>
      </c>
      <c r="E335" s="9" t="s">
        <v>1036</v>
      </c>
      <c r="F335" s="9">
        <v>55259</v>
      </c>
      <c r="G335" s="10" t="s">
        <v>913</v>
      </c>
      <c r="H335" s="10" t="s">
        <v>914</v>
      </c>
      <c r="I335" s="10" t="s">
        <v>1037</v>
      </c>
      <c r="J335" s="10" t="s">
        <v>1038</v>
      </c>
      <c r="K335" s="11">
        <v>1200000</v>
      </c>
      <c r="L335" s="11">
        <v>149940</v>
      </c>
      <c r="M335" s="11">
        <v>0</v>
      </c>
      <c r="N335" s="21">
        <v>149940</v>
      </c>
      <c r="O335" s="13">
        <v>4</v>
      </c>
      <c r="P335" s="11">
        <v>0</v>
      </c>
      <c r="Q335" s="11">
        <f t="shared" si="35"/>
        <v>23429.87308818744</v>
      </c>
      <c r="R335" s="12" t="b">
        <f t="shared" si="39"/>
        <v>0</v>
      </c>
      <c r="S335" s="23">
        <f t="shared" si="36"/>
        <v>24514.646081206509</v>
      </c>
      <c r="T335" s="23" t="b">
        <f t="shared" si="40"/>
        <v>0</v>
      </c>
      <c r="U335" s="23">
        <f t="shared" si="37"/>
        <v>24525.026684010467</v>
      </c>
      <c r="V335" s="25">
        <f t="shared" si="38"/>
        <v>24526</v>
      </c>
      <c r="W335" s="27">
        <f t="shared" si="41"/>
        <v>-125414</v>
      </c>
    </row>
    <row r="336" spans="2:23" ht="25.5" x14ac:dyDescent="0.2">
      <c r="B336" s="9">
        <v>335</v>
      </c>
      <c r="C336" s="9">
        <v>43</v>
      </c>
      <c r="D336" s="9" t="s">
        <v>911</v>
      </c>
      <c r="E336" s="9" t="s">
        <v>1039</v>
      </c>
      <c r="F336" s="9">
        <v>59764</v>
      </c>
      <c r="G336" s="10" t="s">
        <v>913</v>
      </c>
      <c r="H336" s="10" t="s">
        <v>914</v>
      </c>
      <c r="I336" s="10" t="s">
        <v>1040</v>
      </c>
      <c r="J336" s="10" t="s">
        <v>1041</v>
      </c>
      <c r="K336" s="11">
        <v>152320</v>
      </c>
      <c r="L336" s="11">
        <v>152320</v>
      </c>
      <c r="M336" s="11">
        <v>0</v>
      </c>
      <c r="N336" s="21">
        <v>152320</v>
      </c>
      <c r="O336" s="7">
        <v>4</v>
      </c>
      <c r="P336" s="11">
        <v>0</v>
      </c>
      <c r="Q336" s="11">
        <f t="shared" si="35"/>
        <v>23429.87308818744</v>
      </c>
      <c r="R336" s="12" t="b">
        <f t="shared" si="39"/>
        <v>0</v>
      </c>
      <c r="S336" s="23">
        <f t="shared" si="36"/>
        <v>24514.646081206509</v>
      </c>
      <c r="T336" s="23" t="b">
        <f t="shared" si="40"/>
        <v>0</v>
      </c>
      <c r="U336" s="23">
        <f t="shared" si="37"/>
        <v>24525.026684010467</v>
      </c>
      <c r="V336" s="25">
        <f t="shared" si="38"/>
        <v>24526</v>
      </c>
      <c r="W336" s="27">
        <f t="shared" si="41"/>
        <v>-127794</v>
      </c>
    </row>
    <row r="337" spans="2:23" ht="38.25" x14ac:dyDescent="0.2">
      <c r="B337" s="9">
        <v>336</v>
      </c>
      <c r="C337" s="9">
        <v>44</v>
      </c>
      <c r="D337" s="9" t="s">
        <v>911</v>
      </c>
      <c r="E337" s="9" t="s">
        <v>1042</v>
      </c>
      <c r="F337" s="9">
        <v>59880</v>
      </c>
      <c r="G337" s="10" t="s">
        <v>913</v>
      </c>
      <c r="H337" s="10" t="s">
        <v>914</v>
      </c>
      <c r="I337" s="10" t="s">
        <v>1043</v>
      </c>
      <c r="J337" s="10" t="s">
        <v>1044</v>
      </c>
      <c r="K337" s="11">
        <v>108290</v>
      </c>
      <c r="L337" s="11">
        <v>29750</v>
      </c>
      <c r="M337" s="11">
        <v>0</v>
      </c>
      <c r="N337" s="21">
        <v>29750</v>
      </c>
      <c r="O337" s="7">
        <v>2</v>
      </c>
      <c r="P337" s="11">
        <v>0</v>
      </c>
      <c r="Q337" s="11">
        <f t="shared" si="35"/>
        <v>11714.93654409372</v>
      </c>
      <c r="R337" s="12" t="b">
        <f t="shared" si="39"/>
        <v>0</v>
      </c>
      <c r="S337" s="23">
        <f t="shared" si="36"/>
        <v>12799.709537112789</v>
      </c>
      <c r="T337" s="23" t="b">
        <f t="shared" si="40"/>
        <v>0</v>
      </c>
      <c r="U337" s="23">
        <f t="shared" si="37"/>
        <v>12810.090139916749</v>
      </c>
      <c r="V337" s="25">
        <f t="shared" si="38"/>
        <v>12811</v>
      </c>
      <c r="W337" s="27">
        <f t="shared" si="41"/>
        <v>-16939</v>
      </c>
    </row>
    <row r="338" spans="2:23" ht="25.5" x14ac:dyDescent="0.2">
      <c r="B338" s="9">
        <v>337</v>
      </c>
      <c r="C338" s="9">
        <v>45</v>
      </c>
      <c r="D338" s="9" t="s">
        <v>911</v>
      </c>
      <c r="E338" s="9" t="s">
        <v>1045</v>
      </c>
      <c r="F338" s="9">
        <v>60026</v>
      </c>
      <c r="G338" s="10" t="s">
        <v>913</v>
      </c>
      <c r="H338" s="10" t="s">
        <v>914</v>
      </c>
      <c r="I338" s="10" t="s">
        <v>1046</v>
      </c>
      <c r="J338" s="10" t="s">
        <v>1047</v>
      </c>
      <c r="K338" s="11">
        <v>180509.6</v>
      </c>
      <c r="L338" s="11">
        <v>68919</v>
      </c>
      <c r="M338" s="11">
        <v>0</v>
      </c>
      <c r="N338" s="21">
        <v>68919</v>
      </c>
      <c r="O338" s="7">
        <v>2</v>
      </c>
      <c r="P338" s="11">
        <v>0</v>
      </c>
      <c r="Q338" s="11">
        <f t="shared" si="35"/>
        <v>11714.93654409372</v>
      </c>
      <c r="R338" s="12" t="b">
        <f t="shared" si="39"/>
        <v>0</v>
      </c>
      <c r="S338" s="23">
        <f t="shared" si="36"/>
        <v>12799.709537112789</v>
      </c>
      <c r="T338" s="23" t="b">
        <f t="shared" si="40"/>
        <v>0</v>
      </c>
      <c r="U338" s="23">
        <f t="shared" si="37"/>
        <v>12810.090139916749</v>
      </c>
      <c r="V338" s="25">
        <f t="shared" si="38"/>
        <v>12811</v>
      </c>
      <c r="W338" s="27">
        <f t="shared" si="41"/>
        <v>-56108</v>
      </c>
    </row>
    <row r="339" spans="2:23" ht="38.25" x14ac:dyDescent="0.2">
      <c r="B339" s="9">
        <v>338</v>
      </c>
      <c r="C339" s="9">
        <v>46</v>
      </c>
      <c r="D339" s="9" t="s">
        <v>911</v>
      </c>
      <c r="E339" s="9" t="s">
        <v>1048</v>
      </c>
      <c r="F339" s="9">
        <v>60062</v>
      </c>
      <c r="G339" s="10" t="s">
        <v>913</v>
      </c>
      <c r="H339" s="10" t="s">
        <v>914</v>
      </c>
      <c r="I339" s="10" t="s">
        <v>1049</v>
      </c>
      <c r="J339" s="10" t="s">
        <v>1050</v>
      </c>
      <c r="K339" s="11">
        <v>130000</v>
      </c>
      <c r="L339" s="11">
        <v>111562.5</v>
      </c>
      <c r="M339" s="11">
        <v>0</v>
      </c>
      <c r="N339" s="21">
        <v>111562.5</v>
      </c>
      <c r="O339" s="7">
        <v>2</v>
      </c>
      <c r="P339" s="11">
        <v>0</v>
      </c>
      <c r="Q339" s="11">
        <f t="shared" si="35"/>
        <v>11714.93654409372</v>
      </c>
      <c r="R339" s="12" t="b">
        <f t="shared" si="39"/>
        <v>0</v>
      </c>
      <c r="S339" s="23">
        <f t="shared" si="36"/>
        <v>12799.709537112789</v>
      </c>
      <c r="T339" s="23" t="b">
        <f t="shared" si="40"/>
        <v>0</v>
      </c>
      <c r="U339" s="23">
        <f t="shared" si="37"/>
        <v>12810.090139916749</v>
      </c>
      <c r="V339" s="25">
        <f t="shared" si="38"/>
        <v>12811</v>
      </c>
      <c r="W339" s="27">
        <f t="shared" si="41"/>
        <v>-98751.5</v>
      </c>
    </row>
    <row r="340" spans="2:23" ht="25.5" x14ac:dyDescent="0.2">
      <c r="B340" s="9">
        <v>339</v>
      </c>
      <c r="C340" s="9">
        <v>1</v>
      </c>
      <c r="D340" s="9" t="s">
        <v>1051</v>
      </c>
      <c r="E340" s="9" t="s">
        <v>1052</v>
      </c>
      <c r="F340" s="9">
        <v>61005</v>
      </c>
      <c r="G340" s="10" t="s">
        <v>1053</v>
      </c>
      <c r="H340" s="10" t="s">
        <v>1054</v>
      </c>
      <c r="I340" s="10" t="s">
        <v>1055</v>
      </c>
      <c r="J340" s="10" t="s">
        <v>1056</v>
      </c>
      <c r="K340" s="11">
        <v>154462</v>
      </c>
      <c r="L340" s="11">
        <v>37975</v>
      </c>
      <c r="M340" s="11">
        <v>0</v>
      </c>
      <c r="N340" s="21">
        <v>37975</v>
      </c>
      <c r="O340" s="7">
        <v>4</v>
      </c>
      <c r="P340" s="11">
        <v>0</v>
      </c>
      <c r="Q340" s="11">
        <f t="shared" si="35"/>
        <v>23429.87308818744</v>
      </c>
      <c r="R340" s="12" t="b">
        <f t="shared" si="39"/>
        <v>0</v>
      </c>
      <c r="S340" s="23">
        <f t="shared" si="36"/>
        <v>24514.646081206509</v>
      </c>
      <c r="T340" s="23" t="b">
        <f t="shared" si="40"/>
        <v>0</v>
      </c>
      <c r="U340" s="23">
        <f t="shared" si="37"/>
        <v>24525.026684010467</v>
      </c>
      <c r="V340" s="25">
        <f t="shared" si="38"/>
        <v>24526</v>
      </c>
      <c r="W340" s="27">
        <f t="shared" si="41"/>
        <v>-13449</v>
      </c>
    </row>
    <row r="341" spans="2:23" ht="38.25" x14ac:dyDescent="0.2">
      <c r="B341" s="9">
        <v>340</v>
      </c>
      <c r="C341" s="9">
        <v>2</v>
      </c>
      <c r="D341" s="9" t="s">
        <v>1051</v>
      </c>
      <c r="E341" s="9" t="s">
        <v>1057</v>
      </c>
      <c r="F341" s="9">
        <v>61167</v>
      </c>
      <c r="G341" s="10" t="s">
        <v>1053</v>
      </c>
      <c r="H341" s="10" t="s">
        <v>1054</v>
      </c>
      <c r="I341" s="10" t="s">
        <v>1058</v>
      </c>
      <c r="J341" s="10" t="s">
        <v>1059</v>
      </c>
      <c r="K341" s="11">
        <v>157080</v>
      </c>
      <c r="L341" s="11">
        <v>81401</v>
      </c>
      <c r="M341" s="11">
        <v>0</v>
      </c>
      <c r="N341" s="21">
        <v>47300</v>
      </c>
      <c r="O341" s="7">
        <v>2</v>
      </c>
      <c r="P341" s="11">
        <v>0</v>
      </c>
      <c r="Q341" s="11">
        <f t="shared" si="35"/>
        <v>11714.93654409372</v>
      </c>
      <c r="R341" s="12" t="b">
        <f t="shared" si="39"/>
        <v>0</v>
      </c>
      <c r="S341" s="23">
        <f t="shared" si="36"/>
        <v>12799.709537112789</v>
      </c>
      <c r="T341" s="23" t="b">
        <f t="shared" si="40"/>
        <v>0</v>
      </c>
      <c r="U341" s="23">
        <f t="shared" si="37"/>
        <v>12810.090139916749</v>
      </c>
      <c r="V341" s="25">
        <f t="shared" si="38"/>
        <v>12811</v>
      </c>
      <c r="W341" s="27">
        <f t="shared" si="41"/>
        <v>-34489</v>
      </c>
    </row>
    <row r="342" spans="2:23" ht="25.5" x14ac:dyDescent="0.2">
      <c r="B342" s="9">
        <v>341</v>
      </c>
      <c r="C342" s="9">
        <v>3</v>
      </c>
      <c r="D342" s="9" t="s">
        <v>1051</v>
      </c>
      <c r="E342" s="9" t="s">
        <v>1060</v>
      </c>
      <c r="F342" s="9">
        <v>61452</v>
      </c>
      <c r="G342" s="10" t="s">
        <v>1053</v>
      </c>
      <c r="H342" s="10" t="s">
        <v>1054</v>
      </c>
      <c r="I342" s="10" t="s">
        <v>1061</v>
      </c>
      <c r="J342" s="10" t="s">
        <v>1062</v>
      </c>
      <c r="K342" s="11">
        <v>136850</v>
      </c>
      <c r="L342" s="11">
        <v>75000</v>
      </c>
      <c r="M342" s="10"/>
      <c r="N342" s="21">
        <v>50000</v>
      </c>
      <c r="O342" s="7">
        <v>2</v>
      </c>
      <c r="P342" s="11">
        <v>0</v>
      </c>
      <c r="Q342" s="11">
        <f t="shared" si="35"/>
        <v>11714.93654409372</v>
      </c>
      <c r="R342" s="12" t="b">
        <f t="shared" si="39"/>
        <v>0</v>
      </c>
      <c r="S342" s="23">
        <f t="shared" si="36"/>
        <v>12799.709537112789</v>
      </c>
      <c r="T342" s="23" t="b">
        <f t="shared" si="40"/>
        <v>0</v>
      </c>
      <c r="U342" s="23">
        <f t="shared" si="37"/>
        <v>12810.090139916749</v>
      </c>
      <c r="V342" s="25">
        <f t="shared" si="38"/>
        <v>12811</v>
      </c>
      <c r="W342" s="27">
        <f t="shared" si="41"/>
        <v>-37189</v>
      </c>
    </row>
    <row r="343" spans="2:23" ht="51" x14ac:dyDescent="0.2">
      <c r="B343" s="9">
        <v>342</v>
      </c>
      <c r="C343" s="9">
        <v>4</v>
      </c>
      <c r="D343" s="9" t="s">
        <v>1051</v>
      </c>
      <c r="E343" s="9" t="s">
        <v>1063</v>
      </c>
      <c r="F343" s="9">
        <v>61513</v>
      </c>
      <c r="G343" s="10" t="s">
        <v>1053</v>
      </c>
      <c r="H343" s="10" t="s">
        <v>1054</v>
      </c>
      <c r="I343" s="10" t="s">
        <v>1064</v>
      </c>
      <c r="J343" s="10" t="s">
        <v>1065</v>
      </c>
      <c r="K343" s="11">
        <v>152320</v>
      </c>
      <c r="L343" s="11">
        <v>121856</v>
      </c>
      <c r="M343" s="11">
        <v>0</v>
      </c>
      <c r="N343" s="21">
        <v>121856</v>
      </c>
      <c r="O343" s="7">
        <v>4</v>
      </c>
      <c r="P343" s="11">
        <v>0</v>
      </c>
      <c r="Q343" s="11">
        <f t="shared" si="35"/>
        <v>23429.87308818744</v>
      </c>
      <c r="R343" s="12" t="b">
        <f t="shared" si="39"/>
        <v>0</v>
      </c>
      <c r="S343" s="23">
        <f t="shared" si="36"/>
        <v>24514.646081206509</v>
      </c>
      <c r="T343" s="23" t="b">
        <f t="shared" si="40"/>
        <v>0</v>
      </c>
      <c r="U343" s="23">
        <f t="shared" si="37"/>
        <v>24525.026684010467</v>
      </c>
      <c r="V343" s="25">
        <f t="shared" si="38"/>
        <v>24526</v>
      </c>
      <c r="W343" s="27">
        <f t="shared" si="41"/>
        <v>-97330</v>
      </c>
    </row>
    <row r="344" spans="2:23" ht="25.5" x14ac:dyDescent="0.2">
      <c r="B344" s="9">
        <v>343</v>
      </c>
      <c r="C344" s="9">
        <v>5</v>
      </c>
      <c r="D344" s="9" t="s">
        <v>1051</v>
      </c>
      <c r="E344" s="9" t="s">
        <v>1066</v>
      </c>
      <c r="F344" s="9">
        <v>61737</v>
      </c>
      <c r="G344" s="10" t="s">
        <v>1053</v>
      </c>
      <c r="H344" s="10" t="s">
        <v>1054</v>
      </c>
      <c r="I344" s="10" t="s">
        <v>1067</v>
      </c>
      <c r="J344" s="10" t="s">
        <v>1068</v>
      </c>
      <c r="K344" s="11">
        <v>153510</v>
      </c>
      <c r="L344" s="11">
        <v>114425</v>
      </c>
      <c r="M344" s="11">
        <v>0</v>
      </c>
      <c r="N344" s="21">
        <v>50000</v>
      </c>
      <c r="O344" s="7">
        <v>3</v>
      </c>
      <c r="P344" s="11">
        <v>0</v>
      </c>
      <c r="Q344" s="11">
        <f t="shared" si="35"/>
        <v>17572.404816140581</v>
      </c>
      <c r="R344" s="12" t="b">
        <f t="shared" si="39"/>
        <v>0</v>
      </c>
      <c r="S344" s="23">
        <f t="shared" si="36"/>
        <v>18657.17780915965</v>
      </c>
      <c r="T344" s="23" t="b">
        <f t="shared" si="40"/>
        <v>0</v>
      </c>
      <c r="U344" s="23">
        <f t="shared" si="37"/>
        <v>18667.558411963608</v>
      </c>
      <c r="V344" s="25">
        <f t="shared" si="38"/>
        <v>18668</v>
      </c>
      <c r="W344" s="27">
        <f t="shared" si="41"/>
        <v>-31332</v>
      </c>
    </row>
    <row r="345" spans="2:23" ht="38.25" x14ac:dyDescent="0.2">
      <c r="B345" s="9">
        <v>344</v>
      </c>
      <c r="C345" s="9">
        <v>6</v>
      </c>
      <c r="D345" s="9" t="s">
        <v>1051</v>
      </c>
      <c r="E345" s="9" t="s">
        <v>1069</v>
      </c>
      <c r="F345" s="9">
        <v>61826</v>
      </c>
      <c r="G345" s="10" t="s">
        <v>1053</v>
      </c>
      <c r="H345" s="10" t="s">
        <v>1054</v>
      </c>
      <c r="I345" s="10" t="s">
        <v>1067</v>
      </c>
      <c r="J345" s="10" t="s">
        <v>1070</v>
      </c>
      <c r="K345" s="11">
        <v>159983.09</v>
      </c>
      <c r="L345" s="11">
        <v>52176</v>
      </c>
      <c r="M345" s="11">
        <v>0</v>
      </c>
      <c r="N345" s="21">
        <v>52176</v>
      </c>
      <c r="O345" s="7">
        <v>2</v>
      </c>
      <c r="P345" s="11">
        <v>0</v>
      </c>
      <c r="Q345" s="11">
        <f t="shared" si="35"/>
        <v>11714.93654409372</v>
      </c>
      <c r="R345" s="12" t="b">
        <f t="shared" si="39"/>
        <v>0</v>
      </c>
      <c r="S345" s="23">
        <f t="shared" si="36"/>
        <v>12799.709537112789</v>
      </c>
      <c r="T345" s="23" t="b">
        <f t="shared" si="40"/>
        <v>0</v>
      </c>
      <c r="U345" s="23">
        <f t="shared" si="37"/>
        <v>12810.090139916749</v>
      </c>
      <c r="V345" s="25">
        <f t="shared" si="38"/>
        <v>12811</v>
      </c>
      <c r="W345" s="27">
        <f t="shared" si="41"/>
        <v>-39365</v>
      </c>
    </row>
    <row r="346" spans="2:23" ht="25.5" x14ac:dyDescent="0.2">
      <c r="B346" s="9">
        <v>345</v>
      </c>
      <c r="C346" s="9">
        <v>7</v>
      </c>
      <c r="D346" s="9" t="s">
        <v>1051</v>
      </c>
      <c r="E346" s="9" t="s">
        <v>1071</v>
      </c>
      <c r="F346" s="9">
        <v>63326</v>
      </c>
      <c r="G346" s="10" t="s">
        <v>1053</v>
      </c>
      <c r="H346" s="10" t="s">
        <v>1054</v>
      </c>
      <c r="I346" s="10" t="s">
        <v>1072</v>
      </c>
      <c r="J346" s="10" t="s">
        <v>1073</v>
      </c>
      <c r="K346" s="11">
        <v>152320</v>
      </c>
      <c r="L346" s="11">
        <v>131033</v>
      </c>
      <c r="M346" s="11">
        <v>0</v>
      </c>
      <c r="N346" s="21">
        <v>86000</v>
      </c>
      <c r="O346" s="7">
        <v>3</v>
      </c>
      <c r="P346" s="11">
        <v>0</v>
      </c>
      <c r="Q346" s="11">
        <f t="shared" si="35"/>
        <v>17572.404816140581</v>
      </c>
      <c r="R346" s="12" t="b">
        <f t="shared" si="39"/>
        <v>0</v>
      </c>
      <c r="S346" s="23">
        <f t="shared" si="36"/>
        <v>18657.17780915965</v>
      </c>
      <c r="T346" s="23" t="b">
        <f t="shared" si="40"/>
        <v>0</v>
      </c>
      <c r="U346" s="23">
        <f t="shared" si="37"/>
        <v>18667.558411963608</v>
      </c>
      <c r="V346" s="25">
        <f t="shared" si="38"/>
        <v>18668</v>
      </c>
      <c r="W346" s="27">
        <f t="shared" si="41"/>
        <v>-67332</v>
      </c>
    </row>
    <row r="347" spans="2:23" ht="38.25" x14ac:dyDescent="0.2">
      <c r="B347" s="9">
        <v>346</v>
      </c>
      <c r="C347" s="9">
        <v>8</v>
      </c>
      <c r="D347" s="9" t="s">
        <v>1051</v>
      </c>
      <c r="E347" s="9" t="s">
        <v>1074</v>
      </c>
      <c r="F347" s="9">
        <v>60801</v>
      </c>
      <c r="G347" s="10" t="s">
        <v>1053</v>
      </c>
      <c r="H347" s="10" t="s">
        <v>1054</v>
      </c>
      <c r="I347" s="10" t="s">
        <v>1075</v>
      </c>
      <c r="J347" s="10" t="s">
        <v>1076</v>
      </c>
      <c r="K347" s="11">
        <v>157080</v>
      </c>
      <c r="L347" s="11">
        <v>64184</v>
      </c>
      <c r="M347" s="11">
        <v>0</v>
      </c>
      <c r="N347" s="21">
        <v>64184</v>
      </c>
      <c r="O347" s="7">
        <v>4</v>
      </c>
      <c r="P347" s="11">
        <v>0</v>
      </c>
      <c r="Q347" s="11">
        <f t="shared" si="35"/>
        <v>23429.87308818744</v>
      </c>
      <c r="R347" s="12" t="b">
        <f t="shared" si="39"/>
        <v>0</v>
      </c>
      <c r="S347" s="23">
        <f t="shared" si="36"/>
        <v>24514.646081206509</v>
      </c>
      <c r="T347" s="23" t="b">
        <f t="shared" si="40"/>
        <v>0</v>
      </c>
      <c r="U347" s="23">
        <f t="shared" si="37"/>
        <v>24525.026684010467</v>
      </c>
      <c r="V347" s="25">
        <f t="shared" si="38"/>
        <v>24526</v>
      </c>
      <c r="W347" s="27">
        <f t="shared" si="41"/>
        <v>-39658</v>
      </c>
    </row>
    <row r="348" spans="2:23" ht="25.5" x14ac:dyDescent="0.2">
      <c r="B348" s="9">
        <v>347</v>
      </c>
      <c r="C348" s="9">
        <v>9</v>
      </c>
      <c r="D348" s="9" t="s">
        <v>1051</v>
      </c>
      <c r="E348" s="9" t="s">
        <v>1077</v>
      </c>
      <c r="F348" s="9">
        <v>61871</v>
      </c>
      <c r="G348" s="10" t="s">
        <v>1053</v>
      </c>
      <c r="H348" s="10" t="s">
        <v>1054</v>
      </c>
      <c r="I348" s="10" t="s">
        <v>1058</v>
      </c>
      <c r="J348" s="10" t="s">
        <v>1078</v>
      </c>
      <c r="K348" s="11">
        <v>122570</v>
      </c>
      <c r="L348" s="11">
        <v>101283</v>
      </c>
      <c r="M348" s="11">
        <v>0</v>
      </c>
      <c r="N348" s="21">
        <v>55930</v>
      </c>
      <c r="O348" s="7">
        <v>3</v>
      </c>
      <c r="P348" s="11">
        <v>0</v>
      </c>
      <c r="Q348" s="11">
        <f t="shared" si="35"/>
        <v>17572.404816140581</v>
      </c>
      <c r="R348" s="12" t="b">
        <f t="shared" si="39"/>
        <v>0</v>
      </c>
      <c r="S348" s="23">
        <f t="shared" si="36"/>
        <v>18657.17780915965</v>
      </c>
      <c r="T348" s="23" t="b">
        <f t="shared" si="40"/>
        <v>0</v>
      </c>
      <c r="U348" s="23">
        <f t="shared" si="37"/>
        <v>18667.558411963608</v>
      </c>
      <c r="V348" s="25">
        <f t="shared" si="38"/>
        <v>18668</v>
      </c>
      <c r="W348" s="27">
        <f t="shared" si="41"/>
        <v>-37262</v>
      </c>
    </row>
    <row r="349" spans="2:23" ht="51" x14ac:dyDescent="0.2">
      <c r="B349" s="9">
        <v>348</v>
      </c>
      <c r="C349" s="9">
        <v>10</v>
      </c>
      <c r="D349" s="9" t="s">
        <v>1051</v>
      </c>
      <c r="E349" s="9" t="s">
        <v>1079</v>
      </c>
      <c r="F349" s="9">
        <v>61951</v>
      </c>
      <c r="G349" s="10" t="s">
        <v>1053</v>
      </c>
      <c r="H349" s="10" t="s">
        <v>1054</v>
      </c>
      <c r="I349" s="10" t="s">
        <v>1067</v>
      </c>
      <c r="J349" s="10" t="s">
        <v>1080</v>
      </c>
      <c r="K349" s="11">
        <v>164956</v>
      </c>
      <c r="L349" s="11">
        <v>20302</v>
      </c>
      <c r="M349" s="11">
        <v>0</v>
      </c>
      <c r="N349" s="21">
        <v>20302</v>
      </c>
      <c r="O349" s="7">
        <v>3</v>
      </c>
      <c r="P349" s="11">
        <v>0</v>
      </c>
      <c r="Q349" s="11">
        <f t="shared" si="35"/>
        <v>17572.404816140581</v>
      </c>
      <c r="R349" s="12" t="b">
        <f t="shared" si="39"/>
        <v>0</v>
      </c>
      <c r="S349" s="23">
        <f t="shared" si="36"/>
        <v>18657.17780915965</v>
      </c>
      <c r="T349" s="23" t="b">
        <f t="shared" si="40"/>
        <v>0</v>
      </c>
      <c r="U349" s="23">
        <f t="shared" si="37"/>
        <v>18667.558411963608</v>
      </c>
      <c r="V349" s="25">
        <f t="shared" si="38"/>
        <v>18668</v>
      </c>
      <c r="W349" s="27">
        <f t="shared" si="41"/>
        <v>-1634</v>
      </c>
    </row>
    <row r="350" spans="2:23" ht="25.5" x14ac:dyDescent="0.2">
      <c r="B350" s="9">
        <v>349</v>
      </c>
      <c r="C350" s="9">
        <v>11</v>
      </c>
      <c r="D350" s="9" t="s">
        <v>1051</v>
      </c>
      <c r="E350" s="9" t="s">
        <v>1081</v>
      </c>
      <c r="F350" s="9">
        <v>60632</v>
      </c>
      <c r="G350" s="10" t="s">
        <v>1053</v>
      </c>
      <c r="H350" s="10" t="s">
        <v>1054</v>
      </c>
      <c r="I350" s="10" t="s">
        <v>1082</v>
      </c>
      <c r="J350" s="10" t="s">
        <v>1083</v>
      </c>
      <c r="K350" s="11">
        <v>157080</v>
      </c>
      <c r="L350" s="11">
        <v>70343</v>
      </c>
      <c r="M350" s="11">
        <v>0</v>
      </c>
      <c r="N350" s="21">
        <v>70343</v>
      </c>
      <c r="O350" s="7">
        <v>3</v>
      </c>
      <c r="P350" s="11">
        <v>0</v>
      </c>
      <c r="Q350" s="11">
        <f t="shared" si="35"/>
        <v>17572.404816140581</v>
      </c>
      <c r="R350" s="12" t="b">
        <f t="shared" si="39"/>
        <v>0</v>
      </c>
      <c r="S350" s="23">
        <f t="shared" si="36"/>
        <v>18657.17780915965</v>
      </c>
      <c r="T350" s="23" t="b">
        <f t="shared" si="40"/>
        <v>0</v>
      </c>
      <c r="U350" s="23">
        <f t="shared" si="37"/>
        <v>18667.558411963608</v>
      </c>
      <c r="V350" s="25">
        <f t="shared" si="38"/>
        <v>18668</v>
      </c>
      <c r="W350" s="27">
        <f t="shared" si="41"/>
        <v>-51675</v>
      </c>
    </row>
    <row r="351" spans="2:23" ht="51" x14ac:dyDescent="0.2">
      <c r="B351" s="9">
        <v>350</v>
      </c>
      <c r="C351" s="9">
        <v>12</v>
      </c>
      <c r="D351" s="9" t="s">
        <v>1051</v>
      </c>
      <c r="E351" s="9" t="s">
        <v>1084</v>
      </c>
      <c r="F351" s="9">
        <v>62057</v>
      </c>
      <c r="G351" s="10" t="s">
        <v>1053</v>
      </c>
      <c r="H351" s="10" t="s">
        <v>1054</v>
      </c>
      <c r="I351" s="10" t="s">
        <v>1085</v>
      </c>
      <c r="J351" s="10" t="s">
        <v>1086</v>
      </c>
      <c r="K351" s="11">
        <v>156919.35</v>
      </c>
      <c r="L351" s="11">
        <v>88266</v>
      </c>
      <c r="M351" s="11">
        <v>0</v>
      </c>
      <c r="N351" s="21">
        <v>50000</v>
      </c>
      <c r="O351" s="7">
        <v>3</v>
      </c>
      <c r="P351" s="11">
        <v>0</v>
      </c>
      <c r="Q351" s="11">
        <f t="shared" si="35"/>
        <v>17572.404816140581</v>
      </c>
      <c r="R351" s="12" t="b">
        <f t="shared" si="39"/>
        <v>0</v>
      </c>
      <c r="S351" s="23">
        <f t="shared" si="36"/>
        <v>18657.17780915965</v>
      </c>
      <c r="T351" s="23" t="b">
        <f t="shared" si="40"/>
        <v>0</v>
      </c>
      <c r="U351" s="23">
        <f t="shared" si="37"/>
        <v>18667.558411963608</v>
      </c>
      <c r="V351" s="25">
        <f t="shared" si="38"/>
        <v>18668</v>
      </c>
      <c r="W351" s="27">
        <f t="shared" si="41"/>
        <v>-31332</v>
      </c>
    </row>
    <row r="352" spans="2:23" ht="38.25" x14ac:dyDescent="0.2">
      <c r="B352" s="9">
        <v>351</v>
      </c>
      <c r="C352" s="9">
        <v>13</v>
      </c>
      <c r="D352" s="9" t="s">
        <v>1051</v>
      </c>
      <c r="E352" s="9" t="s">
        <v>1087</v>
      </c>
      <c r="F352" s="9">
        <v>63152</v>
      </c>
      <c r="G352" s="10" t="s">
        <v>1053</v>
      </c>
      <c r="H352" s="10" t="s">
        <v>1054</v>
      </c>
      <c r="I352" s="10" t="s">
        <v>1088</v>
      </c>
      <c r="J352" s="10" t="s">
        <v>1089</v>
      </c>
      <c r="K352" s="11">
        <v>154700</v>
      </c>
      <c r="L352" s="11">
        <v>107100</v>
      </c>
      <c r="M352" s="11">
        <v>0</v>
      </c>
      <c r="N352" s="21">
        <v>59500</v>
      </c>
      <c r="O352" s="7">
        <v>2</v>
      </c>
      <c r="P352" s="11">
        <v>0</v>
      </c>
      <c r="Q352" s="11">
        <f t="shared" si="35"/>
        <v>11714.93654409372</v>
      </c>
      <c r="R352" s="12" t="b">
        <f t="shared" si="39"/>
        <v>0</v>
      </c>
      <c r="S352" s="23">
        <f t="shared" si="36"/>
        <v>12799.709537112789</v>
      </c>
      <c r="T352" s="23" t="b">
        <f t="shared" si="40"/>
        <v>0</v>
      </c>
      <c r="U352" s="23">
        <f t="shared" si="37"/>
        <v>12810.090139916749</v>
      </c>
      <c r="V352" s="25">
        <f t="shared" si="38"/>
        <v>12811</v>
      </c>
      <c r="W352" s="27">
        <f t="shared" si="41"/>
        <v>-46689</v>
      </c>
    </row>
    <row r="353" spans="2:23" ht="51" x14ac:dyDescent="0.2">
      <c r="B353" s="9">
        <v>352</v>
      </c>
      <c r="C353" s="9">
        <v>14</v>
      </c>
      <c r="D353" s="9" t="s">
        <v>1051</v>
      </c>
      <c r="E353" s="9" t="s">
        <v>1090</v>
      </c>
      <c r="F353" s="9">
        <v>62486</v>
      </c>
      <c r="G353" s="10" t="s">
        <v>1053</v>
      </c>
      <c r="H353" s="10" t="s">
        <v>1054</v>
      </c>
      <c r="I353" s="10" t="s">
        <v>1091</v>
      </c>
      <c r="J353" s="10" t="s">
        <v>1092</v>
      </c>
      <c r="K353" s="11">
        <v>187700</v>
      </c>
      <c r="L353" s="11">
        <v>73800</v>
      </c>
      <c r="M353" s="11">
        <v>0</v>
      </c>
      <c r="N353" s="21">
        <v>73800</v>
      </c>
      <c r="O353" s="7">
        <v>3</v>
      </c>
      <c r="P353" s="11">
        <v>0</v>
      </c>
      <c r="Q353" s="11">
        <f t="shared" si="35"/>
        <v>17572.404816140581</v>
      </c>
      <c r="R353" s="12" t="b">
        <f t="shared" si="39"/>
        <v>0</v>
      </c>
      <c r="S353" s="23">
        <f t="shared" si="36"/>
        <v>18657.17780915965</v>
      </c>
      <c r="T353" s="23" t="b">
        <f t="shared" si="40"/>
        <v>0</v>
      </c>
      <c r="U353" s="23">
        <f t="shared" si="37"/>
        <v>18667.558411963608</v>
      </c>
      <c r="V353" s="25">
        <f t="shared" si="38"/>
        <v>18668</v>
      </c>
      <c r="W353" s="27">
        <f t="shared" si="41"/>
        <v>-55132</v>
      </c>
    </row>
    <row r="354" spans="2:23" ht="38.25" x14ac:dyDescent="0.2">
      <c r="B354" s="9">
        <v>353</v>
      </c>
      <c r="C354" s="9">
        <v>15</v>
      </c>
      <c r="D354" s="9" t="s">
        <v>1051</v>
      </c>
      <c r="E354" s="9" t="s">
        <v>1093</v>
      </c>
      <c r="F354" s="9">
        <v>62823</v>
      </c>
      <c r="G354" s="10" t="s">
        <v>1053</v>
      </c>
      <c r="H354" s="10" t="s">
        <v>1054</v>
      </c>
      <c r="I354" s="10" t="s">
        <v>1094</v>
      </c>
      <c r="J354" s="10" t="s">
        <v>1095</v>
      </c>
      <c r="K354" s="11">
        <v>264480</v>
      </c>
      <c r="L354" s="11">
        <v>139762</v>
      </c>
      <c r="M354" s="11">
        <v>0</v>
      </c>
      <c r="N354" s="21">
        <v>139762</v>
      </c>
      <c r="O354" s="7">
        <v>2</v>
      </c>
      <c r="P354" s="11">
        <v>0</v>
      </c>
      <c r="Q354" s="11">
        <f t="shared" si="35"/>
        <v>11714.93654409372</v>
      </c>
      <c r="R354" s="12" t="b">
        <f t="shared" si="39"/>
        <v>0</v>
      </c>
      <c r="S354" s="23">
        <f t="shared" si="36"/>
        <v>12799.709537112789</v>
      </c>
      <c r="T354" s="23" t="b">
        <f t="shared" si="40"/>
        <v>0</v>
      </c>
      <c r="U354" s="23">
        <f t="shared" si="37"/>
        <v>12810.090139916749</v>
      </c>
      <c r="V354" s="25">
        <f t="shared" si="38"/>
        <v>12811</v>
      </c>
      <c r="W354" s="27">
        <f t="shared" si="41"/>
        <v>-126951</v>
      </c>
    </row>
    <row r="355" spans="2:23" ht="25.5" x14ac:dyDescent="0.2">
      <c r="B355" s="9">
        <v>354</v>
      </c>
      <c r="C355" s="9">
        <v>1</v>
      </c>
      <c r="D355" s="9" t="s">
        <v>1096</v>
      </c>
      <c r="E355" s="9" t="s">
        <v>1097</v>
      </c>
      <c r="F355" s="9">
        <v>63802</v>
      </c>
      <c r="G355" s="10" t="s">
        <v>1098</v>
      </c>
      <c r="H355" s="10" t="s">
        <v>1099</v>
      </c>
      <c r="I355" s="10" t="s">
        <v>1100</v>
      </c>
      <c r="J355" s="10" t="s">
        <v>1101</v>
      </c>
      <c r="K355" s="11">
        <v>62690.75</v>
      </c>
      <c r="L355" s="11">
        <v>59759.199999999997</v>
      </c>
      <c r="M355" s="11">
        <v>0</v>
      </c>
      <c r="N355" s="21">
        <v>59759.199999999997</v>
      </c>
      <c r="O355" s="13">
        <v>4</v>
      </c>
      <c r="P355" s="11">
        <v>0</v>
      </c>
      <c r="Q355" s="11">
        <f t="shared" si="35"/>
        <v>23429.87308818744</v>
      </c>
      <c r="R355" s="12" t="b">
        <f t="shared" si="39"/>
        <v>0</v>
      </c>
      <c r="S355" s="23">
        <f t="shared" si="36"/>
        <v>24514.646081206509</v>
      </c>
      <c r="T355" s="23" t="b">
        <f t="shared" si="40"/>
        <v>0</v>
      </c>
      <c r="U355" s="23">
        <f t="shared" si="37"/>
        <v>24525.026684010467</v>
      </c>
      <c r="V355" s="25">
        <f t="shared" si="38"/>
        <v>24526</v>
      </c>
      <c r="W355" s="27">
        <f t="shared" si="41"/>
        <v>-35233.199999999997</v>
      </c>
    </row>
    <row r="356" spans="2:23" ht="25.5" x14ac:dyDescent="0.2">
      <c r="B356" s="9">
        <v>355</v>
      </c>
      <c r="C356" s="9">
        <v>2</v>
      </c>
      <c r="D356" s="9" t="s">
        <v>1096</v>
      </c>
      <c r="E356" s="9" t="s">
        <v>1102</v>
      </c>
      <c r="F356" s="9">
        <v>64005</v>
      </c>
      <c r="G356" s="10" t="s">
        <v>1098</v>
      </c>
      <c r="H356" s="10" t="s">
        <v>1099</v>
      </c>
      <c r="I356" s="10" t="s">
        <v>1103</v>
      </c>
      <c r="J356" s="10" t="s">
        <v>1104</v>
      </c>
      <c r="K356" s="11">
        <v>60510</v>
      </c>
      <c r="L356" s="11">
        <v>50000</v>
      </c>
      <c r="M356" s="11">
        <v>0</v>
      </c>
      <c r="N356" s="21">
        <v>50000</v>
      </c>
      <c r="O356" s="7">
        <v>4</v>
      </c>
      <c r="P356" s="11">
        <v>0</v>
      </c>
      <c r="Q356" s="11">
        <f t="shared" si="35"/>
        <v>23429.87308818744</v>
      </c>
      <c r="R356" s="12" t="b">
        <f t="shared" si="39"/>
        <v>0</v>
      </c>
      <c r="S356" s="23">
        <f t="shared" si="36"/>
        <v>24514.646081206509</v>
      </c>
      <c r="T356" s="23" t="b">
        <f t="shared" si="40"/>
        <v>0</v>
      </c>
      <c r="U356" s="23">
        <f t="shared" si="37"/>
        <v>24525.026684010467</v>
      </c>
      <c r="V356" s="25">
        <f t="shared" si="38"/>
        <v>24526</v>
      </c>
      <c r="W356" s="27">
        <f t="shared" si="41"/>
        <v>-25474</v>
      </c>
    </row>
    <row r="357" spans="2:23" ht="25.5" x14ac:dyDescent="0.2">
      <c r="B357" s="9">
        <v>356</v>
      </c>
      <c r="C357" s="9">
        <v>3</v>
      </c>
      <c r="D357" s="9" t="s">
        <v>1096</v>
      </c>
      <c r="E357" s="9" t="s">
        <v>1105</v>
      </c>
      <c r="F357" s="9">
        <v>64096</v>
      </c>
      <c r="G357" s="10" t="s">
        <v>1098</v>
      </c>
      <c r="H357" s="10" t="s">
        <v>1099</v>
      </c>
      <c r="I357" s="10" t="s">
        <v>1106</v>
      </c>
      <c r="J357" s="10" t="s">
        <v>1107</v>
      </c>
      <c r="K357" s="11">
        <v>130000</v>
      </c>
      <c r="L357" s="11">
        <v>120000</v>
      </c>
      <c r="M357" s="11">
        <v>0</v>
      </c>
      <c r="N357" s="21">
        <v>120000</v>
      </c>
      <c r="O357" s="7">
        <v>4</v>
      </c>
      <c r="P357" s="11">
        <v>0</v>
      </c>
      <c r="Q357" s="11">
        <f t="shared" si="35"/>
        <v>23429.87308818744</v>
      </c>
      <c r="R357" s="12" t="b">
        <f t="shared" si="39"/>
        <v>0</v>
      </c>
      <c r="S357" s="23">
        <f t="shared" si="36"/>
        <v>24514.646081206509</v>
      </c>
      <c r="T357" s="23" t="b">
        <f t="shared" si="40"/>
        <v>0</v>
      </c>
      <c r="U357" s="23">
        <f t="shared" si="37"/>
        <v>24525.026684010467</v>
      </c>
      <c r="V357" s="25">
        <f t="shared" si="38"/>
        <v>24526</v>
      </c>
      <c r="W357" s="27">
        <f t="shared" si="41"/>
        <v>-95474</v>
      </c>
    </row>
    <row r="358" spans="2:23" ht="25.5" x14ac:dyDescent="0.2">
      <c r="B358" s="9">
        <v>357</v>
      </c>
      <c r="C358" s="9">
        <v>4</v>
      </c>
      <c r="D358" s="9" t="s">
        <v>1096</v>
      </c>
      <c r="E358" s="9" t="s">
        <v>1096</v>
      </c>
      <c r="F358" s="9">
        <v>63526</v>
      </c>
      <c r="G358" s="10" t="s">
        <v>1098</v>
      </c>
      <c r="H358" s="10" t="s">
        <v>1099</v>
      </c>
      <c r="I358" s="10" t="s">
        <v>1108</v>
      </c>
      <c r="J358" s="10" t="s">
        <v>1109</v>
      </c>
      <c r="K358" s="11">
        <v>112499</v>
      </c>
      <c r="L358" s="11">
        <v>75299</v>
      </c>
      <c r="M358" s="11">
        <v>0</v>
      </c>
      <c r="N358" s="21">
        <v>75299</v>
      </c>
      <c r="O358" s="7">
        <v>4</v>
      </c>
      <c r="P358" s="11">
        <v>0</v>
      </c>
      <c r="Q358" s="11">
        <f t="shared" si="35"/>
        <v>23429.87308818744</v>
      </c>
      <c r="R358" s="12" t="b">
        <f t="shared" si="39"/>
        <v>0</v>
      </c>
      <c r="S358" s="23">
        <f t="shared" si="36"/>
        <v>24514.646081206509</v>
      </c>
      <c r="T358" s="23" t="b">
        <f t="shared" si="40"/>
        <v>0</v>
      </c>
      <c r="U358" s="23">
        <f t="shared" si="37"/>
        <v>24525.026684010467</v>
      </c>
      <c r="V358" s="25">
        <f t="shared" si="38"/>
        <v>24526</v>
      </c>
      <c r="W358" s="27">
        <f t="shared" si="41"/>
        <v>-50773</v>
      </c>
    </row>
    <row r="359" spans="2:23" ht="25.5" x14ac:dyDescent="0.2">
      <c r="B359" s="9">
        <v>358</v>
      </c>
      <c r="C359" s="9">
        <v>5</v>
      </c>
      <c r="D359" s="9" t="s">
        <v>1096</v>
      </c>
      <c r="E359" s="9" t="s">
        <v>1110</v>
      </c>
      <c r="F359" s="9">
        <v>64345</v>
      </c>
      <c r="G359" s="10" t="s">
        <v>1098</v>
      </c>
      <c r="H359" s="10" t="s">
        <v>1099</v>
      </c>
      <c r="I359" s="10" t="s">
        <v>1111</v>
      </c>
      <c r="J359" s="10" t="s">
        <v>1112</v>
      </c>
      <c r="K359" s="11">
        <v>24705</v>
      </c>
      <c r="L359" s="11">
        <v>20000</v>
      </c>
      <c r="M359" s="11">
        <v>0</v>
      </c>
      <c r="N359" s="21">
        <v>20000</v>
      </c>
      <c r="O359" s="7">
        <v>4</v>
      </c>
      <c r="P359" s="11">
        <v>0</v>
      </c>
      <c r="Q359" s="11">
        <f t="shared" si="35"/>
        <v>20000</v>
      </c>
      <c r="R359" s="12" t="b">
        <f t="shared" si="39"/>
        <v>1</v>
      </c>
      <c r="S359" s="23">
        <f t="shared" si="36"/>
        <v>20000</v>
      </c>
      <c r="T359" s="23" t="b">
        <f t="shared" si="40"/>
        <v>1</v>
      </c>
      <c r="U359" s="23">
        <f t="shared" si="37"/>
        <v>20000</v>
      </c>
      <c r="V359" s="25">
        <f t="shared" si="38"/>
        <v>20000</v>
      </c>
      <c r="W359" s="27">
        <f t="shared" si="41"/>
        <v>0</v>
      </c>
    </row>
    <row r="360" spans="2:23" ht="25.5" x14ac:dyDescent="0.2">
      <c r="B360" s="9">
        <v>359</v>
      </c>
      <c r="C360" s="9">
        <v>6</v>
      </c>
      <c r="D360" s="9" t="s">
        <v>1096</v>
      </c>
      <c r="E360" s="9" t="s">
        <v>1113</v>
      </c>
      <c r="F360" s="9">
        <v>64390</v>
      </c>
      <c r="G360" s="10" t="s">
        <v>1098</v>
      </c>
      <c r="H360" s="10" t="s">
        <v>1099</v>
      </c>
      <c r="I360" s="10" t="s">
        <v>1114</v>
      </c>
      <c r="J360" s="10" t="s">
        <v>1115</v>
      </c>
      <c r="K360" s="11">
        <v>111243</v>
      </c>
      <c r="L360" s="11">
        <v>111243</v>
      </c>
      <c r="M360" s="11">
        <v>0</v>
      </c>
      <c r="N360" s="21">
        <v>111243</v>
      </c>
      <c r="O360" s="7">
        <v>2</v>
      </c>
      <c r="P360" s="11">
        <v>0</v>
      </c>
      <c r="Q360" s="11">
        <f t="shared" si="35"/>
        <v>11714.93654409372</v>
      </c>
      <c r="R360" s="12" t="b">
        <f t="shared" si="39"/>
        <v>0</v>
      </c>
      <c r="S360" s="23">
        <f t="shared" si="36"/>
        <v>12799.709537112789</v>
      </c>
      <c r="T360" s="23" t="b">
        <f t="shared" si="40"/>
        <v>0</v>
      </c>
      <c r="U360" s="23">
        <f t="shared" si="37"/>
        <v>12810.090139916749</v>
      </c>
      <c r="V360" s="25">
        <f t="shared" si="38"/>
        <v>12811</v>
      </c>
      <c r="W360" s="27">
        <f t="shared" si="41"/>
        <v>-98432</v>
      </c>
    </row>
    <row r="361" spans="2:23" ht="25.5" x14ac:dyDescent="0.2">
      <c r="B361" s="9">
        <v>360</v>
      </c>
      <c r="C361" s="9">
        <v>7</v>
      </c>
      <c r="D361" s="9" t="s">
        <v>1096</v>
      </c>
      <c r="E361" s="9" t="s">
        <v>1116</v>
      </c>
      <c r="F361" s="9">
        <v>64461</v>
      </c>
      <c r="G361" s="10" t="s">
        <v>1098</v>
      </c>
      <c r="H361" s="10" t="s">
        <v>1099</v>
      </c>
      <c r="I361" s="10" t="s">
        <v>1117</v>
      </c>
      <c r="J361" s="10" t="s">
        <v>1118</v>
      </c>
      <c r="K361" s="11">
        <v>170000</v>
      </c>
      <c r="L361" s="11">
        <v>170000</v>
      </c>
      <c r="M361" s="11">
        <v>0</v>
      </c>
      <c r="N361" s="21">
        <v>170000</v>
      </c>
      <c r="O361" s="7">
        <v>4</v>
      </c>
      <c r="P361" s="11">
        <v>0</v>
      </c>
      <c r="Q361" s="11">
        <f t="shared" si="35"/>
        <v>23429.87308818744</v>
      </c>
      <c r="R361" s="12" t="b">
        <f t="shared" si="39"/>
        <v>0</v>
      </c>
      <c r="S361" s="23">
        <f t="shared" si="36"/>
        <v>24514.646081206509</v>
      </c>
      <c r="T361" s="23" t="b">
        <f t="shared" si="40"/>
        <v>0</v>
      </c>
      <c r="U361" s="23">
        <f t="shared" si="37"/>
        <v>24525.026684010467</v>
      </c>
      <c r="V361" s="25">
        <f t="shared" si="38"/>
        <v>24526</v>
      </c>
      <c r="W361" s="27">
        <f t="shared" si="41"/>
        <v>-145474</v>
      </c>
    </row>
    <row r="362" spans="2:23" ht="25.5" x14ac:dyDescent="0.2">
      <c r="B362" s="9">
        <v>361</v>
      </c>
      <c r="C362" s="9">
        <v>8</v>
      </c>
      <c r="D362" s="9" t="s">
        <v>1096</v>
      </c>
      <c r="E362" s="9" t="s">
        <v>1119</v>
      </c>
      <c r="F362" s="9">
        <v>64504</v>
      </c>
      <c r="G362" s="10" t="s">
        <v>1098</v>
      </c>
      <c r="H362" s="10" t="s">
        <v>1099</v>
      </c>
      <c r="I362" s="10" t="s">
        <v>1120</v>
      </c>
      <c r="J362" s="10" t="s">
        <v>1121</v>
      </c>
      <c r="K362" s="11">
        <v>108507</v>
      </c>
      <c r="L362" s="11">
        <v>67231</v>
      </c>
      <c r="M362" s="11">
        <v>0</v>
      </c>
      <c r="N362" s="21">
        <v>67231</v>
      </c>
      <c r="O362" s="7">
        <v>3</v>
      </c>
      <c r="P362" s="11">
        <v>0</v>
      </c>
      <c r="Q362" s="11">
        <f t="shared" si="35"/>
        <v>17572.404816140581</v>
      </c>
      <c r="R362" s="12" t="b">
        <f t="shared" si="39"/>
        <v>0</v>
      </c>
      <c r="S362" s="23">
        <f t="shared" si="36"/>
        <v>18657.17780915965</v>
      </c>
      <c r="T362" s="23" t="b">
        <f t="shared" si="40"/>
        <v>0</v>
      </c>
      <c r="U362" s="23">
        <f t="shared" si="37"/>
        <v>18667.558411963608</v>
      </c>
      <c r="V362" s="25">
        <f t="shared" si="38"/>
        <v>18668</v>
      </c>
      <c r="W362" s="27">
        <f t="shared" si="41"/>
        <v>-48563</v>
      </c>
    </row>
    <row r="363" spans="2:23" ht="25.5" x14ac:dyDescent="0.2">
      <c r="B363" s="9">
        <v>362</v>
      </c>
      <c r="C363" s="9">
        <v>9</v>
      </c>
      <c r="D363" s="9" t="s">
        <v>1096</v>
      </c>
      <c r="E363" s="9" t="s">
        <v>1122</v>
      </c>
      <c r="F363" s="9">
        <v>65105</v>
      </c>
      <c r="G363" s="10" t="s">
        <v>1098</v>
      </c>
      <c r="H363" s="10" t="s">
        <v>1099</v>
      </c>
      <c r="I363" s="10" t="s">
        <v>1123</v>
      </c>
      <c r="J363" s="10" t="s">
        <v>1124</v>
      </c>
      <c r="K363" s="11">
        <v>107900</v>
      </c>
      <c r="L363" s="11">
        <v>45000</v>
      </c>
      <c r="M363" s="11">
        <v>0</v>
      </c>
      <c r="N363" s="21">
        <v>45000</v>
      </c>
      <c r="O363" s="7">
        <v>5</v>
      </c>
      <c r="P363" s="11">
        <v>0</v>
      </c>
      <c r="Q363" s="11">
        <f t="shared" si="35"/>
        <v>29287.341360234299</v>
      </c>
      <c r="R363" s="12" t="b">
        <f t="shared" si="39"/>
        <v>0</v>
      </c>
      <c r="S363" s="23">
        <f t="shared" si="36"/>
        <v>30372.114353253368</v>
      </c>
      <c r="T363" s="23" t="b">
        <f t="shared" si="40"/>
        <v>0</v>
      </c>
      <c r="U363" s="23">
        <f t="shared" si="37"/>
        <v>30382.494956057326</v>
      </c>
      <c r="V363" s="25">
        <f t="shared" si="38"/>
        <v>30383</v>
      </c>
      <c r="W363" s="27">
        <f t="shared" si="41"/>
        <v>-14617</v>
      </c>
    </row>
    <row r="364" spans="2:23" ht="25.5" x14ac:dyDescent="0.2">
      <c r="B364" s="9">
        <v>363</v>
      </c>
      <c r="C364" s="9">
        <v>10</v>
      </c>
      <c r="D364" s="9" t="s">
        <v>1096</v>
      </c>
      <c r="E364" s="9" t="s">
        <v>1125</v>
      </c>
      <c r="F364" s="9">
        <v>64568</v>
      </c>
      <c r="G364" s="10" t="s">
        <v>1098</v>
      </c>
      <c r="H364" s="10" t="s">
        <v>1099</v>
      </c>
      <c r="I364" s="10" t="s">
        <v>1126</v>
      </c>
      <c r="J364" s="10" t="s">
        <v>1127</v>
      </c>
      <c r="K364" s="11">
        <v>59500</v>
      </c>
      <c r="L364" s="11">
        <v>21000</v>
      </c>
      <c r="M364" s="11">
        <v>0</v>
      </c>
      <c r="N364" s="21">
        <v>21000</v>
      </c>
      <c r="O364" s="7">
        <v>4</v>
      </c>
      <c r="P364" s="11">
        <v>0</v>
      </c>
      <c r="Q364" s="11">
        <f t="shared" si="35"/>
        <v>21000</v>
      </c>
      <c r="R364" s="12" t="b">
        <f t="shared" si="39"/>
        <v>1</v>
      </c>
      <c r="S364" s="23">
        <f t="shared" si="36"/>
        <v>21000</v>
      </c>
      <c r="T364" s="23" t="b">
        <f t="shared" si="40"/>
        <v>1</v>
      </c>
      <c r="U364" s="23">
        <f t="shared" si="37"/>
        <v>21000</v>
      </c>
      <c r="V364" s="25">
        <f t="shared" si="38"/>
        <v>21000</v>
      </c>
      <c r="W364" s="27">
        <f t="shared" si="41"/>
        <v>0</v>
      </c>
    </row>
    <row r="365" spans="2:23" ht="25.5" x14ac:dyDescent="0.2">
      <c r="B365" s="9">
        <v>364</v>
      </c>
      <c r="C365" s="9">
        <v>11</v>
      </c>
      <c r="D365" s="9" t="s">
        <v>1096</v>
      </c>
      <c r="E365" s="9" t="s">
        <v>1128</v>
      </c>
      <c r="F365" s="9">
        <v>64602</v>
      </c>
      <c r="G365" s="10" t="s">
        <v>1098</v>
      </c>
      <c r="H365" s="10" t="s">
        <v>1099</v>
      </c>
      <c r="I365" s="10" t="s">
        <v>1129</v>
      </c>
      <c r="J365" s="10" t="s">
        <v>1130</v>
      </c>
      <c r="K365" s="11">
        <v>132834</v>
      </c>
      <c r="L365" s="11">
        <v>91400</v>
      </c>
      <c r="M365" s="11">
        <v>0</v>
      </c>
      <c r="N365" s="21">
        <v>91400</v>
      </c>
      <c r="O365" s="7">
        <v>4</v>
      </c>
      <c r="P365" s="11">
        <v>0</v>
      </c>
      <c r="Q365" s="11">
        <f t="shared" si="35"/>
        <v>23429.87308818744</v>
      </c>
      <c r="R365" s="12" t="b">
        <f t="shared" si="39"/>
        <v>0</v>
      </c>
      <c r="S365" s="23">
        <f t="shared" si="36"/>
        <v>24514.646081206509</v>
      </c>
      <c r="T365" s="23" t="b">
        <f t="shared" si="40"/>
        <v>0</v>
      </c>
      <c r="U365" s="23">
        <f t="shared" si="37"/>
        <v>24525.026684010467</v>
      </c>
      <c r="V365" s="25">
        <f t="shared" si="38"/>
        <v>24526</v>
      </c>
      <c r="W365" s="27">
        <f t="shared" si="41"/>
        <v>-66874</v>
      </c>
    </row>
    <row r="366" spans="2:23" ht="25.5" x14ac:dyDescent="0.2">
      <c r="B366" s="9">
        <v>365</v>
      </c>
      <c r="C366" s="9">
        <v>12</v>
      </c>
      <c r="D366" s="9" t="s">
        <v>1096</v>
      </c>
      <c r="E366" s="9" t="s">
        <v>1131</v>
      </c>
      <c r="F366" s="9">
        <v>64826</v>
      </c>
      <c r="G366" s="10" t="s">
        <v>1098</v>
      </c>
      <c r="H366" s="10" t="s">
        <v>1099</v>
      </c>
      <c r="I366" s="10" t="s">
        <v>1132</v>
      </c>
      <c r="J366" s="10" t="s">
        <v>1133</v>
      </c>
      <c r="K366" s="11">
        <v>314160</v>
      </c>
      <c r="L366" s="11">
        <v>314160</v>
      </c>
      <c r="M366" s="11">
        <v>0</v>
      </c>
      <c r="N366" s="21">
        <v>314160</v>
      </c>
      <c r="O366" s="7">
        <v>4</v>
      </c>
      <c r="P366" s="11">
        <v>0</v>
      </c>
      <c r="Q366" s="11">
        <f t="shared" si="35"/>
        <v>23429.87308818744</v>
      </c>
      <c r="R366" s="12" t="b">
        <f t="shared" si="39"/>
        <v>0</v>
      </c>
      <c r="S366" s="23">
        <f t="shared" si="36"/>
        <v>24514.646081206509</v>
      </c>
      <c r="T366" s="23" t="b">
        <f t="shared" si="40"/>
        <v>0</v>
      </c>
      <c r="U366" s="23">
        <f t="shared" si="37"/>
        <v>24525.026684010467</v>
      </c>
      <c r="V366" s="25">
        <f t="shared" si="38"/>
        <v>24526</v>
      </c>
      <c r="W366" s="27">
        <f t="shared" si="41"/>
        <v>-289634</v>
      </c>
    </row>
    <row r="367" spans="2:23" ht="25.5" x14ac:dyDescent="0.2">
      <c r="B367" s="9">
        <v>366</v>
      </c>
      <c r="C367" s="9">
        <v>13</v>
      </c>
      <c r="D367" s="9" t="s">
        <v>1096</v>
      </c>
      <c r="E367" s="9" t="s">
        <v>1134</v>
      </c>
      <c r="F367" s="9">
        <v>63394</v>
      </c>
      <c r="G367" s="10" t="s">
        <v>1098</v>
      </c>
      <c r="H367" s="10" t="s">
        <v>1099</v>
      </c>
      <c r="I367" s="10" t="s">
        <v>1135</v>
      </c>
      <c r="J367" s="10" t="s">
        <v>1136</v>
      </c>
      <c r="K367" s="11">
        <v>362974</v>
      </c>
      <c r="L367" s="11">
        <v>362974</v>
      </c>
      <c r="M367" s="11">
        <v>0</v>
      </c>
      <c r="N367" s="21">
        <v>362974</v>
      </c>
      <c r="O367" s="7">
        <v>5</v>
      </c>
      <c r="P367" s="11">
        <v>0</v>
      </c>
      <c r="Q367" s="11">
        <f t="shared" si="35"/>
        <v>29287.341360234299</v>
      </c>
      <c r="R367" s="12" t="b">
        <f t="shared" si="39"/>
        <v>0</v>
      </c>
      <c r="S367" s="23">
        <f t="shared" si="36"/>
        <v>30372.114353253368</v>
      </c>
      <c r="T367" s="23" t="b">
        <f t="shared" si="40"/>
        <v>0</v>
      </c>
      <c r="U367" s="23">
        <f t="shared" si="37"/>
        <v>30382.494956057326</v>
      </c>
      <c r="V367" s="25">
        <f t="shared" si="38"/>
        <v>30383</v>
      </c>
      <c r="W367" s="27">
        <f t="shared" si="41"/>
        <v>-332591</v>
      </c>
    </row>
    <row r="368" spans="2:23" ht="25.5" x14ac:dyDescent="0.2">
      <c r="B368" s="9">
        <v>367</v>
      </c>
      <c r="C368" s="9">
        <v>14</v>
      </c>
      <c r="D368" s="9" t="s">
        <v>1096</v>
      </c>
      <c r="E368" s="9" t="s">
        <v>1137</v>
      </c>
      <c r="F368" s="9">
        <v>63688</v>
      </c>
      <c r="G368" s="10" t="s">
        <v>1098</v>
      </c>
      <c r="H368" s="10" t="s">
        <v>1099</v>
      </c>
      <c r="I368" s="10" t="s">
        <v>1138</v>
      </c>
      <c r="J368" s="10" t="s">
        <v>1139</v>
      </c>
      <c r="K368" s="11">
        <v>65875</v>
      </c>
      <c r="L368" s="11">
        <v>27000</v>
      </c>
      <c r="M368" s="11">
        <v>0</v>
      </c>
      <c r="N368" s="21">
        <v>27000</v>
      </c>
      <c r="O368" s="7">
        <v>4</v>
      </c>
      <c r="P368" s="11">
        <v>0</v>
      </c>
      <c r="Q368" s="11">
        <f t="shared" si="35"/>
        <v>23429.87308818744</v>
      </c>
      <c r="R368" s="12" t="b">
        <f t="shared" si="39"/>
        <v>0</v>
      </c>
      <c r="S368" s="23">
        <f t="shared" si="36"/>
        <v>24514.646081206509</v>
      </c>
      <c r="T368" s="23" t="b">
        <f t="shared" si="40"/>
        <v>0</v>
      </c>
      <c r="U368" s="23">
        <f t="shared" si="37"/>
        <v>24525.026684010467</v>
      </c>
      <c r="V368" s="25">
        <f t="shared" si="38"/>
        <v>24526</v>
      </c>
      <c r="W368" s="27">
        <f t="shared" si="41"/>
        <v>-2474</v>
      </c>
    </row>
    <row r="369" spans="2:23" ht="25.5" x14ac:dyDescent="0.2">
      <c r="B369" s="9">
        <v>368</v>
      </c>
      <c r="C369" s="9">
        <v>15</v>
      </c>
      <c r="D369" s="9" t="s">
        <v>1096</v>
      </c>
      <c r="E369" s="9" t="s">
        <v>1140</v>
      </c>
      <c r="F369" s="9">
        <v>64942</v>
      </c>
      <c r="G369" s="10" t="s">
        <v>1098</v>
      </c>
      <c r="H369" s="10" t="s">
        <v>1099</v>
      </c>
      <c r="I369" s="10" t="s">
        <v>1141</v>
      </c>
      <c r="J369" s="10" t="s">
        <v>1142</v>
      </c>
      <c r="K369" s="11">
        <v>210000</v>
      </c>
      <c r="L369" s="11">
        <v>140000</v>
      </c>
      <c r="M369" s="11">
        <v>0</v>
      </c>
      <c r="N369" s="21">
        <v>140000</v>
      </c>
      <c r="O369" s="7">
        <v>4</v>
      </c>
      <c r="P369" s="11">
        <v>0</v>
      </c>
      <c r="Q369" s="11">
        <f t="shared" si="35"/>
        <v>23429.87308818744</v>
      </c>
      <c r="R369" s="12" t="b">
        <f t="shared" si="39"/>
        <v>0</v>
      </c>
      <c r="S369" s="23">
        <f t="shared" si="36"/>
        <v>24514.646081206509</v>
      </c>
      <c r="T369" s="23" t="b">
        <f t="shared" si="40"/>
        <v>0</v>
      </c>
      <c r="U369" s="23">
        <f t="shared" si="37"/>
        <v>24525.026684010467</v>
      </c>
      <c r="V369" s="25">
        <f t="shared" si="38"/>
        <v>24526</v>
      </c>
      <c r="W369" s="27">
        <f t="shared" si="41"/>
        <v>-115474</v>
      </c>
    </row>
    <row r="370" spans="2:23" ht="25.5" x14ac:dyDescent="0.2">
      <c r="B370" s="9">
        <v>369</v>
      </c>
      <c r="C370" s="9">
        <v>16</v>
      </c>
      <c r="D370" s="9" t="s">
        <v>1096</v>
      </c>
      <c r="E370" s="9" t="s">
        <v>1143</v>
      </c>
      <c r="F370" s="9">
        <v>64906</v>
      </c>
      <c r="G370" s="10" t="s">
        <v>1098</v>
      </c>
      <c r="H370" s="10" t="s">
        <v>1099</v>
      </c>
      <c r="I370" s="10" t="s">
        <v>1144</v>
      </c>
      <c r="J370" s="10" t="s">
        <v>1145</v>
      </c>
      <c r="K370" s="11">
        <v>101150</v>
      </c>
      <c r="L370" s="11">
        <v>49682.5</v>
      </c>
      <c r="M370" s="11">
        <v>0</v>
      </c>
      <c r="N370" s="21">
        <v>49682.5</v>
      </c>
      <c r="O370" s="7">
        <v>4</v>
      </c>
      <c r="P370" s="11">
        <v>0</v>
      </c>
      <c r="Q370" s="11">
        <f t="shared" si="35"/>
        <v>23429.87308818744</v>
      </c>
      <c r="R370" s="12" t="b">
        <f t="shared" si="39"/>
        <v>0</v>
      </c>
      <c r="S370" s="23">
        <f t="shared" si="36"/>
        <v>24514.646081206509</v>
      </c>
      <c r="T370" s="23" t="b">
        <f t="shared" si="40"/>
        <v>0</v>
      </c>
      <c r="U370" s="23">
        <f t="shared" si="37"/>
        <v>24525.026684010467</v>
      </c>
      <c r="V370" s="25">
        <f t="shared" si="38"/>
        <v>24526</v>
      </c>
      <c r="W370" s="27">
        <f t="shared" si="41"/>
        <v>-25156.5</v>
      </c>
    </row>
    <row r="371" spans="2:23" ht="25.5" x14ac:dyDescent="0.2">
      <c r="B371" s="9">
        <v>370</v>
      </c>
      <c r="C371" s="9">
        <v>17</v>
      </c>
      <c r="D371" s="9" t="s">
        <v>1096</v>
      </c>
      <c r="E371" s="9" t="s">
        <v>1146</v>
      </c>
      <c r="F371" s="9">
        <v>65099</v>
      </c>
      <c r="G371" s="10" t="s">
        <v>1098</v>
      </c>
      <c r="H371" s="10" t="s">
        <v>1099</v>
      </c>
      <c r="I371" s="10" t="s">
        <v>1147</v>
      </c>
      <c r="J371" s="10" t="s">
        <v>1148</v>
      </c>
      <c r="K371" s="11">
        <v>113200</v>
      </c>
      <c r="L371" s="11">
        <v>51188.21</v>
      </c>
      <c r="M371" s="11">
        <v>0</v>
      </c>
      <c r="N371" s="21">
        <v>51188.21</v>
      </c>
      <c r="O371" s="7">
        <v>3</v>
      </c>
      <c r="P371" s="11">
        <v>0</v>
      </c>
      <c r="Q371" s="11">
        <f t="shared" si="35"/>
        <v>17572.404816140581</v>
      </c>
      <c r="R371" s="12" t="b">
        <f t="shared" si="39"/>
        <v>0</v>
      </c>
      <c r="S371" s="23">
        <f t="shared" si="36"/>
        <v>18657.17780915965</v>
      </c>
      <c r="T371" s="23" t="b">
        <f t="shared" si="40"/>
        <v>0</v>
      </c>
      <c r="U371" s="23">
        <f t="shared" si="37"/>
        <v>18667.558411963608</v>
      </c>
      <c r="V371" s="25">
        <f t="shared" si="38"/>
        <v>18668</v>
      </c>
      <c r="W371" s="27">
        <f t="shared" si="41"/>
        <v>-32520.21</v>
      </c>
    </row>
    <row r="372" spans="2:23" ht="25.5" x14ac:dyDescent="0.2">
      <c r="B372" s="9">
        <v>371</v>
      </c>
      <c r="C372" s="9">
        <v>18</v>
      </c>
      <c r="D372" s="9" t="s">
        <v>1096</v>
      </c>
      <c r="E372" s="9" t="s">
        <v>1149</v>
      </c>
      <c r="F372" s="9">
        <v>65011</v>
      </c>
      <c r="G372" s="10" t="s">
        <v>1098</v>
      </c>
      <c r="H372" s="10" t="s">
        <v>1099</v>
      </c>
      <c r="I372" s="10" t="s">
        <v>1150</v>
      </c>
      <c r="J372" s="10" t="s">
        <v>1151</v>
      </c>
      <c r="K372" s="11">
        <v>29750</v>
      </c>
      <c r="L372" s="11">
        <v>26260</v>
      </c>
      <c r="M372" s="11">
        <v>0</v>
      </c>
      <c r="N372" s="21">
        <v>26260</v>
      </c>
      <c r="O372" s="7">
        <v>4</v>
      </c>
      <c r="P372" s="11">
        <v>0</v>
      </c>
      <c r="Q372" s="11">
        <f t="shared" si="35"/>
        <v>23429.87308818744</v>
      </c>
      <c r="R372" s="12" t="b">
        <f t="shared" si="39"/>
        <v>0</v>
      </c>
      <c r="S372" s="23">
        <f t="shared" si="36"/>
        <v>24514.646081206509</v>
      </c>
      <c r="T372" s="23" t="b">
        <f t="shared" si="40"/>
        <v>0</v>
      </c>
      <c r="U372" s="23">
        <f t="shared" si="37"/>
        <v>24525.026684010467</v>
      </c>
      <c r="V372" s="25">
        <f t="shared" si="38"/>
        <v>24526</v>
      </c>
      <c r="W372" s="27">
        <f t="shared" si="41"/>
        <v>-1734</v>
      </c>
    </row>
    <row r="373" spans="2:23" ht="25.5" x14ac:dyDescent="0.2">
      <c r="B373" s="9">
        <v>372</v>
      </c>
      <c r="C373" s="9">
        <v>1</v>
      </c>
      <c r="D373" s="9" t="s">
        <v>1152</v>
      </c>
      <c r="E373" s="9" t="s">
        <v>1153</v>
      </c>
      <c r="F373" s="9">
        <v>66009</v>
      </c>
      <c r="G373" s="10" t="s">
        <v>1154</v>
      </c>
      <c r="H373" s="10" t="s">
        <v>1155</v>
      </c>
      <c r="I373" s="10" t="s">
        <v>1156</v>
      </c>
      <c r="J373" s="10" t="s">
        <v>1157</v>
      </c>
      <c r="K373" s="11">
        <v>120000</v>
      </c>
      <c r="L373" s="11">
        <v>40000</v>
      </c>
      <c r="M373" s="11">
        <v>20000</v>
      </c>
      <c r="N373" s="21">
        <v>20000</v>
      </c>
      <c r="O373" s="7">
        <v>3</v>
      </c>
      <c r="P373" s="11">
        <v>0</v>
      </c>
      <c r="Q373" s="11">
        <f t="shared" si="35"/>
        <v>17572.404816140581</v>
      </c>
      <c r="R373" s="12" t="b">
        <f t="shared" si="39"/>
        <v>0</v>
      </c>
      <c r="S373" s="23">
        <f t="shared" si="36"/>
        <v>18657.17780915965</v>
      </c>
      <c r="T373" s="23" t="b">
        <f t="shared" si="40"/>
        <v>0</v>
      </c>
      <c r="U373" s="23">
        <f t="shared" si="37"/>
        <v>18667.558411963608</v>
      </c>
      <c r="V373" s="25">
        <f t="shared" si="38"/>
        <v>18668</v>
      </c>
      <c r="W373" s="27">
        <f t="shared" si="41"/>
        <v>-1332</v>
      </c>
    </row>
    <row r="374" spans="2:23" ht="25.5" x14ac:dyDescent="0.2">
      <c r="B374" s="9">
        <v>373</v>
      </c>
      <c r="C374" s="9">
        <v>2</v>
      </c>
      <c r="D374" s="9" t="s">
        <v>1152</v>
      </c>
      <c r="E374" s="9" t="s">
        <v>1158</v>
      </c>
      <c r="F374" s="9">
        <v>66697</v>
      </c>
      <c r="G374" s="10" t="s">
        <v>1154</v>
      </c>
      <c r="H374" s="10" t="s">
        <v>1155</v>
      </c>
      <c r="I374" s="10" t="s">
        <v>1159</v>
      </c>
      <c r="J374" s="10" t="s">
        <v>1160</v>
      </c>
      <c r="K374" s="11">
        <v>153000</v>
      </c>
      <c r="L374" s="11">
        <v>52000</v>
      </c>
      <c r="M374" s="11">
        <v>26000</v>
      </c>
      <c r="N374" s="21">
        <v>26000</v>
      </c>
      <c r="O374" s="7">
        <v>3</v>
      </c>
      <c r="P374" s="11">
        <v>0</v>
      </c>
      <c r="Q374" s="11">
        <f t="shared" si="35"/>
        <v>17572.404816140581</v>
      </c>
      <c r="R374" s="12" t="b">
        <f t="shared" si="39"/>
        <v>0</v>
      </c>
      <c r="S374" s="23">
        <f t="shared" si="36"/>
        <v>18657.17780915965</v>
      </c>
      <c r="T374" s="23" t="b">
        <f t="shared" si="40"/>
        <v>0</v>
      </c>
      <c r="U374" s="23">
        <f t="shared" si="37"/>
        <v>18667.558411963608</v>
      </c>
      <c r="V374" s="25">
        <f t="shared" si="38"/>
        <v>18668</v>
      </c>
      <c r="W374" s="27">
        <f t="shared" si="41"/>
        <v>-7332</v>
      </c>
    </row>
    <row r="375" spans="2:23" ht="25.5" x14ac:dyDescent="0.2">
      <c r="B375" s="9">
        <v>374</v>
      </c>
      <c r="C375" s="9">
        <v>3</v>
      </c>
      <c r="D375" s="9" t="s">
        <v>1152</v>
      </c>
      <c r="E375" s="9" t="s">
        <v>1161</v>
      </c>
      <c r="F375" s="9">
        <v>67167</v>
      </c>
      <c r="G375" s="10" t="s">
        <v>1154</v>
      </c>
      <c r="H375" s="10" t="s">
        <v>1155</v>
      </c>
      <c r="I375" s="10" t="s">
        <v>513</v>
      </c>
      <c r="J375" s="10" t="s">
        <v>1162</v>
      </c>
      <c r="K375" s="11">
        <v>10000</v>
      </c>
      <c r="L375" s="11">
        <v>30500</v>
      </c>
      <c r="M375" s="11">
        <v>17000</v>
      </c>
      <c r="N375" s="21">
        <v>17000</v>
      </c>
      <c r="O375" s="7">
        <v>3</v>
      </c>
      <c r="P375" s="11">
        <v>0</v>
      </c>
      <c r="Q375" s="11">
        <f t="shared" si="35"/>
        <v>17000</v>
      </c>
      <c r="R375" s="12" t="b">
        <f t="shared" si="39"/>
        <v>1</v>
      </c>
      <c r="S375" s="23">
        <f t="shared" si="36"/>
        <v>17000</v>
      </c>
      <c r="T375" s="23" t="b">
        <f t="shared" si="40"/>
        <v>1</v>
      </c>
      <c r="U375" s="23">
        <f t="shared" si="37"/>
        <v>17000</v>
      </c>
      <c r="V375" s="25">
        <f t="shared" si="38"/>
        <v>17000</v>
      </c>
      <c r="W375" s="27">
        <f t="shared" si="41"/>
        <v>0</v>
      </c>
    </row>
    <row r="376" spans="2:23" ht="25.5" x14ac:dyDescent="0.2">
      <c r="B376" s="9">
        <v>375</v>
      </c>
      <c r="C376" s="9">
        <v>4</v>
      </c>
      <c r="D376" s="9" t="s">
        <v>1152</v>
      </c>
      <c r="E376" s="9" t="s">
        <v>1163</v>
      </c>
      <c r="F376" s="9">
        <v>102286</v>
      </c>
      <c r="G376" s="10" t="s">
        <v>1154</v>
      </c>
      <c r="H376" s="10" t="s">
        <v>1155</v>
      </c>
      <c r="I376" s="10" t="s">
        <v>1164</v>
      </c>
      <c r="J376" s="10" t="s">
        <v>1165</v>
      </c>
      <c r="K376" s="11">
        <v>153510</v>
      </c>
      <c r="L376" s="11">
        <v>116000</v>
      </c>
      <c r="M376" s="11">
        <v>58000</v>
      </c>
      <c r="N376" s="21">
        <v>58000</v>
      </c>
      <c r="O376" s="7">
        <v>3</v>
      </c>
      <c r="P376" s="11">
        <v>0</v>
      </c>
      <c r="Q376" s="11">
        <f t="shared" si="35"/>
        <v>17572.404816140581</v>
      </c>
      <c r="R376" s="12" t="b">
        <f t="shared" si="39"/>
        <v>0</v>
      </c>
      <c r="S376" s="23">
        <f t="shared" si="36"/>
        <v>18657.17780915965</v>
      </c>
      <c r="T376" s="23" t="b">
        <f t="shared" si="40"/>
        <v>0</v>
      </c>
      <c r="U376" s="23">
        <f t="shared" si="37"/>
        <v>18667.558411963608</v>
      </c>
      <c r="V376" s="25">
        <f t="shared" si="38"/>
        <v>18668</v>
      </c>
      <c r="W376" s="27">
        <f t="shared" si="41"/>
        <v>-39332</v>
      </c>
    </row>
    <row r="377" spans="2:23" ht="25.5" x14ac:dyDescent="0.2">
      <c r="B377" s="9">
        <v>376</v>
      </c>
      <c r="C377" s="9">
        <v>5</v>
      </c>
      <c r="D377" s="9" t="s">
        <v>1152</v>
      </c>
      <c r="E377" s="9" t="s">
        <v>336</v>
      </c>
      <c r="F377" s="9">
        <v>67256</v>
      </c>
      <c r="G377" s="10" t="s">
        <v>1154</v>
      </c>
      <c r="H377" s="10" t="s">
        <v>1155</v>
      </c>
      <c r="I377" s="10" t="s">
        <v>1166</v>
      </c>
      <c r="J377" s="10" t="s">
        <v>1167</v>
      </c>
      <c r="K377" s="11">
        <v>119000</v>
      </c>
      <c r="L377" s="11">
        <v>40000</v>
      </c>
      <c r="M377" s="11">
        <v>20000</v>
      </c>
      <c r="N377" s="21">
        <v>20000</v>
      </c>
      <c r="O377" s="7">
        <v>3</v>
      </c>
      <c r="P377" s="11">
        <v>0</v>
      </c>
      <c r="Q377" s="11">
        <f t="shared" si="35"/>
        <v>17572.404816140581</v>
      </c>
      <c r="R377" s="12" t="b">
        <f t="shared" si="39"/>
        <v>0</v>
      </c>
      <c r="S377" s="23">
        <f t="shared" si="36"/>
        <v>18657.17780915965</v>
      </c>
      <c r="T377" s="23" t="b">
        <f t="shared" si="40"/>
        <v>0</v>
      </c>
      <c r="U377" s="23">
        <f t="shared" si="37"/>
        <v>18667.558411963608</v>
      </c>
      <c r="V377" s="25">
        <f t="shared" si="38"/>
        <v>18668</v>
      </c>
      <c r="W377" s="27">
        <f t="shared" si="41"/>
        <v>-1332</v>
      </c>
    </row>
    <row r="378" spans="2:23" ht="25.5" x14ac:dyDescent="0.2">
      <c r="B378" s="9">
        <v>377</v>
      </c>
      <c r="C378" s="9">
        <v>6</v>
      </c>
      <c r="D378" s="9" t="s">
        <v>1152</v>
      </c>
      <c r="E378" s="9" t="s">
        <v>1168</v>
      </c>
      <c r="F378" s="9">
        <v>67327</v>
      </c>
      <c r="G378" s="10" t="s">
        <v>1154</v>
      </c>
      <c r="H378" s="10" t="s">
        <v>1155</v>
      </c>
      <c r="I378" s="10" t="s">
        <v>1169</v>
      </c>
      <c r="J378" s="10" t="s">
        <v>1170</v>
      </c>
      <c r="K378" s="11">
        <v>161000</v>
      </c>
      <c r="L378" s="11">
        <v>161000</v>
      </c>
      <c r="M378" s="11">
        <v>101000</v>
      </c>
      <c r="N378" s="21">
        <v>60000</v>
      </c>
      <c r="O378" s="7">
        <v>2</v>
      </c>
      <c r="P378" s="11">
        <v>0</v>
      </c>
      <c r="Q378" s="11">
        <f t="shared" si="35"/>
        <v>11714.93654409372</v>
      </c>
      <c r="R378" s="12" t="b">
        <f t="shared" si="39"/>
        <v>0</v>
      </c>
      <c r="S378" s="23">
        <f t="shared" si="36"/>
        <v>12799.709537112789</v>
      </c>
      <c r="T378" s="23" t="b">
        <f t="shared" si="40"/>
        <v>0</v>
      </c>
      <c r="U378" s="23">
        <f t="shared" si="37"/>
        <v>12810.090139916749</v>
      </c>
      <c r="V378" s="25">
        <f t="shared" si="38"/>
        <v>12811</v>
      </c>
      <c r="W378" s="27">
        <f t="shared" si="41"/>
        <v>-47189</v>
      </c>
    </row>
    <row r="379" spans="2:23" ht="25.5" x14ac:dyDescent="0.2">
      <c r="B379" s="9">
        <v>378</v>
      </c>
      <c r="C379" s="9">
        <v>7</v>
      </c>
      <c r="D379" s="9" t="s">
        <v>1152</v>
      </c>
      <c r="E379" s="9" t="s">
        <v>1171</v>
      </c>
      <c r="F379" s="9">
        <v>67675</v>
      </c>
      <c r="G379" s="10" t="s">
        <v>1154</v>
      </c>
      <c r="H379" s="10" t="s">
        <v>1155</v>
      </c>
      <c r="I379" s="10" t="s">
        <v>1172</v>
      </c>
      <c r="J379" s="10" t="s">
        <v>1173</v>
      </c>
      <c r="K379" s="11">
        <v>115000</v>
      </c>
      <c r="L379" s="11">
        <v>54000</v>
      </c>
      <c r="M379" s="11">
        <v>27000</v>
      </c>
      <c r="N379" s="21">
        <v>27000</v>
      </c>
      <c r="O379" s="7">
        <v>4</v>
      </c>
      <c r="P379" s="11">
        <v>0</v>
      </c>
      <c r="Q379" s="11">
        <f t="shared" si="35"/>
        <v>23429.87308818744</v>
      </c>
      <c r="R379" s="12" t="b">
        <f t="shared" si="39"/>
        <v>0</v>
      </c>
      <c r="S379" s="23">
        <f t="shared" si="36"/>
        <v>24514.646081206509</v>
      </c>
      <c r="T379" s="23" t="b">
        <f t="shared" si="40"/>
        <v>0</v>
      </c>
      <c r="U379" s="23">
        <f t="shared" si="37"/>
        <v>24525.026684010467</v>
      </c>
      <c r="V379" s="25">
        <f t="shared" si="38"/>
        <v>24526</v>
      </c>
      <c r="W379" s="27">
        <f t="shared" si="41"/>
        <v>-2474</v>
      </c>
    </row>
    <row r="380" spans="2:23" ht="25.5" x14ac:dyDescent="0.2">
      <c r="B380" s="9">
        <v>379</v>
      </c>
      <c r="C380" s="9">
        <v>8</v>
      </c>
      <c r="D380" s="9" t="s">
        <v>1152</v>
      </c>
      <c r="E380" s="9" t="s">
        <v>1174</v>
      </c>
      <c r="F380" s="9">
        <v>68002</v>
      </c>
      <c r="G380" s="10" t="s">
        <v>1154</v>
      </c>
      <c r="H380" s="10" t="s">
        <v>1155</v>
      </c>
      <c r="I380" s="10" t="s">
        <v>1175</v>
      </c>
      <c r="J380" s="10" t="s">
        <v>1176</v>
      </c>
      <c r="K380" s="11">
        <v>119000</v>
      </c>
      <c r="L380" s="11">
        <v>59500</v>
      </c>
      <c r="M380" s="11">
        <v>19000</v>
      </c>
      <c r="N380" s="21">
        <v>19000</v>
      </c>
      <c r="O380" s="7">
        <v>2</v>
      </c>
      <c r="P380" s="11">
        <v>0</v>
      </c>
      <c r="Q380" s="11">
        <f t="shared" si="35"/>
        <v>11714.93654409372</v>
      </c>
      <c r="R380" s="12" t="b">
        <f t="shared" si="39"/>
        <v>0</v>
      </c>
      <c r="S380" s="23">
        <f t="shared" si="36"/>
        <v>12799.709537112789</v>
      </c>
      <c r="T380" s="23" t="b">
        <f t="shared" si="40"/>
        <v>0</v>
      </c>
      <c r="U380" s="23">
        <f t="shared" si="37"/>
        <v>12810.090139916749</v>
      </c>
      <c r="V380" s="25">
        <f t="shared" si="38"/>
        <v>12811</v>
      </c>
      <c r="W380" s="27">
        <f t="shared" si="41"/>
        <v>-6189</v>
      </c>
    </row>
    <row r="381" spans="2:23" ht="25.5" x14ac:dyDescent="0.2">
      <c r="B381" s="9">
        <v>380</v>
      </c>
      <c r="C381" s="9">
        <v>9</v>
      </c>
      <c r="D381" s="9" t="s">
        <v>1152</v>
      </c>
      <c r="E381" s="9" t="s">
        <v>1177</v>
      </c>
      <c r="F381" s="9">
        <v>68253</v>
      </c>
      <c r="G381" s="10" t="s">
        <v>1154</v>
      </c>
      <c r="H381" s="10" t="s">
        <v>1155</v>
      </c>
      <c r="I381" s="10" t="s">
        <v>1178</v>
      </c>
      <c r="J381" s="10" t="s">
        <v>1179</v>
      </c>
      <c r="K381" s="11">
        <v>120000</v>
      </c>
      <c r="L381" s="11">
        <v>58000</v>
      </c>
      <c r="M381" s="11">
        <v>29000</v>
      </c>
      <c r="N381" s="21">
        <v>29000</v>
      </c>
      <c r="O381" s="7">
        <v>3</v>
      </c>
      <c r="P381" s="11">
        <v>0</v>
      </c>
      <c r="Q381" s="11">
        <f t="shared" si="35"/>
        <v>17572.404816140581</v>
      </c>
      <c r="R381" s="12" t="b">
        <f t="shared" si="39"/>
        <v>0</v>
      </c>
      <c r="S381" s="23">
        <f t="shared" si="36"/>
        <v>18657.17780915965</v>
      </c>
      <c r="T381" s="23" t="b">
        <f t="shared" si="40"/>
        <v>0</v>
      </c>
      <c r="U381" s="23">
        <f t="shared" si="37"/>
        <v>18667.558411963608</v>
      </c>
      <c r="V381" s="25">
        <f t="shared" si="38"/>
        <v>18668</v>
      </c>
      <c r="W381" s="27">
        <f t="shared" si="41"/>
        <v>-10332</v>
      </c>
    </row>
    <row r="382" spans="2:23" ht="25.5" x14ac:dyDescent="0.2">
      <c r="B382" s="9">
        <v>381</v>
      </c>
      <c r="C382" s="9">
        <v>10</v>
      </c>
      <c r="D382" s="9" t="s">
        <v>1152</v>
      </c>
      <c r="E382" s="9" t="s">
        <v>1180</v>
      </c>
      <c r="F382" s="9">
        <v>179908</v>
      </c>
      <c r="G382" s="10" t="s">
        <v>1154</v>
      </c>
      <c r="H382" s="10" t="s">
        <v>1155</v>
      </c>
      <c r="I382" s="10" t="s">
        <v>1181</v>
      </c>
      <c r="J382" s="10" t="s">
        <v>1182</v>
      </c>
      <c r="K382" s="11">
        <v>101875.9</v>
      </c>
      <c r="L382" s="11">
        <v>101875.9</v>
      </c>
      <c r="M382" s="11">
        <v>23000</v>
      </c>
      <c r="N382" s="21">
        <v>23000</v>
      </c>
      <c r="O382" s="7">
        <v>2</v>
      </c>
      <c r="P382" s="11">
        <v>0</v>
      </c>
      <c r="Q382" s="11">
        <f t="shared" si="35"/>
        <v>11714.93654409372</v>
      </c>
      <c r="R382" s="12" t="b">
        <f t="shared" si="39"/>
        <v>0</v>
      </c>
      <c r="S382" s="23">
        <f t="shared" si="36"/>
        <v>12799.709537112789</v>
      </c>
      <c r="T382" s="23" t="b">
        <f t="shared" si="40"/>
        <v>0</v>
      </c>
      <c r="U382" s="23">
        <f t="shared" si="37"/>
        <v>12810.090139916749</v>
      </c>
      <c r="V382" s="25">
        <f t="shared" si="38"/>
        <v>12811</v>
      </c>
      <c r="W382" s="27">
        <f t="shared" si="41"/>
        <v>-10189</v>
      </c>
    </row>
    <row r="383" spans="2:23" ht="25.5" x14ac:dyDescent="0.2">
      <c r="B383" s="9">
        <v>382</v>
      </c>
      <c r="C383" s="9">
        <v>11</v>
      </c>
      <c r="D383" s="9" t="s">
        <v>1152</v>
      </c>
      <c r="E383" s="9" t="s">
        <v>1183</v>
      </c>
      <c r="F383" s="9">
        <v>68468</v>
      </c>
      <c r="G383" s="10" t="s">
        <v>1154</v>
      </c>
      <c r="H383" s="10" t="s">
        <v>1155</v>
      </c>
      <c r="I383" s="10" t="s">
        <v>1184</v>
      </c>
      <c r="J383" s="10" t="s">
        <v>1185</v>
      </c>
      <c r="K383" s="11">
        <v>114835</v>
      </c>
      <c r="L383" s="11">
        <v>114835</v>
      </c>
      <c r="M383" s="11">
        <v>18000</v>
      </c>
      <c r="N383" s="21">
        <v>18000</v>
      </c>
      <c r="O383" s="7">
        <v>3</v>
      </c>
      <c r="P383" s="11">
        <v>0</v>
      </c>
      <c r="Q383" s="11">
        <f t="shared" si="35"/>
        <v>17572.404816140581</v>
      </c>
      <c r="R383" s="12" t="b">
        <f t="shared" si="39"/>
        <v>0</v>
      </c>
      <c r="S383" s="23">
        <f t="shared" si="36"/>
        <v>17572.404816140581</v>
      </c>
      <c r="T383" s="23" t="b">
        <f t="shared" si="40"/>
        <v>0</v>
      </c>
      <c r="U383" s="23">
        <f t="shared" si="37"/>
        <v>17582.785418944539</v>
      </c>
      <c r="V383" s="25">
        <f t="shared" si="38"/>
        <v>17583</v>
      </c>
      <c r="W383" s="27">
        <f t="shared" si="41"/>
        <v>-417</v>
      </c>
    </row>
    <row r="384" spans="2:23" ht="25.5" x14ac:dyDescent="0.2">
      <c r="B384" s="9">
        <v>383</v>
      </c>
      <c r="C384" s="9">
        <v>13</v>
      </c>
      <c r="D384" s="9" t="s">
        <v>1152</v>
      </c>
      <c r="E384" s="9" t="s">
        <v>1186</v>
      </c>
      <c r="F384" s="9">
        <v>68565</v>
      </c>
      <c r="G384" s="10" t="s">
        <v>1154</v>
      </c>
      <c r="H384" s="10" t="s">
        <v>1155</v>
      </c>
      <c r="I384" s="10" t="s">
        <v>1187</v>
      </c>
      <c r="J384" s="10" t="s">
        <v>1189</v>
      </c>
      <c r="K384" s="11">
        <v>120000</v>
      </c>
      <c r="L384" s="11">
        <v>78000</v>
      </c>
      <c r="M384" s="11">
        <v>21000</v>
      </c>
      <c r="N384" s="21">
        <v>21000</v>
      </c>
      <c r="O384" s="7">
        <v>4</v>
      </c>
      <c r="P384" s="11">
        <v>0</v>
      </c>
      <c r="Q384" s="11">
        <f t="shared" si="35"/>
        <v>21000</v>
      </c>
      <c r="R384" s="12" t="b">
        <f t="shared" si="39"/>
        <v>1</v>
      </c>
      <c r="S384" s="23">
        <f t="shared" si="36"/>
        <v>21000</v>
      </c>
      <c r="T384" s="23" t="b">
        <f t="shared" si="40"/>
        <v>1</v>
      </c>
      <c r="U384" s="23">
        <f t="shared" si="37"/>
        <v>21000</v>
      </c>
      <c r="V384" s="25">
        <f t="shared" si="38"/>
        <v>21000</v>
      </c>
      <c r="W384" s="27">
        <f t="shared" si="41"/>
        <v>0</v>
      </c>
    </row>
    <row r="385" spans="2:23" ht="25.5" x14ac:dyDescent="0.2">
      <c r="B385" s="9">
        <v>384</v>
      </c>
      <c r="C385" s="9">
        <v>14</v>
      </c>
      <c r="D385" s="9" t="s">
        <v>1152</v>
      </c>
      <c r="E385" s="9" t="s">
        <v>1190</v>
      </c>
      <c r="F385" s="9">
        <v>68716</v>
      </c>
      <c r="G385" s="10" t="s">
        <v>1154</v>
      </c>
      <c r="H385" s="10" t="s">
        <v>1155</v>
      </c>
      <c r="I385" s="10" t="s">
        <v>1191</v>
      </c>
      <c r="J385" s="10" t="s">
        <v>1192</v>
      </c>
      <c r="K385" s="11">
        <v>119000</v>
      </c>
      <c r="L385" s="11">
        <v>62000</v>
      </c>
      <c r="M385" s="11">
        <v>31000</v>
      </c>
      <c r="N385" s="21">
        <v>31000</v>
      </c>
      <c r="O385" s="7">
        <v>4</v>
      </c>
      <c r="P385" s="11">
        <v>0</v>
      </c>
      <c r="Q385" s="11">
        <f t="shared" si="35"/>
        <v>23429.87308818744</v>
      </c>
      <c r="R385" s="12" t="b">
        <f t="shared" si="39"/>
        <v>0</v>
      </c>
      <c r="S385" s="23">
        <f t="shared" si="36"/>
        <v>24514.646081206509</v>
      </c>
      <c r="T385" s="23" t="b">
        <f t="shared" si="40"/>
        <v>0</v>
      </c>
      <c r="U385" s="23">
        <f t="shared" si="37"/>
        <v>24525.026684010467</v>
      </c>
      <c r="V385" s="25">
        <f t="shared" si="38"/>
        <v>24526</v>
      </c>
      <c r="W385" s="27">
        <f t="shared" si="41"/>
        <v>-6474</v>
      </c>
    </row>
    <row r="386" spans="2:23" ht="25.5" x14ac:dyDescent="0.2">
      <c r="B386" s="9">
        <v>385</v>
      </c>
      <c r="C386" s="9">
        <v>15</v>
      </c>
      <c r="D386" s="9" t="s">
        <v>1152</v>
      </c>
      <c r="E386" s="9" t="s">
        <v>1193</v>
      </c>
      <c r="F386" s="9">
        <v>68789</v>
      </c>
      <c r="G386" s="10" t="s">
        <v>1154</v>
      </c>
      <c r="H386" s="10" t="s">
        <v>1155</v>
      </c>
      <c r="I386" s="10" t="s">
        <v>1194</v>
      </c>
      <c r="J386" s="10" t="s">
        <v>1195</v>
      </c>
      <c r="K386" s="11">
        <v>90440</v>
      </c>
      <c r="L386" s="11">
        <v>90440</v>
      </c>
      <c r="M386" s="11">
        <v>15000</v>
      </c>
      <c r="N386" s="21">
        <v>15000</v>
      </c>
      <c r="O386" s="7">
        <v>2</v>
      </c>
      <c r="P386" s="11">
        <v>0</v>
      </c>
      <c r="Q386" s="11">
        <f t="shared" ref="Q386:Q449" si="42">IF(O386*$P$962&gt;N386,N386,O386*$P$962)</f>
        <v>11714.93654409372</v>
      </c>
      <c r="R386" s="12" t="b">
        <f t="shared" si="39"/>
        <v>0</v>
      </c>
      <c r="S386" s="23">
        <f t="shared" ref="S386:S449" si="43">IF(R386=FALSE,IF(SUM(Q386,$Q$963/$R$962)&gt;N386,Q386,SUM(Q386,$Q$963/$R$962)),Q386)</f>
        <v>12799.709537112789</v>
      </c>
      <c r="T386" s="23" t="b">
        <f t="shared" si="40"/>
        <v>0</v>
      </c>
      <c r="U386" s="23">
        <f t="shared" ref="U386:U449" si="44">IF(T386=FALSE,IF(SUM(S386,$S$963/$T$962)&gt;N386,S386,SUM(S386,$S$963/$T$962)),S386)</f>
        <v>12810.090139916749</v>
      </c>
      <c r="V386" s="25">
        <f t="shared" si="38"/>
        <v>12811</v>
      </c>
      <c r="W386" s="27">
        <f t="shared" si="41"/>
        <v>-2189</v>
      </c>
    </row>
    <row r="387" spans="2:23" ht="25.5" x14ac:dyDescent="0.2">
      <c r="B387" s="9">
        <v>386</v>
      </c>
      <c r="C387" s="9">
        <v>16</v>
      </c>
      <c r="D387" s="9" t="s">
        <v>1152</v>
      </c>
      <c r="E387" s="9" t="s">
        <v>1196</v>
      </c>
      <c r="F387" s="9">
        <v>105142</v>
      </c>
      <c r="G387" s="10" t="s">
        <v>1154</v>
      </c>
      <c r="H387" s="10" t="s">
        <v>1155</v>
      </c>
      <c r="I387" s="10" t="s">
        <v>454</v>
      </c>
      <c r="J387" s="10" t="s">
        <v>1197</v>
      </c>
      <c r="K387" s="11">
        <v>108940</v>
      </c>
      <c r="L387" s="11">
        <v>36000</v>
      </c>
      <c r="M387" s="11">
        <v>18000</v>
      </c>
      <c r="N387" s="21">
        <v>18000</v>
      </c>
      <c r="O387" s="7">
        <v>3</v>
      </c>
      <c r="P387" s="11">
        <v>0</v>
      </c>
      <c r="Q387" s="11">
        <f t="shared" si="42"/>
        <v>17572.404816140581</v>
      </c>
      <c r="R387" s="12" t="b">
        <f t="shared" ref="R387:R450" si="45">IF(N387&lt;=Q387,TRUE,FALSE)</f>
        <v>0</v>
      </c>
      <c r="S387" s="23">
        <f t="shared" si="43"/>
        <v>17572.404816140581</v>
      </c>
      <c r="T387" s="23" t="b">
        <f t="shared" ref="T387:T450" si="46">IF(N387&lt;=S387,TRUE,FALSE)</f>
        <v>0</v>
      </c>
      <c r="U387" s="23">
        <f t="shared" si="44"/>
        <v>17582.785418944539</v>
      </c>
      <c r="V387" s="25">
        <f t="shared" ref="V387:V450" si="47">IF(U387&gt;=N387,ROUNDDOWN(U387,0),ROUNDUP(U387,0))</f>
        <v>17583</v>
      </c>
      <c r="W387" s="27">
        <f t="shared" ref="W387:W450" si="48">V387-N387</f>
        <v>-417</v>
      </c>
    </row>
    <row r="388" spans="2:23" ht="25.5" x14ac:dyDescent="0.2">
      <c r="B388" s="9">
        <v>387</v>
      </c>
      <c r="C388" s="9">
        <v>17</v>
      </c>
      <c r="D388" s="9" t="s">
        <v>1152</v>
      </c>
      <c r="E388" s="9" t="s">
        <v>1198</v>
      </c>
      <c r="F388" s="9">
        <v>105534</v>
      </c>
      <c r="G388" s="10" t="s">
        <v>1154</v>
      </c>
      <c r="H388" s="10" t="s">
        <v>1155</v>
      </c>
      <c r="I388" s="10" t="s">
        <v>1199</v>
      </c>
      <c r="J388" s="10" t="s">
        <v>1200</v>
      </c>
      <c r="K388" s="11">
        <v>120000</v>
      </c>
      <c r="L388" s="11">
        <v>46000</v>
      </c>
      <c r="M388" s="11">
        <v>23000</v>
      </c>
      <c r="N388" s="21">
        <v>23000</v>
      </c>
      <c r="O388" s="7">
        <v>3</v>
      </c>
      <c r="P388" s="11">
        <v>0</v>
      </c>
      <c r="Q388" s="11">
        <f t="shared" si="42"/>
        <v>17572.404816140581</v>
      </c>
      <c r="R388" s="12" t="b">
        <f t="shared" si="45"/>
        <v>0</v>
      </c>
      <c r="S388" s="23">
        <f t="shared" si="43"/>
        <v>18657.17780915965</v>
      </c>
      <c r="T388" s="23" t="b">
        <f t="shared" si="46"/>
        <v>0</v>
      </c>
      <c r="U388" s="23">
        <f t="shared" si="44"/>
        <v>18667.558411963608</v>
      </c>
      <c r="V388" s="25">
        <f t="shared" si="47"/>
        <v>18668</v>
      </c>
      <c r="W388" s="27">
        <f t="shared" si="48"/>
        <v>-4332</v>
      </c>
    </row>
    <row r="389" spans="2:23" ht="25.5" x14ac:dyDescent="0.2">
      <c r="B389" s="9">
        <v>388</v>
      </c>
      <c r="C389" s="9">
        <v>18</v>
      </c>
      <c r="D389" s="9" t="s">
        <v>1152</v>
      </c>
      <c r="E389" s="9" t="s">
        <v>1201</v>
      </c>
      <c r="F389" s="9">
        <v>69250</v>
      </c>
      <c r="G389" s="10" t="s">
        <v>1154</v>
      </c>
      <c r="H389" s="10" t="s">
        <v>1155</v>
      </c>
      <c r="I389" s="10" t="s">
        <v>1202</v>
      </c>
      <c r="J389" s="10" t="s">
        <v>1203</v>
      </c>
      <c r="K389" s="11">
        <v>117000</v>
      </c>
      <c r="L389" s="11">
        <v>60000</v>
      </c>
      <c r="M389" s="11">
        <v>30000</v>
      </c>
      <c r="N389" s="21">
        <v>30000</v>
      </c>
      <c r="O389" s="7">
        <v>2</v>
      </c>
      <c r="P389" s="11">
        <v>0</v>
      </c>
      <c r="Q389" s="11">
        <f t="shared" si="42"/>
        <v>11714.93654409372</v>
      </c>
      <c r="R389" s="12" t="b">
        <f t="shared" si="45"/>
        <v>0</v>
      </c>
      <c r="S389" s="23">
        <f t="shared" si="43"/>
        <v>12799.709537112789</v>
      </c>
      <c r="T389" s="23" t="b">
        <f t="shared" si="46"/>
        <v>0</v>
      </c>
      <c r="U389" s="23">
        <f t="shared" si="44"/>
        <v>12810.090139916749</v>
      </c>
      <c r="V389" s="25">
        <f t="shared" si="47"/>
        <v>12811</v>
      </c>
      <c r="W389" s="27">
        <f t="shared" si="48"/>
        <v>-17189</v>
      </c>
    </row>
    <row r="390" spans="2:23" ht="25.5" x14ac:dyDescent="0.2">
      <c r="B390" s="9">
        <v>389</v>
      </c>
      <c r="C390" s="9">
        <v>19</v>
      </c>
      <c r="D390" s="9" t="s">
        <v>1152</v>
      </c>
      <c r="E390" s="9" t="s">
        <v>101</v>
      </c>
      <c r="F390" s="9">
        <v>69063</v>
      </c>
      <c r="G390" s="10" t="s">
        <v>1154</v>
      </c>
      <c r="H390" s="10" t="s">
        <v>1155</v>
      </c>
      <c r="I390" s="10" t="s">
        <v>1204</v>
      </c>
      <c r="J390" s="10" t="s">
        <v>1205</v>
      </c>
      <c r="K390" s="11">
        <v>155000</v>
      </c>
      <c r="L390" s="11">
        <v>155000</v>
      </c>
      <c r="M390" s="11">
        <v>95000</v>
      </c>
      <c r="N390" s="21">
        <v>60000</v>
      </c>
      <c r="O390" s="7">
        <v>3</v>
      </c>
      <c r="P390" s="11">
        <v>0</v>
      </c>
      <c r="Q390" s="11">
        <f t="shared" si="42"/>
        <v>17572.404816140581</v>
      </c>
      <c r="R390" s="12" t="b">
        <f t="shared" si="45"/>
        <v>0</v>
      </c>
      <c r="S390" s="23">
        <f t="shared" si="43"/>
        <v>18657.17780915965</v>
      </c>
      <c r="T390" s="23" t="b">
        <f t="shared" si="46"/>
        <v>0</v>
      </c>
      <c r="U390" s="23">
        <f t="shared" si="44"/>
        <v>18667.558411963608</v>
      </c>
      <c r="V390" s="25">
        <f t="shared" si="47"/>
        <v>18668</v>
      </c>
      <c r="W390" s="27">
        <f t="shared" si="48"/>
        <v>-41332</v>
      </c>
    </row>
    <row r="391" spans="2:23" ht="25.5" x14ac:dyDescent="0.2">
      <c r="B391" s="9">
        <v>390</v>
      </c>
      <c r="C391" s="9">
        <v>20</v>
      </c>
      <c r="D391" s="9" t="s">
        <v>1152</v>
      </c>
      <c r="E391" s="9" t="s">
        <v>1206</v>
      </c>
      <c r="F391" s="9">
        <v>69303</v>
      </c>
      <c r="G391" s="10" t="s">
        <v>1154</v>
      </c>
      <c r="H391" s="10" t="s">
        <v>1155</v>
      </c>
      <c r="I391" s="10" t="s">
        <v>1207</v>
      </c>
      <c r="J391" s="10" t="s">
        <v>1208</v>
      </c>
      <c r="K391" s="11">
        <v>116000</v>
      </c>
      <c r="L391" s="11">
        <v>36000</v>
      </c>
      <c r="M391" s="11">
        <v>18000</v>
      </c>
      <c r="N391" s="21">
        <v>18000</v>
      </c>
      <c r="O391" s="7">
        <v>4</v>
      </c>
      <c r="P391" s="11">
        <v>0</v>
      </c>
      <c r="Q391" s="11">
        <f t="shared" si="42"/>
        <v>18000</v>
      </c>
      <c r="R391" s="12" t="b">
        <f t="shared" si="45"/>
        <v>1</v>
      </c>
      <c r="S391" s="23">
        <f t="shared" si="43"/>
        <v>18000</v>
      </c>
      <c r="T391" s="23" t="b">
        <f t="shared" si="46"/>
        <v>1</v>
      </c>
      <c r="U391" s="23">
        <f t="shared" si="44"/>
        <v>18000</v>
      </c>
      <c r="V391" s="25">
        <f t="shared" si="47"/>
        <v>18000</v>
      </c>
      <c r="W391" s="27">
        <f t="shared" si="48"/>
        <v>0</v>
      </c>
    </row>
    <row r="392" spans="2:23" ht="25.5" x14ac:dyDescent="0.2">
      <c r="B392" s="9">
        <v>391</v>
      </c>
      <c r="C392" s="9">
        <v>1</v>
      </c>
      <c r="D392" s="9" t="s">
        <v>1209</v>
      </c>
      <c r="E392" s="9" t="s">
        <v>1210</v>
      </c>
      <c r="F392" s="9">
        <v>69964</v>
      </c>
      <c r="G392" s="10" t="s">
        <v>1211</v>
      </c>
      <c r="H392" s="10" t="s">
        <v>1212</v>
      </c>
      <c r="I392" s="10" t="s">
        <v>1213</v>
      </c>
      <c r="J392" s="10" t="s">
        <v>1214</v>
      </c>
      <c r="K392" s="11">
        <v>135000</v>
      </c>
      <c r="L392" s="11">
        <v>135000</v>
      </c>
      <c r="M392" s="11">
        <v>0</v>
      </c>
      <c r="N392" s="21">
        <v>135000</v>
      </c>
      <c r="O392" s="7">
        <v>4</v>
      </c>
      <c r="P392" s="11">
        <v>0</v>
      </c>
      <c r="Q392" s="11">
        <f t="shared" si="42"/>
        <v>23429.87308818744</v>
      </c>
      <c r="R392" s="12" t="b">
        <f t="shared" si="45"/>
        <v>0</v>
      </c>
      <c r="S392" s="23">
        <f t="shared" si="43"/>
        <v>24514.646081206509</v>
      </c>
      <c r="T392" s="23" t="b">
        <f t="shared" si="46"/>
        <v>0</v>
      </c>
      <c r="U392" s="23">
        <f t="shared" si="44"/>
        <v>24525.026684010467</v>
      </c>
      <c r="V392" s="25">
        <f t="shared" si="47"/>
        <v>24526</v>
      </c>
      <c r="W392" s="27">
        <f t="shared" si="48"/>
        <v>-110474</v>
      </c>
    </row>
    <row r="393" spans="2:23" ht="25.5" x14ac:dyDescent="0.2">
      <c r="B393" s="9">
        <v>392</v>
      </c>
      <c r="C393" s="9">
        <v>2</v>
      </c>
      <c r="D393" s="9" t="s">
        <v>1209</v>
      </c>
      <c r="E393" s="9" t="s">
        <v>1215</v>
      </c>
      <c r="F393" s="9">
        <v>72409</v>
      </c>
      <c r="G393" s="10" t="s">
        <v>1211</v>
      </c>
      <c r="H393" s="10" t="s">
        <v>1212</v>
      </c>
      <c r="I393" s="10" t="s">
        <v>1216</v>
      </c>
      <c r="J393" s="10" t="s">
        <v>1217</v>
      </c>
      <c r="K393" s="11">
        <v>58800</v>
      </c>
      <c r="L393" s="11">
        <v>58800</v>
      </c>
      <c r="M393" s="11">
        <v>0</v>
      </c>
      <c r="N393" s="21">
        <v>58800</v>
      </c>
      <c r="O393" s="7">
        <v>3</v>
      </c>
      <c r="P393" s="11">
        <v>0</v>
      </c>
      <c r="Q393" s="11">
        <f t="shared" si="42"/>
        <v>17572.404816140581</v>
      </c>
      <c r="R393" s="12" t="b">
        <f t="shared" si="45"/>
        <v>0</v>
      </c>
      <c r="S393" s="23">
        <f t="shared" si="43"/>
        <v>18657.17780915965</v>
      </c>
      <c r="T393" s="23" t="b">
        <f t="shared" si="46"/>
        <v>0</v>
      </c>
      <c r="U393" s="23">
        <f t="shared" si="44"/>
        <v>18667.558411963608</v>
      </c>
      <c r="V393" s="25">
        <f t="shared" si="47"/>
        <v>18668</v>
      </c>
      <c r="W393" s="27">
        <f t="shared" si="48"/>
        <v>-40132</v>
      </c>
    </row>
    <row r="394" spans="2:23" ht="38.25" x14ac:dyDescent="0.2">
      <c r="B394" s="9">
        <v>393</v>
      </c>
      <c r="C394" s="9">
        <v>3</v>
      </c>
      <c r="D394" s="9" t="s">
        <v>1209</v>
      </c>
      <c r="E394" s="9" t="s">
        <v>1218</v>
      </c>
      <c r="F394" s="9">
        <v>74915</v>
      </c>
      <c r="G394" s="10" t="s">
        <v>1211</v>
      </c>
      <c r="H394" s="10" t="s">
        <v>1212</v>
      </c>
      <c r="I394" s="10" t="s">
        <v>1219</v>
      </c>
      <c r="J394" s="10" t="s">
        <v>1220</v>
      </c>
      <c r="K394" s="11">
        <v>100000</v>
      </c>
      <c r="L394" s="11">
        <v>83059</v>
      </c>
      <c r="M394" s="11">
        <v>0</v>
      </c>
      <c r="N394" s="21">
        <v>83059</v>
      </c>
      <c r="O394" s="7">
        <v>3</v>
      </c>
      <c r="P394" s="11">
        <v>0</v>
      </c>
      <c r="Q394" s="11">
        <f t="shared" si="42"/>
        <v>17572.404816140581</v>
      </c>
      <c r="R394" s="12" t="b">
        <f t="shared" si="45"/>
        <v>0</v>
      </c>
      <c r="S394" s="23">
        <f t="shared" si="43"/>
        <v>18657.17780915965</v>
      </c>
      <c r="T394" s="23" t="b">
        <f t="shared" si="46"/>
        <v>0</v>
      </c>
      <c r="U394" s="23">
        <f t="shared" si="44"/>
        <v>18667.558411963608</v>
      </c>
      <c r="V394" s="25">
        <f t="shared" si="47"/>
        <v>18668</v>
      </c>
      <c r="W394" s="27">
        <f t="shared" si="48"/>
        <v>-64391</v>
      </c>
    </row>
    <row r="395" spans="2:23" ht="25.5" x14ac:dyDescent="0.2">
      <c r="B395" s="9">
        <v>394</v>
      </c>
      <c r="C395" s="9">
        <v>4</v>
      </c>
      <c r="D395" s="9" t="s">
        <v>1209</v>
      </c>
      <c r="E395" s="9" t="s">
        <v>1221</v>
      </c>
      <c r="F395" s="9">
        <v>72506</v>
      </c>
      <c r="G395" s="10" t="s">
        <v>1211</v>
      </c>
      <c r="H395" s="10" t="s">
        <v>1212</v>
      </c>
      <c r="I395" s="10" t="s">
        <v>1222</v>
      </c>
      <c r="J395" s="10" t="s">
        <v>1223</v>
      </c>
      <c r="K395" s="11">
        <v>105000</v>
      </c>
      <c r="L395" s="11">
        <v>105000</v>
      </c>
      <c r="M395" s="11">
        <v>0</v>
      </c>
      <c r="N395" s="21">
        <v>105000</v>
      </c>
      <c r="O395" s="7">
        <v>3</v>
      </c>
      <c r="P395" s="11">
        <v>0</v>
      </c>
      <c r="Q395" s="11">
        <f t="shared" si="42"/>
        <v>17572.404816140581</v>
      </c>
      <c r="R395" s="12" t="b">
        <f t="shared" si="45"/>
        <v>0</v>
      </c>
      <c r="S395" s="23">
        <f t="shared" si="43"/>
        <v>18657.17780915965</v>
      </c>
      <c r="T395" s="23" t="b">
        <f t="shared" si="46"/>
        <v>0</v>
      </c>
      <c r="U395" s="23">
        <f t="shared" si="44"/>
        <v>18667.558411963608</v>
      </c>
      <c r="V395" s="25">
        <f t="shared" si="47"/>
        <v>18668</v>
      </c>
      <c r="W395" s="27">
        <f t="shared" si="48"/>
        <v>-86332</v>
      </c>
    </row>
    <row r="396" spans="2:23" ht="38.25" x14ac:dyDescent="0.2">
      <c r="B396" s="9">
        <v>395</v>
      </c>
      <c r="C396" s="9">
        <v>5</v>
      </c>
      <c r="D396" s="9" t="s">
        <v>1209</v>
      </c>
      <c r="E396" s="9" t="s">
        <v>1224</v>
      </c>
      <c r="F396" s="9">
        <v>70110</v>
      </c>
      <c r="G396" s="10" t="s">
        <v>1211</v>
      </c>
      <c r="H396" s="10" t="s">
        <v>1212</v>
      </c>
      <c r="I396" s="10" t="s">
        <v>1225</v>
      </c>
      <c r="J396" s="10" t="s">
        <v>1226</v>
      </c>
      <c r="K396" s="11">
        <v>110000</v>
      </c>
      <c r="L396" s="11">
        <v>11094</v>
      </c>
      <c r="M396" s="11">
        <v>0</v>
      </c>
      <c r="N396" s="21">
        <v>11094</v>
      </c>
      <c r="O396" s="7">
        <v>2</v>
      </c>
      <c r="P396" s="11">
        <v>0</v>
      </c>
      <c r="Q396" s="11">
        <f t="shared" si="42"/>
        <v>11094</v>
      </c>
      <c r="R396" s="12" t="b">
        <f t="shared" si="45"/>
        <v>1</v>
      </c>
      <c r="S396" s="23">
        <f t="shared" si="43"/>
        <v>11094</v>
      </c>
      <c r="T396" s="23" t="b">
        <f t="shared" si="46"/>
        <v>1</v>
      </c>
      <c r="U396" s="23">
        <f t="shared" si="44"/>
        <v>11094</v>
      </c>
      <c r="V396" s="25">
        <f t="shared" si="47"/>
        <v>11094</v>
      </c>
      <c r="W396" s="27">
        <f t="shared" si="48"/>
        <v>0</v>
      </c>
    </row>
    <row r="397" spans="2:23" ht="25.5" x14ac:dyDescent="0.2">
      <c r="B397" s="9">
        <v>396</v>
      </c>
      <c r="C397" s="9">
        <v>6</v>
      </c>
      <c r="D397" s="9" t="s">
        <v>1209</v>
      </c>
      <c r="E397" s="9" t="s">
        <v>1227</v>
      </c>
      <c r="F397" s="9">
        <v>74949</v>
      </c>
      <c r="G397" s="10" t="s">
        <v>1211</v>
      </c>
      <c r="H397" s="10" t="s">
        <v>1212</v>
      </c>
      <c r="I397" s="10" t="s">
        <v>1228</v>
      </c>
      <c r="J397" s="10" t="s">
        <v>1229</v>
      </c>
      <c r="K397" s="11">
        <v>129000</v>
      </c>
      <c r="L397" s="11">
        <v>76986</v>
      </c>
      <c r="M397" s="11">
        <v>0</v>
      </c>
      <c r="N397" s="21">
        <v>76986</v>
      </c>
      <c r="O397" s="7">
        <v>3</v>
      </c>
      <c r="P397" s="11">
        <v>0</v>
      </c>
      <c r="Q397" s="11">
        <f t="shared" si="42"/>
        <v>17572.404816140581</v>
      </c>
      <c r="R397" s="12" t="b">
        <f t="shared" si="45"/>
        <v>0</v>
      </c>
      <c r="S397" s="23">
        <f t="shared" si="43"/>
        <v>18657.17780915965</v>
      </c>
      <c r="T397" s="23" t="b">
        <f t="shared" si="46"/>
        <v>0</v>
      </c>
      <c r="U397" s="23">
        <f t="shared" si="44"/>
        <v>18667.558411963608</v>
      </c>
      <c r="V397" s="25">
        <f t="shared" si="47"/>
        <v>18668</v>
      </c>
      <c r="W397" s="27">
        <f t="shared" si="48"/>
        <v>-58318</v>
      </c>
    </row>
    <row r="398" spans="2:23" ht="25.5" x14ac:dyDescent="0.2">
      <c r="B398" s="9">
        <v>397</v>
      </c>
      <c r="C398" s="9">
        <v>7</v>
      </c>
      <c r="D398" s="9" t="s">
        <v>1209</v>
      </c>
      <c r="E398" s="9" t="s">
        <v>1230</v>
      </c>
      <c r="F398" s="9">
        <v>70174</v>
      </c>
      <c r="G398" s="10" t="s">
        <v>1211</v>
      </c>
      <c r="H398" s="10" t="s">
        <v>1212</v>
      </c>
      <c r="I398" s="10" t="s">
        <v>1231</v>
      </c>
      <c r="J398" s="10" t="s">
        <v>1232</v>
      </c>
      <c r="K398" s="11">
        <v>128000</v>
      </c>
      <c r="L398" s="11">
        <v>92021</v>
      </c>
      <c r="M398" s="11">
        <v>0</v>
      </c>
      <c r="N398" s="21">
        <v>92021</v>
      </c>
      <c r="O398" s="7">
        <v>3</v>
      </c>
      <c r="P398" s="11">
        <v>0</v>
      </c>
      <c r="Q398" s="11">
        <f t="shared" si="42"/>
        <v>17572.404816140581</v>
      </c>
      <c r="R398" s="12" t="b">
        <f t="shared" si="45"/>
        <v>0</v>
      </c>
      <c r="S398" s="23">
        <f t="shared" si="43"/>
        <v>18657.17780915965</v>
      </c>
      <c r="T398" s="23" t="b">
        <f t="shared" si="46"/>
        <v>0</v>
      </c>
      <c r="U398" s="23">
        <f t="shared" si="44"/>
        <v>18667.558411963608</v>
      </c>
      <c r="V398" s="25">
        <f t="shared" si="47"/>
        <v>18668</v>
      </c>
      <c r="W398" s="27">
        <f t="shared" si="48"/>
        <v>-73353</v>
      </c>
    </row>
    <row r="399" spans="2:23" ht="25.5" x14ac:dyDescent="0.2">
      <c r="B399" s="9">
        <v>398</v>
      </c>
      <c r="C399" s="9">
        <v>8</v>
      </c>
      <c r="D399" s="9" t="s">
        <v>1209</v>
      </c>
      <c r="E399" s="9" t="s">
        <v>1233</v>
      </c>
      <c r="F399" s="9">
        <v>74242</v>
      </c>
      <c r="G399" s="10" t="s">
        <v>1211</v>
      </c>
      <c r="H399" s="10" t="s">
        <v>1212</v>
      </c>
      <c r="I399" s="10" t="s">
        <v>1234</v>
      </c>
      <c r="J399" s="10" t="s">
        <v>1235</v>
      </c>
      <c r="K399" s="11">
        <v>97000</v>
      </c>
      <c r="L399" s="11">
        <v>97000</v>
      </c>
      <c r="M399" s="11">
        <v>0</v>
      </c>
      <c r="N399" s="21">
        <v>97000</v>
      </c>
      <c r="O399" s="7">
        <v>3</v>
      </c>
      <c r="P399" s="11">
        <v>0</v>
      </c>
      <c r="Q399" s="11">
        <f t="shared" si="42"/>
        <v>17572.404816140581</v>
      </c>
      <c r="R399" s="12" t="b">
        <f t="shared" si="45"/>
        <v>0</v>
      </c>
      <c r="S399" s="23">
        <f t="shared" si="43"/>
        <v>18657.17780915965</v>
      </c>
      <c r="T399" s="23" t="b">
        <f t="shared" si="46"/>
        <v>0</v>
      </c>
      <c r="U399" s="23">
        <f t="shared" si="44"/>
        <v>18667.558411963608</v>
      </c>
      <c r="V399" s="25">
        <f t="shared" si="47"/>
        <v>18668</v>
      </c>
      <c r="W399" s="27">
        <f t="shared" si="48"/>
        <v>-78332</v>
      </c>
    </row>
    <row r="400" spans="2:23" ht="51" x14ac:dyDescent="0.2">
      <c r="B400" s="9">
        <v>399</v>
      </c>
      <c r="C400" s="9">
        <v>1</v>
      </c>
      <c r="D400" s="9" t="s">
        <v>1236</v>
      </c>
      <c r="E400" s="9" t="s">
        <v>1237</v>
      </c>
      <c r="F400" s="9">
        <v>75668</v>
      </c>
      <c r="G400" s="10" t="s">
        <v>1238</v>
      </c>
      <c r="H400" s="10" t="s">
        <v>1239</v>
      </c>
      <c r="I400" s="10" t="s">
        <v>1240</v>
      </c>
      <c r="J400" s="10" t="s">
        <v>1241</v>
      </c>
      <c r="K400" s="11">
        <v>157080</v>
      </c>
      <c r="L400" s="11">
        <v>30500</v>
      </c>
      <c r="M400" s="11">
        <v>10000</v>
      </c>
      <c r="N400" s="21">
        <v>20500</v>
      </c>
      <c r="O400" s="7">
        <v>5</v>
      </c>
      <c r="P400" s="11">
        <v>0</v>
      </c>
      <c r="Q400" s="11">
        <f t="shared" si="42"/>
        <v>20500</v>
      </c>
      <c r="R400" s="12" t="b">
        <f t="shared" si="45"/>
        <v>1</v>
      </c>
      <c r="S400" s="23">
        <f t="shared" si="43"/>
        <v>20500</v>
      </c>
      <c r="T400" s="23" t="b">
        <f t="shared" si="46"/>
        <v>1</v>
      </c>
      <c r="U400" s="23">
        <f t="shared" si="44"/>
        <v>20500</v>
      </c>
      <c r="V400" s="25">
        <f t="shared" si="47"/>
        <v>20500</v>
      </c>
      <c r="W400" s="27">
        <f t="shared" si="48"/>
        <v>0</v>
      </c>
    </row>
    <row r="401" spans="2:23" ht="38.25" x14ac:dyDescent="0.2">
      <c r="B401" s="9">
        <v>400</v>
      </c>
      <c r="C401" s="9">
        <v>2</v>
      </c>
      <c r="D401" s="9" t="s">
        <v>1236</v>
      </c>
      <c r="E401" s="9" t="s">
        <v>1242</v>
      </c>
      <c r="F401" s="9">
        <v>75864</v>
      </c>
      <c r="G401" s="10" t="s">
        <v>1238</v>
      </c>
      <c r="H401" s="10" t="s">
        <v>1239</v>
      </c>
      <c r="I401" s="10" t="s">
        <v>1243</v>
      </c>
      <c r="J401" s="10" t="s">
        <v>1244</v>
      </c>
      <c r="K401" s="11">
        <v>124950</v>
      </c>
      <c r="L401" s="11">
        <v>108985</v>
      </c>
      <c r="M401" s="11">
        <v>0</v>
      </c>
      <c r="N401" s="21">
        <v>108985</v>
      </c>
      <c r="O401" s="7">
        <v>4</v>
      </c>
      <c r="P401" s="11">
        <v>0</v>
      </c>
      <c r="Q401" s="11">
        <f t="shared" si="42"/>
        <v>23429.87308818744</v>
      </c>
      <c r="R401" s="12" t="b">
        <f t="shared" si="45"/>
        <v>0</v>
      </c>
      <c r="S401" s="23">
        <f t="shared" si="43"/>
        <v>24514.646081206509</v>
      </c>
      <c r="T401" s="23" t="b">
        <f t="shared" si="46"/>
        <v>0</v>
      </c>
      <c r="U401" s="23">
        <f t="shared" si="44"/>
        <v>24525.026684010467</v>
      </c>
      <c r="V401" s="25">
        <f t="shared" si="47"/>
        <v>24526</v>
      </c>
      <c r="W401" s="27">
        <f t="shared" si="48"/>
        <v>-84459</v>
      </c>
    </row>
    <row r="402" spans="2:23" ht="38.25" x14ac:dyDescent="0.2">
      <c r="B402" s="9">
        <v>401</v>
      </c>
      <c r="C402" s="9">
        <v>3</v>
      </c>
      <c r="D402" s="9" t="s">
        <v>1236</v>
      </c>
      <c r="E402" s="9" t="s">
        <v>1245</v>
      </c>
      <c r="F402" s="9">
        <v>76040</v>
      </c>
      <c r="G402" s="10" t="s">
        <v>1238</v>
      </c>
      <c r="H402" s="10" t="s">
        <v>1239</v>
      </c>
      <c r="I402" s="10" t="s">
        <v>1246</v>
      </c>
      <c r="J402" s="10" t="s">
        <v>1247</v>
      </c>
      <c r="K402" s="11">
        <v>139500</v>
      </c>
      <c r="L402" s="11">
        <v>27900</v>
      </c>
      <c r="M402" s="11">
        <v>0</v>
      </c>
      <c r="N402" s="21">
        <v>27900</v>
      </c>
      <c r="O402" s="7">
        <v>4</v>
      </c>
      <c r="P402" s="11">
        <v>0</v>
      </c>
      <c r="Q402" s="11">
        <f t="shared" si="42"/>
        <v>23429.87308818744</v>
      </c>
      <c r="R402" s="12" t="b">
        <f t="shared" si="45"/>
        <v>0</v>
      </c>
      <c r="S402" s="23">
        <f t="shared" si="43"/>
        <v>24514.646081206509</v>
      </c>
      <c r="T402" s="23" t="b">
        <f t="shared" si="46"/>
        <v>0</v>
      </c>
      <c r="U402" s="23">
        <f t="shared" si="44"/>
        <v>24525.026684010467</v>
      </c>
      <c r="V402" s="25">
        <f t="shared" si="47"/>
        <v>24526</v>
      </c>
      <c r="W402" s="27">
        <f t="shared" si="48"/>
        <v>-3374</v>
      </c>
    </row>
    <row r="403" spans="2:23" ht="25.5" x14ac:dyDescent="0.2">
      <c r="B403" s="9">
        <v>402</v>
      </c>
      <c r="C403" s="9">
        <v>4</v>
      </c>
      <c r="D403" s="9" t="s">
        <v>1236</v>
      </c>
      <c r="E403" s="9" t="s">
        <v>1248</v>
      </c>
      <c r="F403" s="9">
        <v>76139</v>
      </c>
      <c r="G403" s="10" t="s">
        <v>1238</v>
      </c>
      <c r="H403" s="10" t="s">
        <v>1239</v>
      </c>
      <c r="I403" s="10" t="s">
        <v>1249</v>
      </c>
      <c r="J403" s="10" t="s">
        <v>1250</v>
      </c>
      <c r="K403" s="11">
        <v>154700</v>
      </c>
      <c r="L403" s="11">
        <v>42130</v>
      </c>
      <c r="M403" s="11">
        <v>22130</v>
      </c>
      <c r="N403" s="21">
        <v>20000</v>
      </c>
      <c r="O403" s="7">
        <v>2</v>
      </c>
      <c r="P403" s="11">
        <v>0</v>
      </c>
      <c r="Q403" s="11">
        <f t="shared" si="42"/>
        <v>11714.93654409372</v>
      </c>
      <c r="R403" s="12" t="b">
        <f t="shared" si="45"/>
        <v>0</v>
      </c>
      <c r="S403" s="23">
        <f t="shared" si="43"/>
        <v>12799.709537112789</v>
      </c>
      <c r="T403" s="23" t="b">
        <f t="shared" si="46"/>
        <v>0</v>
      </c>
      <c r="U403" s="23">
        <f t="shared" si="44"/>
        <v>12810.090139916749</v>
      </c>
      <c r="V403" s="25">
        <f t="shared" si="47"/>
        <v>12811</v>
      </c>
      <c r="W403" s="27">
        <f t="shared" si="48"/>
        <v>-7189</v>
      </c>
    </row>
    <row r="404" spans="2:23" ht="51" x14ac:dyDescent="0.2">
      <c r="B404" s="9">
        <v>403</v>
      </c>
      <c r="C404" s="9">
        <v>5</v>
      </c>
      <c r="D404" s="9" t="s">
        <v>1236</v>
      </c>
      <c r="E404" s="9" t="s">
        <v>1251</v>
      </c>
      <c r="F404" s="9">
        <v>77595</v>
      </c>
      <c r="G404" s="10" t="s">
        <v>1238</v>
      </c>
      <c r="H404" s="10" t="s">
        <v>1239</v>
      </c>
      <c r="I404" s="10" t="s">
        <v>1252</v>
      </c>
      <c r="J404" s="10" t="s">
        <v>1253</v>
      </c>
      <c r="K404" s="11">
        <v>9000</v>
      </c>
      <c r="L404" s="11">
        <v>0</v>
      </c>
      <c r="M404" s="11">
        <v>0</v>
      </c>
      <c r="N404" s="21">
        <v>9000</v>
      </c>
      <c r="O404" s="7">
        <v>3</v>
      </c>
      <c r="P404" s="11">
        <v>0</v>
      </c>
      <c r="Q404" s="11">
        <f t="shared" si="42"/>
        <v>9000</v>
      </c>
      <c r="R404" s="12" t="b">
        <f t="shared" si="45"/>
        <v>1</v>
      </c>
      <c r="S404" s="23">
        <f t="shared" si="43"/>
        <v>9000</v>
      </c>
      <c r="T404" s="23" t="b">
        <f t="shared" si="46"/>
        <v>1</v>
      </c>
      <c r="U404" s="23">
        <f t="shared" si="44"/>
        <v>9000</v>
      </c>
      <c r="V404" s="25">
        <f t="shared" si="47"/>
        <v>9000</v>
      </c>
      <c r="W404" s="27">
        <f t="shared" si="48"/>
        <v>0</v>
      </c>
    </row>
    <row r="405" spans="2:23" ht="38.25" x14ac:dyDescent="0.2">
      <c r="B405" s="9">
        <v>404</v>
      </c>
      <c r="C405" s="9">
        <v>6</v>
      </c>
      <c r="D405" s="9" t="s">
        <v>1236</v>
      </c>
      <c r="E405" s="9" t="s">
        <v>1254</v>
      </c>
      <c r="F405" s="9">
        <v>76175</v>
      </c>
      <c r="G405" s="10" t="s">
        <v>1238</v>
      </c>
      <c r="H405" s="10" t="s">
        <v>1239</v>
      </c>
      <c r="I405" s="10" t="s">
        <v>1255</v>
      </c>
      <c r="J405" s="10" t="s">
        <v>1256</v>
      </c>
      <c r="K405" s="11">
        <v>157080</v>
      </c>
      <c r="L405" s="11">
        <v>104878</v>
      </c>
      <c r="M405" s="11">
        <v>10000</v>
      </c>
      <c r="N405" s="21">
        <v>94878</v>
      </c>
      <c r="O405" s="7">
        <v>4</v>
      </c>
      <c r="P405" s="11">
        <v>0</v>
      </c>
      <c r="Q405" s="11">
        <f t="shared" si="42"/>
        <v>23429.87308818744</v>
      </c>
      <c r="R405" s="12" t="b">
        <f t="shared" si="45"/>
        <v>0</v>
      </c>
      <c r="S405" s="23">
        <f t="shared" si="43"/>
        <v>24514.646081206509</v>
      </c>
      <c r="T405" s="23" t="b">
        <f t="shared" si="46"/>
        <v>0</v>
      </c>
      <c r="U405" s="23">
        <f t="shared" si="44"/>
        <v>24525.026684010467</v>
      </c>
      <c r="V405" s="25">
        <f t="shared" si="47"/>
        <v>24526</v>
      </c>
      <c r="W405" s="27">
        <f t="shared" si="48"/>
        <v>-70352</v>
      </c>
    </row>
    <row r="406" spans="2:23" ht="25.5" x14ac:dyDescent="0.2">
      <c r="B406" s="9">
        <v>405</v>
      </c>
      <c r="C406" s="9">
        <v>7</v>
      </c>
      <c r="D406" s="9" t="s">
        <v>1236</v>
      </c>
      <c r="E406" s="9" t="s">
        <v>1257</v>
      </c>
      <c r="F406" s="9">
        <v>76255</v>
      </c>
      <c r="G406" s="10" t="s">
        <v>1238</v>
      </c>
      <c r="H406" s="10" t="s">
        <v>1239</v>
      </c>
      <c r="I406" s="10" t="s">
        <v>1258</v>
      </c>
      <c r="J406" s="10" t="s">
        <v>1259</v>
      </c>
      <c r="K406" s="11">
        <v>151300</v>
      </c>
      <c r="L406" s="11">
        <v>125657</v>
      </c>
      <c r="M406" s="11">
        <v>61300</v>
      </c>
      <c r="N406" s="21">
        <v>64357</v>
      </c>
      <c r="O406" s="7">
        <v>3</v>
      </c>
      <c r="P406" s="11">
        <v>0</v>
      </c>
      <c r="Q406" s="11">
        <f t="shared" si="42"/>
        <v>17572.404816140581</v>
      </c>
      <c r="R406" s="12" t="b">
        <f t="shared" si="45"/>
        <v>0</v>
      </c>
      <c r="S406" s="23">
        <f t="shared" si="43"/>
        <v>18657.17780915965</v>
      </c>
      <c r="T406" s="23" t="b">
        <f t="shared" si="46"/>
        <v>0</v>
      </c>
      <c r="U406" s="23">
        <f t="shared" si="44"/>
        <v>18667.558411963608</v>
      </c>
      <c r="V406" s="25">
        <f t="shared" si="47"/>
        <v>18668</v>
      </c>
      <c r="W406" s="27">
        <f t="shared" si="48"/>
        <v>-45689</v>
      </c>
    </row>
    <row r="407" spans="2:23" ht="38.25" x14ac:dyDescent="0.2">
      <c r="B407" s="9">
        <v>406</v>
      </c>
      <c r="C407" s="9">
        <v>8</v>
      </c>
      <c r="D407" s="9" t="s">
        <v>1236</v>
      </c>
      <c r="E407" s="9" t="s">
        <v>1260</v>
      </c>
      <c r="F407" s="9">
        <v>76317</v>
      </c>
      <c r="G407" s="10" t="s">
        <v>1238</v>
      </c>
      <c r="H407" s="10" t="s">
        <v>1239</v>
      </c>
      <c r="I407" s="10" t="s">
        <v>1261</v>
      </c>
      <c r="J407" s="10" t="s">
        <v>1262</v>
      </c>
      <c r="K407" s="11">
        <v>148750</v>
      </c>
      <c r="L407" s="11">
        <v>29750</v>
      </c>
      <c r="M407" s="11">
        <v>0</v>
      </c>
      <c r="N407" s="21">
        <v>29750</v>
      </c>
      <c r="O407" s="7">
        <v>3</v>
      </c>
      <c r="P407" s="11">
        <v>0</v>
      </c>
      <c r="Q407" s="11">
        <f t="shared" si="42"/>
        <v>17572.404816140581</v>
      </c>
      <c r="R407" s="12" t="b">
        <f t="shared" si="45"/>
        <v>0</v>
      </c>
      <c r="S407" s="23">
        <f t="shared" si="43"/>
        <v>18657.17780915965</v>
      </c>
      <c r="T407" s="23" t="b">
        <f t="shared" si="46"/>
        <v>0</v>
      </c>
      <c r="U407" s="23">
        <f t="shared" si="44"/>
        <v>18667.558411963608</v>
      </c>
      <c r="V407" s="25">
        <f t="shared" si="47"/>
        <v>18668</v>
      </c>
      <c r="W407" s="27">
        <f t="shared" si="48"/>
        <v>-11082</v>
      </c>
    </row>
    <row r="408" spans="2:23" ht="38.25" x14ac:dyDescent="0.2">
      <c r="B408" s="9">
        <v>407</v>
      </c>
      <c r="C408" s="9">
        <v>9</v>
      </c>
      <c r="D408" s="9" t="s">
        <v>1236</v>
      </c>
      <c r="E408" s="9" t="s">
        <v>803</v>
      </c>
      <c r="F408" s="9">
        <v>76353</v>
      </c>
      <c r="G408" s="10" t="s">
        <v>1238</v>
      </c>
      <c r="H408" s="10" t="s">
        <v>1239</v>
      </c>
      <c r="I408" s="10" t="s">
        <v>1263</v>
      </c>
      <c r="J408" s="10" t="s">
        <v>1264</v>
      </c>
      <c r="K408" s="11">
        <v>150000</v>
      </c>
      <c r="L408" s="11">
        <v>8000</v>
      </c>
      <c r="M408" s="11">
        <v>0</v>
      </c>
      <c r="N408" s="21">
        <v>8000</v>
      </c>
      <c r="O408" s="7">
        <v>4</v>
      </c>
      <c r="P408" s="11">
        <v>0</v>
      </c>
      <c r="Q408" s="11">
        <f t="shared" si="42"/>
        <v>8000</v>
      </c>
      <c r="R408" s="12" t="b">
        <f t="shared" si="45"/>
        <v>1</v>
      </c>
      <c r="S408" s="23">
        <f t="shared" si="43"/>
        <v>8000</v>
      </c>
      <c r="T408" s="23" t="b">
        <f t="shared" si="46"/>
        <v>1</v>
      </c>
      <c r="U408" s="23">
        <f t="shared" si="44"/>
        <v>8000</v>
      </c>
      <c r="V408" s="25">
        <f t="shared" si="47"/>
        <v>8000</v>
      </c>
      <c r="W408" s="27">
        <f t="shared" si="48"/>
        <v>0</v>
      </c>
    </row>
    <row r="409" spans="2:23" ht="38.25" x14ac:dyDescent="0.2">
      <c r="B409" s="9">
        <v>408</v>
      </c>
      <c r="C409" s="9">
        <v>10</v>
      </c>
      <c r="D409" s="9" t="s">
        <v>1236</v>
      </c>
      <c r="E409" s="9" t="s">
        <v>1265</v>
      </c>
      <c r="F409" s="9">
        <v>76406</v>
      </c>
      <c r="G409" s="10" t="s">
        <v>1238</v>
      </c>
      <c r="H409" s="10" t="s">
        <v>1239</v>
      </c>
      <c r="I409" s="10" t="s">
        <v>1266</v>
      </c>
      <c r="J409" s="10" t="s">
        <v>1267</v>
      </c>
      <c r="K409" s="11">
        <v>154700</v>
      </c>
      <c r="L409" s="11">
        <v>13800</v>
      </c>
      <c r="M409" s="11">
        <v>0</v>
      </c>
      <c r="N409" s="21">
        <v>13800</v>
      </c>
      <c r="O409" s="7">
        <v>3</v>
      </c>
      <c r="P409" s="11">
        <v>0</v>
      </c>
      <c r="Q409" s="11">
        <f t="shared" si="42"/>
        <v>13800</v>
      </c>
      <c r="R409" s="12" t="b">
        <f t="shared" si="45"/>
        <v>1</v>
      </c>
      <c r="S409" s="23">
        <f t="shared" si="43"/>
        <v>13800</v>
      </c>
      <c r="T409" s="23" t="b">
        <f t="shared" si="46"/>
        <v>1</v>
      </c>
      <c r="U409" s="23">
        <f t="shared" si="44"/>
        <v>13800</v>
      </c>
      <c r="V409" s="25">
        <f t="shared" si="47"/>
        <v>13800</v>
      </c>
      <c r="W409" s="27">
        <f t="shared" si="48"/>
        <v>0</v>
      </c>
    </row>
    <row r="410" spans="2:23" ht="25.5" x14ac:dyDescent="0.2">
      <c r="B410" s="9">
        <v>409</v>
      </c>
      <c r="C410" s="9">
        <v>11</v>
      </c>
      <c r="D410" s="9" t="s">
        <v>1236</v>
      </c>
      <c r="E410" s="9" t="s">
        <v>1268</v>
      </c>
      <c r="F410" s="9">
        <v>76497</v>
      </c>
      <c r="G410" s="10" t="s">
        <v>1238</v>
      </c>
      <c r="H410" s="10" t="s">
        <v>1239</v>
      </c>
      <c r="I410" s="10" t="s">
        <v>1269</v>
      </c>
      <c r="J410" s="10" t="s">
        <v>1270</v>
      </c>
      <c r="K410" s="11">
        <v>139500</v>
      </c>
      <c r="L410" s="11">
        <v>52597</v>
      </c>
      <c r="M410" s="11">
        <v>0</v>
      </c>
      <c r="N410" s="21">
        <v>52597</v>
      </c>
      <c r="O410" s="7">
        <v>3</v>
      </c>
      <c r="P410" s="11">
        <v>0</v>
      </c>
      <c r="Q410" s="11">
        <f t="shared" si="42"/>
        <v>17572.404816140581</v>
      </c>
      <c r="R410" s="12" t="b">
        <f t="shared" si="45"/>
        <v>0</v>
      </c>
      <c r="S410" s="23">
        <f t="shared" si="43"/>
        <v>18657.17780915965</v>
      </c>
      <c r="T410" s="23" t="b">
        <f t="shared" si="46"/>
        <v>0</v>
      </c>
      <c r="U410" s="23">
        <f t="shared" si="44"/>
        <v>18667.558411963608</v>
      </c>
      <c r="V410" s="25">
        <f t="shared" si="47"/>
        <v>18668</v>
      </c>
      <c r="W410" s="27">
        <f t="shared" si="48"/>
        <v>-33929</v>
      </c>
    </row>
    <row r="411" spans="2:23" ht="51" x14ac:dyDescent="0.2">
      <c r="B411" s="9">
        <v>410</v>
      </c>
      <c r="C411" s="9">
        <v>12</v>
      </c>
      <c r="D411" s="9" t="s">
        <v>1236</v>
      </c>
      <c r="E411" s="9" t="s">
        <v>1077</v>
      </c>
      <c r="F411" s="9">
        <v>76585</v>
      </c>
      <c r="G411" s="10" t="s">
        <v>1238</v>
      </c>
      <c r="H411" s="10" t="s">
        <v>1239</v>
      </c>
      <c r="I411" s="10" t="s">
        <v>1271</v>
      </c>
      <c r="J411" s="10" t="s">
        <v>1272</v>
      </c>
      <c r="K411" s="11">
        <v>157080</v>
      </c>
      <c r="L411" s="11">
        <v>23800</v>
      </c>
      <c r="M411" s="11">
        <v>0</v>
      </c>
      <c r="N411" s="21">
        <v>23800</v>
      </c>
      <c r="O411" s="7">
        <v>3</v>
      </c>
      <c r="P411" s="11">
        <v>0</v>
      </c>
      <c r="Q411" s="11">
        <f t="shared" si="42"/>
        <v>17572.404816140581</v>
      </c>
      <c r="R411" s="12" t="b">
        <f t="shared" si="45"/>
        <v>0</v>
      </c>
      <c r="S411" s="23">
        <f t="shared" si="43"/>
        <v>18657.17780915965</v>
      </c>
      <c r="T411" s="23" t="b">
        <f t="shared" si="46"/>
        <v>0</v>
      </c>
      <c r="U411" s="23">
        <f t="shared" si="44"/>
        <v>18667.558411963608</v>
      </c>
      <c r="V411" s="25">
        <f t="shared" si="47"/>
        <v>18668</v>
      </c>
      <c r="W411" s="27">
        <f t="shared" si="48"/>
        <v>-5132</v>
      </c>
    </row>
    <row r="412" spans="2:23" ht="38.25" x14ac:dyDescent="0.2">
      <c r="B412" s="9">
        <v>411</v>
      </c>
      <c r="C412" s="9">
        <v>13</v>
      </c>
      <c r="D412" s="9" t="s">
        <v>1236</v>
      </c>
      <c r="E412" s="9" t="s">
        <v>1273</v>
      </c>
      <c r="F412" s="9">
        <v>76601</v>
      </c>
      <c r="G412" s="10" t="s">
        <v>1238</v>
      </c>
      <c r="H412" s="10" t="s">
        <v>1239</v>
      </c>
      <c r="I412" s="10" t="s">
        <v>1274</v>
      </c>
      <c r="J412" s="10" t="s">
        <v>1275</v>
      </c>
      <c r="K412" s="11">
        <v>130000</v>
      </c>
      <c r="L412" s="11">
        <v>95000</v>
      </c>
      <c r="M412" s="11">
        <v>0</v>
      </c>
      <c r="N412" s="21">
        <v>95000</v>
      </c>
      <c r="O412" s="7">
        <v>3</v>
      </c>
      <c r="P412" s="11">
        <v>0</v>
      </c>
      <c r="Q412" s="11">
        <f t="shared" si="42"/>
        <v>17572.404816140581</v>
      </c>
      <c r="R412" s="12" t="b">
        <f t="shared" si="45"/>
        <v>0</v>
      </c>
      <c r="S412" s="23">
        <f t="shared" si="43"/>
        <v>18657.17780915965</v>
      </c>
      <c r="T412" s="23" t="b">
        <f t="shared" si="46"/>
        <v>0</v>
      </c>
      <c r="U412" s="23">
        <f t="shared" si="44"/>
        <v>18667.558411963608</v>
      </c>
      <c r="V412" s="25">
        <f t="shared" si="47"/>
        <v>18668</v>
      </c>
      <c r="W412" s="27">
        <f t="shared" si="48"/>
        <v>-76332</v>
      </c>
    </row>
    <row r="413" spans="2:23" ht="25.5" x14ac:dyDescent="0.2">
      <c r="B413" s="9">
        <v>412</v>
      </c>
      <c r="C413" s="9">
        <v>14</v>
      </c>
      <c r="D413" s="9" t="s">
        <v>1236</v>
      </c>
      <c r="E413" s="9" t="s">
        <v>1276</v>
      </c>
      <c r="F413" s="9">
        <v>76763</v>
      </c>
      <c r="G413" s="10" t="s">
        <v>1238</v>
      </c>
      <c r="H413" s="10" t="s">
        <v>1239</v>
      </c>
      <c r="I413" s="10" t="s">
        <v>1277</v>
      </c>
      <c r="J413" s="10" t="s">
        <v>1278</v>
      </c>
      <c r="K413" s="11">
        <v>154700</v>
      </c>
      <c r="L413" s="11">
        <v>65788</v>
      </c>
      <c r="M413" s="11">
        <v>0</v>
      </c>
      <c r="N413" s="21">
        <v>65788</v>
      </c>
      <c r="O413" s="7">
        <v>3</v>
      </c>
      <c r="P413" s="11">
        <v>0</v>
      </c>
      <c r="Q413" s="11">
        <f t="shared" si="42"/>
        <v>17572.404816140581</v>
      </c>
      <c r="R413" s="12" t="b">
        <f t="shared" si="45"/>
        <v>0</v>
      </c>
      <c r="S413" s="23">
        <f t="shared" si="43"/>
        <v>18657.17780915965</v>
      </c>
      <c r="T413" s="23" t="b">
        <f t="shared" si="46"/>
        <v>0</v>
      </c>
      <c r="U413" s="23">
        <f t="shared" si="44"/>
        <v>18667.558411963608</v>
      </c>
      <c r="V413" s="25">
        <f t="shared" si="47"/>
        <v>18668</v>
      </c>
      <c r="W413" s="27">
        <f t="shared" si="48"/>
        <v>-47120</v>
      </c>
    </row>
    <row r="414" spans="2:23" ht="38.25" x14ac:dyDescent="0.2">
      <c r="B414" s="9">
        <v>413</v>
      </c>
      <c r="C414" s="9">
        <v>15</v>
      </c>
      <c r="D414" s="9" t="s">
        <v>1236</v>
      </c>
      <c r="E414" s="9" t="s">
        <v>1279</v>
      </c>
      <c r="F414" s="9">
        <v>76932</v>
      </c>
      <c r="G414" s="10" t="s">
        <v>1238</v>
      </c>
      <c r="H414" s="10" t="s">
        <v>1239</v>
      </c>
      <c r="I414" s="10" t="s">
        <v>1280</v>
      </c>
      <c r="J414" s="10" t="s">
        <v>1281</v>
      </c>
      <c r="K414" s="11">
        <v>99590</v>
      </c>
      <c r="L414" s="11">
        <v>73220</v>
      </c>
      <c r="M414" s="11">
        <v>0</v>
      </c>
      <c r="N414" s="21">
        <v>61947</v>
      </c>
      <c r="O414" s="7">
        <v>3</v>
      </c>
      <c r="P414" s="11">
        <v>0</v>
      </c>
      <c r="Q414" s="11">
        <f t="shared" si="42"/>
        <v>17572.404816140581</v>
      </c>
      <c r="R414" s="12" t="b">
        <f t="shared" si="45"/>
        <v>0</v>
      </c>
      <c r="S414" s="23">
        <f t="shared" si="43"/>
        <v>18657.17780915965</v>
      </c>
      <c r="T414" s="23" t="b">
        <f t="shared" si="46"/>
        <v>0</v>
      </c>
      <c r="U414" s="23">
        <f t="shared" si="44"/>
        <v>18667.558411963608</v>
      </c>
      <c r="V414" s="25">
        <f t="shared" si="47"/>
        <v>18668</v>
      </c>
      <c r="W414" s="27">
        <f t="shared" si="48"/>
        <v>-43279</v>
      </c>
    </row>
    <row r="415" spans="2:23" ht="25.5" x14ac:dyDescent="0.2">
      <c r="B415" s="9">
        <v>414</v>
      </c>
      <c r="C415" s="9">
        <v>16</v>
      </c>
      <c r="D415" s="9" t="s">
        <v>1236</v>
      </c>
      <c r="E415" s="9" t="s">
        <v>1282</v>
      </c>
      <c r="F415" s="9">
        <v>76996</v>
      </c>
      <c r="G415" s="10" t="s">
        <v>1238</v>
      </c>
      <c r="H415" s="10" t="s">
        <v>1239</v>
      </c>
      <c r="I415" s="10" t="s">
        <v>1283</v>
      </c>
      <c r="J415" s="10" t="s">
        <v>1284</v>
      </c>
      <c r="K415" s="11">
        <v>154700</v>
      </c>
      <c r="L415" s="11">
        <v>33573</v>
      </c>
      <c r="M415" s="11">
        <v>0</v>
      </c>
      <c r="N415" s="21">
        <v>33573</v>
      </c>
      <c r="O415" s="7">
        <v>3</v>
      </c>
      <c r="P415" s="11">
        <v>0</v>
      </c>
      <c r="Q415" s="11">
        <f t="shared" si="42"/>
        <v>17572.404816140581</v>
      </c>
      <c r="R415" s="12" t="b">
        <f t="shared" si="45"/>
        <v>0</v>
      </c>
      <c r="S415" s="23">
        <f t="shared" si="43"/>
        <v>18657.17780915965</v>
      </c>
      <c r="T415" s="23" t="b">
        <f t="shared" si="46"/>
        <v>0</v>
      </c>
      <c r="U415" s="23">
        <f t="shared" si="44"/>
        <v>18667.558411963608</v>
      </c>
      <c r="V415" s="25">
        <f t="shared" si="47"/>
        <v>18668</v>
      </c>
      <c r="W415" s="27">
        <f t="shared" si="48"/>
        <v>-14905</v>
      </c>
    </row>
    <row r="416" spans="2:23" ht="25.5" x14ac:dyDescent="0.2">
      <c r="B416" s="9">
        <v>415</v>
      </c>
      <c r="C416" s="9">
        <v>17</v>
      </c>
      <c r="D416" s="9" t="s">
        <v>1236</v>
      </c>
      <c r="E416" s="9" t="s">
        <v>1285</v>
      </c>
      <c r="F416" s="9">
        <v>77082</v>
      </c>
      <c r="G416" s="10" t="s">
        <v>1238</v>
      </c>
      <c r="H416" s="10" t="s">
        <v>1239</v>
      </c>
      <c r="I416" s="10" t="s">
        <v>1286</v>
      </c>
      <c r="J416" s="10" t="s">
        <v>1287</v>
      </c>
      <c r="K416" s="11">
        <v>154700</v>
      </c>
      <c r="L416" s="11">
        <v>95000</v>
      </c>
      <c r="M416" s="11">
        <v>0</v>
      </c>
      <c r="N416" s="21">
        <v>60000</v>
      </c>
      <c r="O416" s="7">
        <v>3</v>
      </c>
      <c r="P416" s="11">
        <v>0</v>
      </c>
      <c r="Q416" s="11">
        <f t="shared" si="42"/>
        <v>17572.404816140581</v>
      </c>
      <c r="R416" s="12" t="b">
        <f t="shared" si="45"/>
        <v>0</v>
      </c>
      <c r="S416" s="23">
        <f t="shared" si="43"/>
        <v>18657.17780915965</v>
      </c>
      <c r="T416" s="23" t="b">
        <f t="shared" si="46"/>
        <v>0</v>
      </c>
      <c r="U416" s="23">
        <f t="shared" si="44"/>
        <v>18667.558411963608</v>
      </c>
      <c r="V416" s="25">
        <f t="shared" si="47"/>
        <v>18668</v>
      </c>
      <c r="W416" s="27">
        <f t="shared" si="48"/>
        <v>-41332</v>
      </c>
    </row>
    <row r="417" spans="2:23" ht="38.25" x14ac:dyDescent="0.2">
      <c r="B417" s="9">
        <v>416</v>
      </c>
      <c r="C417" s="9">
        <v>18</v>
      </c>
      <c r="D417" s="9" t="s">
        <v>1236</v>
      </c>
      <c r="E417" s="9" t="s">
        <v>1288</v>
      </c>
      <c r="F417" s="9">
        <v>77153</v>
      </c>
      <c r="G417" s="10" t="s">
        <v>1238</v>
      </c>
      <c r="H417" s="10" t="s">
        <v>1239</v>
      </c>
      <c r="I417" s="10" t="s">
        <v>1289</v>
      </c>
      <c r="J417" s="10" t="s">
        <v>1290</v>
      </c>
      <c r="K417" s="11">
        <v>157080</v>
      </c>
      <c r="L417" s="11">
        <v>30000</v>
      </c>
      <c r="M417" s="11">
        <v>0</v>
      </c>
      <c r="N417" s="21">
        <v>30000</v>
      </c>
      <c r="O417" s="7">
        <v>3</v>
      </c>
      <c r="P417" s="11">
        <v>0</v>
      </c>
      <c r="Q417" s="11">
        <f t="shared" si="42"/>
        <v>17572.404816140581</v>
      </c>
      <c r="R417" s="12" t="b">
        <f t="shared" si="45"/>
        <v>0</v>
      </c>
      <c r="S417" s="23">
        <f t="shared" si="43"/>
        <v>18657.17780915965</v>
      </c>
      <c r="T417" s="23" t="b">
        <f t="shared" si="46"/>
        <v>0</v>
      </c>
      <c r="U417" s="23">
        <f t="shared" si="44"/>
        <v>18667.558411963608</v>
      </c>
      <c r="V417" s="25">
        <f t="shared" si="47"/>
        <v>18668</v>
      </c>
      <c r="W417" s="27">
        <f t="shared" si="48"/>
        <v>-11332</v>
      </c>
    </row>
    <row r="418" spans="2:23" ht="25.5" x14ac:dyDescent="0.2">
      <c r="B418" s="9">
        <v>417</v>
      </c>
      <c r="C418" s="9">
        <v>19</v>
      </c>
      <c r="D418" s="9" t="s">
        <v>1236</v>
      </c>
      <c r="E418" s="9" t="s">
        <v>1291</v>
      </c>
      <c r="F418" s="9">
        <v>75203</v>
      </c>
      <c r="G418" s="10" t="s">
        <v>1238</v>
      </c>
      <c r="H418" s="10" t="s">
        <v>1239</v>
      </c>
      <c r="I418" s="10" t="s">
        <v>1292</v>
      </c>
      <c r="J418" s="10" t="s">
        <v>1293</v>
      </c>
      <c r="K418" s="11">
        <v>148750</v>
      </c>
      <c r="L418" s="11">
        <v>99750</v>
      </c>
      <c r="M418" s="11">
        <v>0</v>
      </c>
      <c r="N418" s="21">
        <v>99750</v>
      </c>
      <c r="O418" s="13">
        <v>4</v>
      </c>
      <c r="P418" s="11">
        <v>0</v>
      </c>
      <c r="Q418" s="11">
        <f t="shared" si="42"/>
        <v>23429.87308818744</v>
      </c>
      <c r="R418" s="12" t="b">
        <f t="shared" si="45"/>
        <v>0</v>
      </c>
      <c r="S418" s="23">
        <f t="shared" si="43"/>
        <v>24514.646081206509</v>
      </c>
      <c r="T418" s="23" t="b">
        <f t="shared" si="46"/>
        <v>0</v>
      </c>
      <c r="U418" s="23">
        <f t="shared" si="44"/>
        <v>24525.026684010467</v>
      </c>
      <c r="V418" s="25">
        <f t="shared" si="47"/>
        <v>24526</v>
      </c>
      <c r="W418" s="27">
        <f t="shared" si="48"/>
        <v>-75224</v>
      </c>
    </row>
    <row r="419" spans="2:23" ht="38.25" x14ac:dyDescent="0.2">
      <c r="B419" s="9">
        <v>418</v>
      </c>
      <c r="C419" s="9">
        <v>20</v>
      </c>
      <c r="D419" s="9" t="s">
        <v>1236</v>
      </c>
      <c r="E419" s="9" t="s">
        <v>300</v>
      </c>
      <c r="F419" s="9">
        <v>77536</v>
      </c>
      <c r="G419" s="10" t="s">
        <v>1238</v>
      </c>
      <c r="H419" s="10" t="s">
        <v>1239</v>
      </c>
      <c r="I419" s="10" t="s">
        <v>1294</v>
      </c>
      <c r="J419" s="10" t="s">
        <v>1295</v>
      </c>
      <c r="K419" s="11">
        <v>68966</v>
      </c>
      <c r="L419" s="11">
        <v>60000</v>
      </c>
      <c r="M419" s="11">
        <v>0</v>
      </c>
      <c r="N419" s="21">
        <v>60000</v>
      </c>
      <c r="O419" s="7">
        <v>3</v>
      </c>
      <c r="P419" s="11">
        <v>0</v>
      </c>
      <c r="Q419" s="11">
        <f t="shared" si="42"/>
        <v>17572.404816140581</v>
      </c>
      <c r="R419" s="12" t="b">
        <f t="shared" si="45"/>
        <v>0</v>
      </c>
      <c r="S419" s="23">
        <f t="shared" si="43"/>
        <v>18657.17780915965</v>
      </c>
      <c r="T419" s="23" t="b">
        <f t="shared" si="46"/>
        <v>0</v>
      </c>
      <c r="U419" s="23">
        <f t="shared" si="44"/>
        <v>18667.558411963608</v>
      </c>
      <c r="V419" s="25">
        <f t="shared" si="47"/>
        <v>18668</v>
      </c>
      <c r="W419" s="27">
        <f t="shared" si="48"/>
        <v>-41332</v>
      </c>
    </row>
    <row r="420" spans="2:23" ht="25.5" x14ac:dyDescent="0.2">
      <c r="B420" s="9">
        <v>419</v>
      </c>
      <c r="C420" s="9">
        <v>1</v>
      </c>
      <c r="D420" s="9" t="s">
        <v>1296</v>
      </c>
      <c r="E420" s="9" t="s">
        <v>1297</v>
      </c>
      <c r="F420" s="9">
        <v>101984</v>
      </c>
      <c r="G420" s="10" t="s">
        <v>1298</v>
      </c>
      <c r="H420" s="10" t="s">
        <v>1299</v>
      </c>
      <c r="I420" s="10" t="s">
        <v>1300</v>
      </c>
      <c r="J420" s="10" t="s">
        <v>1301</v>
      </c>
      <c r="K420" s="11">
        <v>134900</v>
      </c>
      <c r="L420" s="11">
        <v>134900</v>
      </c>
      <c r="M420" s="11">
        <v>0</v>
      </c>
      <c r="N420" s="21">
        <v>134900</v>
      </c>
      <c r="O420" s="7">
        <v>2</v>
      </c>
      <c r="P420" s="11">
        <v>0</v>
      </c>
      <c r="Q420" s="11">
        <f t="shared" si="42"/>
        <v>11714.93654409372</v>
      </c>
      <c r="R420" s="12" t="b">
        <f t="shared" si="45"/>
        <v>0</v>
      </c>
      <c r="S420" s="23">
        <f t="shared" si="43"/>
        <v>12799.709537112789</v>
      </c>
      <c r="T420" s="23" t="b">
        <f t="shared" si="46"/>
        <v>0</v>
      </c>
      <c r="U420" s="23">
        <f t="shared" si="44"/>
        <v>12810.090139916749</v>
      </c>
      <c r="V420" s="25">
        <f t="shared" si="47"/>
        <v>12811</v>
      </c>
      <c r="W420" s="27">
        <f t="shared" si="48"/>
        <v>-122089</v>
      </c>
    </row>
    <row r="421" spans="2:23" ht="25.5" x14ac:dyDescent="0.2">
      <c r="B421" s="9">
        <v>420</v>
      </c>
      <c r="C421" s="9">
        <v>2</v>
      </c>
      <c r="D421" s="9" t="s">
        <v>1296</v>
      </c>
      <c r="E421" s="9" t="s">
        <v>1302</v>
      </c>
      <c r="F421" s="9">
        <v>102446</v>
      </c>
      <c r="G421" s="10" t="s">
        <v>1298</v>
      </c>
      <c r="H421" s="10" t="s">
        <v>1299</v>
      </c>
      <c r="I421" s="10" t="s">
        <v>1303</v>
      </c>
      <c r="J421" s="10" t="s">
        <v>1304</v>
      </c>
      <c r="K421" s="11">
        <v>110350</v>
      </c>
      <c r="L421" s="11">
        <v>80000</v>
      </c>
      <c r="M421" s="11">
        <v>0</v>
      </c>
      <c r="N421" s="21">
        <v>20000</v>
      </c>
      <c r="O421" s="7">
        <v>3</v>
      </c>
      <c r="P421" s="11">
        <v>0</v>
      </c>
      <c r="Q421" s="11">
        <f t="shared" si="42"/>
        <v>17572.404816140581</v>
      </c>
      <c r="R421" s="12" t="b">
        <f t="shared" si="45"/>
        <v>0</v>
      </c>
      <c r="S421" s="23">
        <f t="shared" si="43"/>
        <v>18657.17780915965</v>
      </c>
      <c r="T421" s="23" t="b">
        <f t="shared" si="46"/>
        <v>0</v>
      </c>
      <c r="U421" s="23">
        <f t="shared" si="44"/>
        <v>18667.558411963608</v>
      </c>
      <c r="V421" s="25">
        <f t="shared" si="47"/>
        <v>18668</v>
      </c>
      <c r="W421" s="27">
        <f t="shared" si="48"/>
        <v>-1332</v>
      </c>
    </row>
    <row r="422" spans="2:23" ht="25.5" x14ac:dyDescent="0.2">
      <c r="B422" s="9">
        <v>421</v>
      </c>
      <c r="C422" s="9">
        <v>3</v>
      </c>
      <c r="D422" s="9" t="s">
        <v>1296</v>
      </c>
      <c r="E422" s="9" t="s">
        <v>1305</v>
      </c>
      <c r="F422" s="9">
        <v>103194</v>
      </c>
      <c r="G422" s="10" t="s">
        <v>1298</v>
      </c>
      <c r="H422" s="10" t="s">
        <v>1299</v>
      </c>
      <c r="I422" s="10" t="s">
        <v>1306</v>
      </c>
      <c r="J422" s="10" t="s">
        <v>1307</v>
      </c>
      <c r="K422" s="11">
        <v>170000</v>
      </c>
      <c r="L422" s="11">
        <v>170000</v>
      </c>
      <c r="M422" s="11">
        <v>0</v>
      </c>
      <c r="N422" s="21">
        <v>70000</v>
      </c>
      <c r="O422" s="7">
        <v>2</v>
      </c>
      <c r="P422" s="11">
        <v>0</v>
      </c>
      <c r="Q422" s="11">
        <f t="shared" si="42"/>
        <v>11714.93654409372</v>
      </c>
      <c r="R422" s="12" t="b">
        <f t="shared" si="45"/>
        <v>0</v>
      </c>
      <c r="S422" s="23">
        <f t="shared" si="43"/>
        <v>12799.709537112789</v>
      </c>
      <c r="T422" s="23" t="b">
        <f t="shared" si="46"/>
        <v>0</v>
      </c>
      <c r="U422" s="23">
        <f t="shared" si="44"/>
        <v>12810.090139916749</v>
      </c>
      <c r="V422" s="25">
        <f t="shared" si="47"/>
        <v>12811</v>
      </c>
      <c r="W422" s="27">
        <f t="shared" si="48"/>
        <v>-57189</v>
      </c>
    </row>
    <row r="423" spans="2:23" ht="25.5" x14ac:dyDescent="0.2">
      <c r="B423" s="9">
        <v>422</v>
      </c>
      <c r="C423" s="9">
        <v>4</v>
      </c>
      <c r="D423" s="9" t="s">
        <v>1296</v>
      </c>
      <c r="E423" s="9" t="s">
        <v>1308</v>
      </c>
      <c r="F423" s="9">
        <v>103372</v>
      </c>
      <c r="G423" s="10" t="s">
        <v>1298</v>
      </c>
      <c r="H423" s="10" t="s">
        <v>1299</v>
      </c>
      <c r="I423" s="10" t="s">
        <v>1309</v>
      </c>
      <c r="J423" s="10" t="s">
        <v>1310</v>
      </c>
      <c r="K423" s="11">
        <v>129500</v>
      </c>
      <c r="L423" s="11">
        <v>129500</v>
      </c>
      <c r="M423" s="11">
        <v>0</v>
      </c>
      <c r="N423" s="21">
        <v>70000</v>
      </c>
      <c r="O423" s="7">
        <v>2</v>
      </c>
      <c r="P423" s="11">
        <v>0</v>
      </c>
      <c r="Q423" s="11">
        <f t="shared" si="42"/>
        <v>11714.93654409372</v>
      </c>
      <c r="R423" s="12" t="b">
        <f t="shared" si="45"/>
        <v>0</v>
      </c>
      <c r="S423" s="23">
        <f t="shared" si="43"/>
        <v>12799.709537112789</v>
      </c>
      <c r="T423" s="23" t="b">
        <f t="shared" si="46"/>
        <v>0</v>
      </c>
      <c r="U423" s="23">
        <f t="shared" si="44"/>
        <v>12810.090139916749</v>
      </c>
      <c r="V423" s="25">
        <f t="shared" si="47"/>
        <v>12811</v>
      </c>
      <c r="W423" s="27">
        <f t="shared" si="48"/>
        <v>-57189</v>
      </c>
    </row>
    <row r="424" spans="2:23" ht="25.5" x14ac:dyDescent="0.2">
      <c r="B424" s="9">
        <v>423</v>
      </c>
      <c r="C424" s="9">
        <v>5</v>
      </c>
      <c r="D424" s="9" t="s">
        <v>1296</v>
      </c>
      <c r="E424" s="9" t="s">
        <v>1311</v>
      </c>
      <c r="F424" s="9">
        <v>103354</v>
      </c>
      <c r="G424" s="10" t="s">
        <v>1298</v>
      </c>
      <c r="H424" s="10" t="s">
        <v>1299</v>
      </c>
      <c r="I424" s="10" t="s">
        <v>1312</v>
      </c>
      <c r="J424" s="10" t="s">
        <v>1313</v>
      </c>
      <c r="K424" s="11">
        <v>132000</v>
      </c>
      <c r="L424" s="11">
        <v>132000</v>
      </c>
      <c r="M424" s="11">
        <v>0</v>
      </c>
      <c r="N424" s="21">
        <v>65000</v>
      </c>
      <c r="O424" s="7">
        <v>2</v>
      </c>
      <c r="P424" s="11">
        <v>0</v>
      </c>
      <c r="Q424" s="11">
        <f t="shared" si="42"/>
        <v>11714.93654409372</v>
      </c>
      <c r="R424" s="12" t="b">
        <f t="shared" si="45"/>
        <v>0</v>
      </c>
      <c r="S424" s="23">
        <f t="shared" si="43"/>
        <v>12799.709537112789</v>
      </c>
      <c r="T424" s="23" t="b">
        <f t="shared" si="46"/>
        <v>0</v>
      </c>
      <c r="U424" s="23">
        <f t="shared" si="44"/>
        <v>12810.090139916749</v>
      </c>
      <c r="V424" s="25">
        <f t="shared" si="47"/>
        <v>12811</v>
      </c>
      <c r="W424" s="27">
        <f t="shared" si="48"/>
        <v>-52189</v>
      </c>
    </row>
    <row r="425" spans="2:23" ht="25.5" x14ac:dyDescent="0.2">
      <c r="B425" s="9">
        <v>424</v>
      </c>
      <c r="C425" s="9">
        <v>6</v>
      </c>
      <c r="D425" s="9" t="s">
        <v>1296</v>
      </c>
      <c r="E425" s="9" t="s">
        <v>1314</v>
      </c>
      <c r="F425" s="9">
        <v>103407</v>
      </c>
      <c r="G425" s="10" t="s">
        <v>1298</v>
      </c>
      <c r="H425" s="10" t="s">
        <v>1299</v>
      </c>
      <c r="I425" s="10" t="s">
        <v>1315</v>
      </c>
      <c r="J425" s="10" t="s">
        <v>1316</v>
      </c>
      <c r="K425" s="11">
        <v>132000</v>
      </c>
      <c r="L425" s="11">
        <v>13000</v>
      </c>
      <c r="M425" s="11">
        <v>0</v>
      </c>
      <c r="N425" s="21">
        <v>13000</v>
      </c>
      <c r="O425" s="7">
        <v>2</v>
      </c>
      <c r="P425" s="11">
        <v>0</v>
      </c>
      <c r="Q425" s="11">
        <f t="shared" si="42"/>
        <v>11714.93654409372</v>
      </c>
      <c r="R425" s="12" t="b">
        <f t="shared" si="45"/>
        <v>0</v>
      </c>
      <c r="S425" s="23">
        <f t="shared" si="43"/>
        <v>12799.709537112789</v>
      </c>
      <c r="T425" s="23" t="b">
        <f t="shared" si="46"/>
        <v>0</v>
      </c>
      <c r="U425" s="23">
        <f t="shared" si="44"/>
        <v>12810.090139916749</v>
      </c>
      <c r="V425" s="25">
        <f t="shared" si="47"/>
        <v>12811</v>
      </c>
      <c r="W425" s="27">
        <f t="shared" si="48"/>
        <v>-189</v>
      </c>
    </row>
    <row r="426" spans="2:23" ht="25.5" x14ac:dyDescent="0.2">
      <c r="B426" s="9">
        <v>425</v>
      </c>
      <c r="C426" s="9">
        <v>7</v>
      </c>
      <c r="D426" s="9" t="s">
        <v>1296</v>
      </c>
      <c r="E426" s="9" t="s">
        <v>1317</v>
      </c>
      <c r="F426" s="9">
        <v>104225</v>
      </c>
      <c r="G426" s="10" t="s">
        <v>1298</v>
      </c>
      <c r="H426" s="10" t="s">
        <v>1299</v>
      </c>
      <c r="I426" s="10" t="s">
        <v>1318</v>
      </c>
      <c r="J426" s="10" t="s">
        <v>1319</v>
      </c>
      <c r="K426" s="11">
        <v>126000</v>
      </c>
      <c r="L426" s="11">
        <v>100000</v>
      </c>
      <c r="M426" s="11">
        <v>0</v>
      </c>
      <c r="N426" s="21">
        <v>100000</v>
      </c>
      <c r="O426" s="7">
        <v>2</v>
      </c>
      <c r="P426" s="11">
        <v>0</v>
      </c>
      <c r="Q426" s="11">
        <f t="shared" si="42"/>
        <v>11714.93654409372</v>
      </c>
      <c r="R426" s="12" t="b">
        <f t="shared" si="45"/>
        <v>0</v>
      </c>
      <c r="S426" s="23">
        <f t="shared" si="43"/>
        <v>12799.709537112789</v>
      </c>
      <c r="T426" s="23" t="b">
        <f t="shared" si="46"/>
        <v>0</v>
      </c>
      <c r="U426" s="23">
        <f t="shared" si="44"/>
        <v>12810.090139916749</v>
      </c>
      <c r="V426" s="25">
        <f t="shared" si="47"/>
        <v>12811</v>
      </c>
      <c r="W426" s="27">
        <f t="shared" si="48"/>
        <v>-87189</v>
      </c>
    </row>
    <row r="427" spans="2:23" ht="25.5" x14ac:dyDescent="0.2">
      <c r="B427" s="9">
        <v>426</v>
      </c>
      <c r="C427" s="9">
        <v>8</v>
      </c>
      <c r="D427" s="9" t="s">
        <v>1296</v>
      </c>
      <c r="E427" s="9" t="s">
        <v>1320</v>
      </c>
      <c r="F427" s="9">
        <v>104680</v>
      </c>
      <c r="G427" s="10" t="s">
        <v>1298</v>
      </c>
      <c r="H427" s="10" t="s">
        <v>1299</v>
      </c>
      <c r="I427" s="10" t="s">
        <v>1321</v>
      </c>
      <c r="J427" s="10" t="s">
        <v>1322</v>
      </c>
      <c r="K427" s="11">
        <v>78000</v>
      </c>
      <c r="L427" s="11">
        <v>50000</v>
      </c>
      <c r="M427" s="11">
        <v>0</v>
      </c>
      <c r="N427" s="21">
        <v>50000</v>
      </c>
      <c r="O427" s="7">
        <v>3</v>
      </c>
      <c r="P427" s="11">
        <v>0</v>
      </c>
      <c r="Q427" s="11">
        <f t="shared" si="42"/>
        <v>17572.404816140581</v>
      </c>
      <c r="R427" s="12" t="b">
        <f t="shared" si="45"/>
        <v>0</v>
      </c>
      <c r="S427" s="23">
        <f t="shared" si="43"/>
        <v>18657.17780915965</v>
      </c>
      <c r="T427" s="23" t="b">
        <f t="shared" si="46"/>
        <v>0</v>
      </c>
      <c r="U427" s="23">
        <f t="shared" si="44"/>
        <v>18667.558411963608</v>
      </c>
      <c r="V427" s="25">
        <f t="shared" si="47"/>
        <v>18668</v>
      </c>
      <c r="W427" s="27">
        <f t="shared" si="48"/>
        <v>-31332</v>
      </c>
    </row>
    <row r="428" spans="2:23" ht="25.5" x14ac:dyDescent="0.2">
      <c r="B428" s="9">
        <v>427</v>
      </c>
      <c r="C428" s="9">
        <v>9</v>
      </c>
      <c r="D428" s="9" t="s">
        <v>1296</v>
      </c>
      <c r="E428" s="9" t="s">
        <v>1323</v>
      </c>
      <c r="F428" s="9">
        <v>105106</v>
      </c>
      <c r="G428" s="10" t="s">
        <v>1298</v>
      </c>
      <c r="H428" s="10" t="s">
        <v>1299</v>
      </c>
      <c r="I428" s="10" t="s">
        <v>1324</v>
      </c>
      <c r="J428" s="10" t="s">
        <v>1325</v>
      </c>
      <c r="K428" s="11">
        <v>150000</v>
      </c>
      <c r="L428" s="11">
        <v>134035</v>
      </c>
      <c r="M428" s="11">
        <v>0</v>
      </c>
      <c r="N428" s="21">
        <v>80000</v>
      </c>
      <c r="O428" s="7">
        <v>2</v>
      </c>
      <c r="P428" s="11">
        <v>0</v>
      </c>
      <c r="Q428" s="11">
        <f t="shared" si="42"/>
        <v>11714.93654409372</v>
      </c>
      <c r="R428" s="12" t="b">
        <f t="shared" si="45"/>
        <v>0</v>
      </c>
      <c r="S428" s="23">
        <f t="shared" si="43"/>
        <v>12799.709537112789</v>
      </c>
      <c r="T428" s="23" t="b">
        <f t="shared" si="46"/>
        <v>0</v>
      </c>
      <c r="U428" s="23">
        <f t="shared" si="44"/>
        <v>12810.090139916749</v>
      </c>
      <c r="V428" s="25">
        <f t="shared" si="47"/>
        <v>12811</v>
      </c>
      <c r="W428" s="27">
        <f t="shared" si="48"/>
        <v>-67189</v>
      </c>
    </row>
    <row r="429" spans="2:23" ht="25.5" x14ac:dyDescent="0.2">
      <c r="B429" s="9">
        <v>428</v>
      </c>
      <c r="C429" s="9">
        <v>10</v>
      </c>
      <c r="D429" s="9" t="s">
        <v>1296</v>
      </c>
      <c r="E429" s="9" t="s">
        <v>1326</v>
      </c>
      <c r="F429" s="9">
        <v>100549</v>
      </c>
      <c r="G429" s="10" t="s">
        <v>1298</v>
      </c>
      <c r="H429" s="10" t="s">
        <v>1299</v>
      </c>
      <c r="I429" s="10" t="s">
        <v>1327</v>
      </c>
      <c r="J429" s="10" t="s">
        <v>1328</v>
      </c>
      <c r="K429" s="11">
        <v>100000</v>
      </c>
      <c r="L429" s="11">
        <v>62804</v>
      </c>
      <c r="M429" s="11">
        <v>0</v>
      </c>
      <c r="N429" s="21">
        <v>28000</v>
      </c>
      <c r="O429" s="7">
        <v>2</v>
      </c>
      <c r="P429" s="11">
        <v>0</v>
      </c>
      <c r="Q429" s="11">
        <f t="shared" si="42"/>
        <v>11714.93654409372</v>
      </c>
      <c r="R429" s="12" t="b">
        <f t="shared" si="45"/>
        <v>0</v>
      </c>
      <c r="S429" s="23">
        <f t="shared" si="43"/>
        <v>12799.709537112789</v>
      </c>
      <c r="T429" s="23" t="b">
        <f t="shared" si="46"/>
        <v>0</v>
      </c>
      <c r="U429" s="23">
        <f t="shared" si="44"/>
        <v>12810.090139916749</v>
      </c>
      <c r="V429" s="25">
        <f t="shared" si="47"/>
        <v>12811</v>
      </c>
      <c r="W429" s="27">
        <f t="shared" si="48"/>
        <v>-15189</v>
      </c>
    </row>
    <row r="430" spans="2:23" ht="25.5" x14ac:dyDescent="0.2">
      <c r="B430" s="9">
        <v>429</v>
      </c>
      <c r="C430" s="9">
        <v>11</v>
      </c>
      <c r="D430" s="9" t="s">
        <v>1296</v>
      </c>
      <c r="E430" s="9" t="s">
        <v>1329</v>
      </c>
      <c r="F430" s="9">
        <v>105623</v>
      </c>
      <c r="G430" s="10" t="s">
        <v>1298</v>
      </c>
      <c r="H430" s="10" t="s">
        <v>1299</v>
      </c>
      <c r="I430" s="10" t="s">
        <v>1330</v>
      </c>
      <c r="J430" s="10" t="s">
        <v>1331</v>
      </c>
      <c r="K430" s="11">
        <v>197621.17</v>
      </c>
      <c r="L430" s="11">
        <v>197621.17</v>
      </c>
      <c r="M430" s="11">
        <v>0</v>
      </c>
      <c r="N430" s="21">
        <v>90000</v>
      </c>
      <c r="O430" s="7">
        <v>2</v>
      </c>
      <c r="P430" s="11">
        <v>0</v>
      </c>
      <c r="Q430" s="11">
        <f t="shared" si="42"/>
        <v>11714.93654409372</v>
      </c>
      <c r="R430" s="12" t="b">
        <f t="shared" si="45"/>
        <v>0</v>
      </c>
      <c r="S430" s="23">
        <f t="shared" si="43"/>
        <v>12799.709537112789</v>
      </c>
      <c r="T430" s="23" t="b">
        <f t="shared" si="46"/>
        <v>0</v>
      </c>
      <c r="U430" s="23">
        <f t="shared" si="44"/>
        <v>12810.090139916749</v>
      </c>
      <c r="V430" s="25">
        <f t="shared" si="47"/>
        <v>12811</v>
      </c>
      <c r="W430" s="27">
        <f t="shared" si="48"/>
        <v>-77189</v>
      </c>
    </row>
    <row r="431" spans="2:23" ht="25.5" x14ac:dyDescent="0.2">
      <c r="B431" s="9">
        <v>430</v>
      </c>
      <c r="C431" s="9">
        <v>12</v>
      </c>
      <c r="D431" s="9" t="s">
        <v>1296</v>
      </c>
      <c r="E431" s="9" t="s">
        <v>1332</v>
      </c>
      <c r="F431" s="9">
        <v>105776</v>
      </c>
      <c r="G431" s="10" t="s">
        <v>1298</v>
      </c>
      <c r="H431" s="10" t="s">
        <v>1299</v>
      </c>
      <c r="I431" s="10" t="s">
        <v>1333</v>
      </c>
      <c r="J431" s="10" t="s">
        <v>1334</v>
      </c>
      <c r="K431" s="11">
        <v>120000</v>
      </c>
      <c r="L431" s="11">
        <v>120000</v>
      </c>
      <c r="M431" s="11">
        <v>0</v>
      </c>
      <c r="N431" s="21">
        <v>120000</v>
      </c>
      <c r="O431" s="7">
        <v>2</v>
      </c>
      <c r="P431" s="11">
        <v>0</v>
      </c>
      <c r="Q431" s="11">
        <f t="shared" si="42"/>
        <v>11714.93654409372</v>
      </c>
      <c r="R431" s="12" t="b">
        <f t="shared" si="45"/>
        <v>0</v>
      </c>
      <c r="S431" s="23">
        <f t="shared" si="43"/>
        <v>12799.709537112789</v>
      </c>
      <c r="T431" s="23" t="b">
        <f t="shared" si="46"/>
        <v>0</v>
      </c>
      <c r="U431" s="23">
        <f t="shared" si="44"/>
        <v>12810.090139916749</v>
      </c>
      <c r="V431" s="25">
        <f t="shared" si="47"/>
        <v>12811</v>
      </c>
      <c r="W431" s="27">
        <f t="shared" si="48"/>
        <v>-107189</v>
      </c>
    </row>
    <row r="432" spans="2:23" ht="25.5" x14ac:dyDescent="0.2">
      <c r="B432" s="9">
        <v>431</v>
      </c>
      <c r="C432" s="9">
        <v>1</v>
      </c>
      <c r="D432" s="9" t="s">
        <v>1335</v>
      </c>
      <c r="E432" s="9" t="s">
        <v>1336</v>
      </c>
      <c r="F432" s="9">
        <v>83464</v>
      </c>
      <c r="G432" s="10" t="s">
        <v>1337</v>
      </c>
      <c r="H432" s="10" t="s">
        <v>1338</v>
      </c>
      <c r="I432" s="10" t="s">
        <v>1339</v>
      </c>
      <c r="J432" s="10" t="s">
        <v>1340</v>
      </c>
      <c r="K432" s="11">
        <v>148559.6</v>
      </c>
      <c r="L432" s="11">
        <v>51867.38</v>
      </c>
      <c r="M432" s="11">
        <v>0</v>
      </c>
      <c r="N432" s="21">
        <v>51867.38</v>
      </c>
      <c r="O432" s="7">
        <v>3</v>
      </c>
      <c r="P432" s="11">
        <v>0</v>
      </c>
      <c r="Q432" s="11">
        <f t="shared" si="42"/>
        <v>17572.404816140581</v>
      </c>
      <c r="R432" s="12" t="b">
        <f t="shared" si="45"/>
        <v>0</v>
      </c>
      <c r="S432" s="23">
        <f t="shared" si="43"/>
        <v>18657.17780915965</v>
      </c>
      <c r="T432" s="23" t="b">
        <f t="shared" si="46"/>
        <v>0</v>
      </c>
      <c r="U432" s="23">
        <f t="shared" si="44"/>
        <v>18667.558411963608</v>
      </c>
      <c r="V432" s="25">
        <f t="shared" si="47"/>
        <v>18668</v>
      </c>
      <c r="W432" s="27">
        <f t="shared" si="48"/>
        <v>-33199.379999999997</v>
      </c>
    </row>
    <row r="433" spans="2:23" ht="25.5" x14ac:dyDescent="0.2">
      <c r="B433" s="9">
        <v>432</v>
      </c>
      <c r="C433" s="9">
        <v>2</v>
      </c>
      <c r="D433" s="9" t="s">
        <v>1335</v>
      </c>
      <c r="E433" s="9" t="s">
        <v>1341</v>
      </c>
      <c r="F433" s="9">
        <v>83151</v>
      </c>
      <c r="G433" s="10" t="s">
        <v>1337</v>
      </c>
      <c r="H433" s="10" t="s">
        <v>1338</v>
      </c>
      <c r="I433" s="10" t="s">
        <v>1342</v>
      </c>
      <c r="J433" s="10" t="s">
        <v>1343</v>
      </c>
      <c r="K433" s="11">
        <v>126989.66</v>
      </c>
      <c r="L433" s="11">
        <v>34301.07</v>
      </c>
      <c r="M433" s="11">
        <v>0</v>
      </c>
      <c r="N433" s="21">
        <v>34301.07</v>
      </c>
      <c r="O433" s="7">
        <v>4</v>
      </c>
      <c r="P433" s="11">
        <v>0</v>
      </c>
      <c r="Q433" s="11">
        <f t="shared" si="42"/>
        <v>23429.87308818744</v>
      </c>
      <c r="R433" s="12" t="b">
        <f t="shared" si="45"/>
        <v>0</v>
      </c>
      <c r="S433" s="23">
        <f t="shared" si="43"/>
        <v>24514.646081206509</v>
      </c>
      <c r="T433" s="23" t="b">
        <f t="shared" si="46"/>
        <v>0</v>
      </c>
      <c r="U433" s="23">
        <f t="shared" si="44"/>
        <v>24525.026684010467</v>
      </c>
      <c r="V433" s="25">
        <f t="shared" si="47"/>
        <v>24526</v>
      </c>
      <c r="W433" s="27">
        <f t="shared" si="48"/>
        <v>-9775.07</v>
      </c>
    </row>
    <row r="434" spans="2:23" ht="25.5" x14ac:dyDescent="0.2">
      <c r="B434" s="9">
        <v>433</v>
      </c>
      <c r="C434" s="9">
        <v>3</v>
      </c>
      <c r="D434" s="9" t="s">
        <v>1335</v>
      </c>
      <c r="E434" s="9" t="s">
        <v>1344</v>
      </c>
      <c r="F434" s="9">
        <v>84102</v>
      </c>
      <c r="G434" s="10" t="s">
        <v>1337</v>
      </c>
      <c r="H434" s="10" t="s">
        <v>1338</v>
      </c>
      <c r="I434" s="10" t="s">
        <v>1345</v>
      </c>
      <c r="J434" s="10" t="s">
        <v>1346</v>
      </c>
      <c r="K434" s="11">
        <v>184450</v>
      </c>
      <c r="L434" s="11">
        <v>132982.5</v>
      </c>
      <c r="M434" s="11">
        <v>0</v>
      </c>
      <c r="N434" s="21">
        <v>132982.5</v>
      </c>
      <c r="O434" s="7">
        <v>3</v>
      </c>
      <c r="P434" s="11">
        <v>0</v>
      </c>
      <c r="Q434" s="11">
        <f t="shared" si="42"/>
        <v>17572.404816140581</v>
      </c>
      <c r="R434" s="12" t="b">
        <f t="shared" si="45"/>
        <v>0</v>
      </c>
      <c r="S434" s="23">
        <f t="shared" si="43"/>
        <v>18657.17780915965</v>
      </c>
      <c r="T434" s="23" t="b">
        <f t="shared" si="46"/>
        <v>0</v>
      </c>
      <c r="U434" s="23">
        <f t="shared" si="44"/>
        <v>18667.558411963608</v>
      </c>
      <c r="V434" s="25">
        <f t="shared" si="47"/>
        <v>18668</v>
      </c>
      <c r="W434" s="27">
        <f t="shared" si="48"/>
        <v>-114314.5</v>
      </c>
    </row>
    <row r="435" spans="2:23" ht="25.5" x14ac:dyDescent="0.2">
      <c r="B435" s="9">
        <v>434</v>
      </c>
      <c r="C435" s="9">
        <v>4</v>
      </c>
      <c r="D435" s="9" t="s">
        <v>1335</v>
      </c>
      <c r="E435" s="9" t="s">
        <v>1347</v>
      </c>
      <c r="F435" s="9">
        <v>86461</v>
      </c>
      <c r="G435" s="10" t="s">
        <v>1337</v>
      </c>
      <c r="H435" s="10" t="s">
        <v>1338</v>
      </c>
      <c r="I435" s="10" t="s">
        <v>1348</v>
      </c>
      <c r="J435" s="10" t="s">
        <v>1349</v>
      </c>
      <c r="K435" s="11">
        <v>95000</v>
      </c>
      <c r="L435" s="11">
        <v>15000</v>
      </c>
      <c r="M435" s="11">
        <v>0</v>
      </c>
      <c r="N435" s="21">
        <v>15000</v>
      </c>
      <c r="O435" s="7">
        <v>3</v>
      </c>
      <c r="P435" s="11">
        <v>0</v>
      </c>
      <c r="Q435" s="11">
        <f t="shared" si="42"/>
        <v>15000</v>
      </c>
      <c r="R435" s="12" t="b">
        <f t="shared" si="45"/>
        <v>1</v>
      </c>
      <c r="S435" s="23">
        <f t="shared" si="43"/>
        <v>15000</v>
      </c>
      <c r="T435" s="23" t="b">
        <f t="shared" si="46"/>
        <v>1</v>
      </c>
      <c r="U435" s="23">
        <f t="shared" si="44"/>
        <v>15000</v>
      </c>
      <c r="V435" s="25">
        <f t="shared" si="47"/>
        <v>15000</v>
      </c>
      <c r="W435" s="27">
        <f t="shared" si="48"/>
        <v>0</v>
      </c>
    </row>
    <row r="436" spans="2:23" ht="25.5" x14ac:dyDescent="0.2">
      <c r="B436" s="9">
        <v>435</v>
      </c>
      <c r="C436" s="9">
        <v>5</v>
      </c>
      <c r="D436" s="9" t="s">
        <v>1335</v>
      </c>
      <c r="E436" s="9" t="s">
        <v>1350</v>
      </c>
      <c r="F436" s="9">
        <v>86446</v>
      </c>
      <c r="G436" s="10" t="s">
        <v>1337</v>
      </c>
      <c r="H436" s="10" t="s">
        <v>1338</v>
      </c>
      <c r="I436" s="10" t="s">
        <v>1351</v>
      </c>
      <c r="J436" s="10" t="s">
        <v>1352</v>
      </c>
      <c r="K436" s="11">
        <v>83825</v>
      </c>
      <c r="L436" s="11">
        <v>83825</v>
      </c>
      <c r="M436" s="11">
        <v>0</v>
      </c>
      <c r="N436" s="21">
        <v>83825</v>
      </c>
      <c r="O436" s="7">
        <v>3</v>
      </c>
      <c r="P436" s="11">
        <v>0</v>
      </c>
      <c r="Q436" s="11">
        <f t="shared" si="42"/>
        <v>17572.404816140581</v>
      </c>
      <c r="R436" s="12" t="b">
        <f t="shared" si="45"/>
        <v>0</v>
      </c>
      <c r="S436" s="23">
        <f t="shared" si="43"/>
        <v>18657.17780915965</v>
      </c>
      <c r="T436" s="23" t="b">
        <f t="shared" si="46"/>
        <v>0</v>
      </c>
      <c r="U436" s="23">
        <f t="shared" si="44"/>
        <v>18667.558411963608</v>
      </c>
      <c r="V436" s="25">
        <f t="shared" si="47"/>
        <v>18668</v>
      </c>
      <c r="W436" s="27">
        <f t="shared" si="48"/>
        <v>-65157</v>
      </c>
    </row>
    <row r="437" spans="2:23" ht="25.5" x14ac:dyDescent="0.2">
      <c r="B437" s="9">
        <v>436</v>
      </c>
      <c r="C437" s="9">
        <v>6</v>
      </c>
      <c r="D437" s="9" t="s">
        <v>1335</v>
      </c>
      <c r="E437" s="9" t="s">
        <v>1353</v>
      </c>
      <c r="F437" s="9">
        <v>83525</v>
      </c>
      <c r="G437" s="10" t="s">
        <v>1337</v>
      </c>
      <c r="H437" s="10" t="s">
        <v>1338</v>
      </c>
      <c r="I437" s="10" t="s">
        <v>1354</v>
      </c>
      <c r="J437" s="10" t="s">
        <v>1355</v>
      </c>
      <c r="K437" s="11">
        <v>195713.35</v>
      </c>
      <c r="L437" s="11">
        <v>164293.35</v>
      </c>
      <c r="M437" s="11">
        <v>0</v>
      </c>
      <c r="N437" s="21">
        <v>98843.35</v>
      </c>
      <c r="O437" s="7">
        <v>5</v>
      </c>
      <c r="P437" s="11">
        <v>0</v>
      </c>
      <c r="Q437" s="11">
        <f t="shared" si="42"/>
        <v>29287.341360234299</v>
      </c>
      <c r="R437" s="12" t="b">
        <f t="shared" si="45"/>
        <v>0</v>
      </c>
      <c r="S437" s="23">
        <f t="shared" si="43"/>
        <v>30372.114353253368</v>
      </c>
      <c r="T437" s="23" t="b">
        <f t="shared" si="46"/>
        <v>0</v>
      </c>
      <c r="U437" s="23">
        <f t="shared" si="44"/>
        <v>30382.494956057326</v>
      </c>
      <c r="V437" s="25">
        <f t="shared" si="47"/>
        <v>30383</v>
      </c>
      <c r="W437" s="27">
        <f t="shared" si="48"/>
        <v>-68460.350000000006</v>
      </c>
    </row>
    <row r="438" spans="2:23" ht="38.25" x14ac:dyDescent="0.2">
      <c r="B438" s="9">
        <v>437</v>
      </c>
      <c r="C438" s="9">
        <v>7</v>
      </c>
      <c r="D438" s="9" t="s">
        <v>1335</v>
      </c>
      <c r="E438" s="9" t="s">
        <v>1356</v>
      </c>
      <c r="F438" s="9">
        <v>84380</v>
      </c>
      <c r="G438" s="10" t="s">
        <v>1337</v>
      </c>
      <c r="H438" s="10" t="s">
        <v>1338</v>
      </c>
      <c r="I438" s="10" t="s">
        <v>1357</v>
      </c>
      <c r="J438" s="10" t="s">
        <v>1358</v>
      </c>
      <c r="K438" s="11">
        <v>80563</v>
      </c>
      <c r="L438" s="11">
        <v>72352</v>
      </c>
      <c r="M438" s="11">
        <v>0</v>
      </c>
      <c r="N438" s="21">
        <v>72352</v>
      </c>
      <c r="O438" s="7">
        <v>4</v>
      </c>
      <c r="P438" s="11">
        <v>0</v>
      </c>
      <c r="Q438" s="11">
        <f t="shared" si="42"/>
        <v>23429.87308818744</v>
      </c>
      <c r="R438" s="12" t="b">
        <f t="shared" si="45"/>
        <v>0</v>
      </c>
      <c r="S438" s="23">
        <f t="shared" si="43"/>
        <v>24514.646081206509</v>
      </c>
      <c r="T438" s="23" t="b">
        <f t="shared" si="46"/>
        <v>0</v>
      </c>
      <c r="U438" s="23">
        <f t="shared" si="44"/>
        <v>24525.026684010467</v>
      </c>
      <c r="V438" s="25">
        <f t="shared" si="47"/>
        <v>24526</v>
      </c>
      <c r="W438" s="27">
        <f t="shared" si="48"/>
        <v>-47826</v>
      </c>
    </row>
    <row r="439" spans="2:23" ht="25.5" x14ac:dyDescent="0.2">
      <c r="B439" s="9">
        <v>438</v>
      </c>
      <c r="C439" s="9">
        <v>8</v>
      </c>
      <c r="D439" s="9" t="s">
        <v>1335</v>
      </c>
      <c r="E439" s="9" t="s">
        <v>1359</v>
      </c>
      <c r="F439" s="9">
        <v>83197</v>
      </c>
      <c r="G439" s="10" t="s">
        <v>1337</v>
      </c>
      <c r="H439" s="10" t="s">
        <v>1338</v>
      </c>
      <c r="I439" s="10" t="s">
        <v>1360</v>
      </c>
      <c r="J439" s="10" t="s">
        <v>1361</v>
      </c>
      <c r="K439" s="11">
        <v>97580</v>
      </c>
      <c r="L439" s="11">
        <v>97580</v>
      </c>
      <c r="M439" s="11">
        <v>0</v>
      </c>
      <c r="N439" s="21">
        <v>97580</v>
      </c>
      <c r="O439" s="7">
        <v>3</v>
      </c>
      <c r="P439" s="11">
        <v>0</v>
      </c>
      <c r="Q439" s="11">
        <f t="shared" si="42"/>
        <v>17572.404816140581</v>
      </c>
      <c r="R439" s="12" t="b">
        <f t="shared" si="45"/>
        <v>0</v>
      </c>
      <c r="S439" s="23">
        <f t="shared" si="43"/>
        <v>18657.17780915965</v>
      </c>
      <c r="T439" s="23" t="b">
        <f t="shared" si="46"/>
        <v>0</v>
      </c>
      <c r="U439" s="23">
        <f t="shared" si="44"/>
        <v>18667.558411963608</v>
      </c>
      <c r="V439" s="25">
        <f t="shared" si="47"/>
        <v>18668</v>
      </c>
      <c r="W439" s="27">
        <f t="shared" si="48"/>
        <v>-78912</v>
      </c>
    </row>
    <row r="440" spans="2:23" ht="25.5" x14ac:dyDescent="0.2">
      <c r="B440" s="9">
        <v>439</v>
      </c>
      <c r="C440" s="9">
        <v>9</v>
      </c>
      <c r="D440" s="9" t="s">
        <v>1335</v>
      </c>
      <c r="E440" s="9" t="s">
        <v>1362</v>
      </c>
      <c r="F440" s="9">
        <v>84415</v>
      </c>
      <c r="G440" s="10" t="s">
        <v>1337</v>
      </c>
      <c r="H440" s="10" t="s">
        <v>1338</v>
      </c>
      <c r="I440" s="10" t="s">
        <v>1363</v>
      </c>
      <c r="J440" s="10" t="s">
        <v>1364</v>
      </c>
      <c r="K440" s="11">
        <v>92518.55</v>
      </c>
      <c r="L440" s="11">
        <v>42328.19</v>
      </c>
      <c r="M440" s="11">
        <v>0</v>
      </c>
      <c r="N440" s="21">
        <v>42328.19</v>
      </c>
      <c r="O440" s="7">
        <v>3</v>
      </c>
      <c r="P440" s="11">
        <v>0</v>
      </c>
      <c r="Q440" s="11">
        <f t="shared" si="42"/>
        <v>17572.404816140581</v>
      </c>
      <c r="R440" s="12" t="b">
        <f t="shared" si="45"/>
        <v>0</v>
      </c>
      <c r="S440" s="23">
        <f t="shared" si="43"/>
        <v>18657.17780915965</v>
      </c>
      <c r="T440" s="23" t="b">
        <f t="shared" si="46"/>
        <v>0</v>
      </c>
      <c r="U440" s="23">
        <f t="shared" si="44"/>
        <v>18667.558411963608</v>
      </c>
      <c r="V440" s="25">
        <f t="shared" si="47"/>
        <v>18668</v>
      </c>
      <c r="W440" s="27">
        <f t="shared" si="48"/>
        <v>-23660.190000000002</v>
      </c>
    </row>
    <row r="441" spans="2:23" ht="25.5" x14ac:dyDescent="0.2">
      <c r="B441" s="9">
        <v>440</v>
      </c>
      <c r="C441" s="9">
        <v>10</v>
      </c>
      <c r="D441" s="9" t="s">
        <v>1335</v>
      </c>
      <c r="E441" s="9" t="s">
        <v>1365</v>
      </c>
      <c r="F441" s="9">
        <v>86479</v>
      </c>
      <c r="G441" s="10" t="s">
        <v>1337</v>
      </c>
      <c r="H441" s="10" t="s">
        <v>1338</v>
      </c>
      <c r="I441" s="10" t="s">
        <v>1366</v>
      </c>
      <c r="J441" s="10" t="s">
        <v>1367</v>
      </c>
      <c r="K441" s="11">
        <v>87000</v>
      </c>
      <c r="L441" s="11">
        <v>60900</v>
      </c>
      <c r="M441" s="11">
        <v>0</v>
      </c>
      <c r="N441" s="21">
        <v>26100</v>
      </c>
      <c r="O441" s="7">
        <v>3</v>
      </c>
      <c r="P441" s="11">
        <v>0</v>
      </c>
      <c r="Q441" s="11">
        <f t="shared" si="42"/>
        <v>17572.404816140581</v>
      </c>
      <c r="R441" s="12" t="b">
        <f t="shared" si="45"/>
        <v>0</v>
      </c>
      <c r="S441" s="23">
        <f t="shared" si="43"/>
        <v>18657.17780915965</v>
      </c>
      <c r="T441" s="23" t="b">
        <f t="shared" si="46"/>
        <v>0</v>
      </c>
      <c r="U441" s="23">
        <f t="shared" si="44"/>
        <v>18667.558411963608</v>
      </c>
      <c r="V441" s="25">
        <f t="shared" si="47"/>
        <v>18668</v>
      </c>
      <c r="W441" s="27">
        <f t="shared" si="48"/>
        <v>-7432</v>
      </c>
    </row>
    <row r="442" spans="2:23" ht="25.5" x14ac:dyDescent="0.2">
      <c r="B442" s="9">
        <v>441</v>
      </c>
      <c r="C442" s="9">
        <v>11</v>
      </c>
      <c r="D442" s="9" t="s">
        <v>1335</v>
      </c>
      <c r="E442" s="9" t="s">
        <v>1368</v>
      </c>
      <c r="F442" s="9">
        <v>84629</v>
      </c>
      <c r="G442" s="10" t="s">
        <v>1337</v>
      </c>
      <c r="H442" s="10" t="s">
        <v>1338</v>
      </c>
      <c r="I442" s="10" t="s">
        <v>1369</v>
      </c>
      <c r="J442" s="10" t="s">
        <v>1370</v>
      </c>
      <c r="K442" s="11">
        <v>97616</v>
      </c>
      <c r="L442" s="11">
        <v>12948.4</v>
      </c>
      <c r="M442" s="11">
        <v>0</v>
      </c>
      <c r="N442" s="21">
        <v>12948.4</v>
      </c>
      <c r="O442" s="7">
        <v>4</v>
      </c>
      <c r="P442" s="11">
        <v>0</v>
      </c>
      <c r="Q442" s="11">
        <f t="shared" si="42"/>
        <v>12948.4</v>
      </c>
      <c r="R442" s="12" t="b">
        <f t="shared" si="45"/>
        <v>1</v>
      </c>
      <c r="S442" s="23">
        <f t="shared" si="43"/>
        <v>12948.4</v>
      </c>
      <c r="T442" s="23" t="b">
        <f t="shared" si="46"/>
        <v>1</v>
      </c>
      <c r="U442" s="23">
        <f t="shared" si="44"/>
        <v>12948.4</v>
      </c>
      <c r="V442" s="25">
        <f t="shared" si="47"/>
        <v>12948</v>
      </c>
      <c r="W442" s="27">
        <f t="shared" si="48"/>
        <v>-0.3999999999996362</v>
      </c>
    </row>
    <row r="443" spans="2:23" ht="25.5" x14ac:dyDescent="0.2">
      <c r="B443" s="9">
        <v>442</v>
      </c>
      <c r="C443" s="9">
        <v>12</v>
      </c>
      <c r="D443" s="9" t="s">
        <v>1335</v>
      </c>
      <c r="E443" s="9" t="s">
        <v>1371</v>
      </c>
      <c r="F443" s="9">
        <v>84656</v>
      </c>
      <c r="G443" s="10" t="s">
        <v>1337</v>
      </c>
      <c r="H443" s="10" t="s">
        <v>1338</v>
      </c>
      <c r="I443" s="10" t="s">
        <v>1372</v>
      </c>
      <c r="J443" s="10" t="s">
        <v>1373</v>
      </c>
      <c r="K443" s="11">
        <v>39155</v>
      </c>
      <c r="L443" s="11">
        <v>22801.14</v>
      </c>
      <c r="M443" s="11">
        <v>0</v>
      </c>
      <c r="N443" s="21">
        <v>22801.14</v>
      </c>
      <c r="O443" s="7">
        <v>3</v>
      </c>
      <c r="P443" s="11">
        <v>0</v>
      </c>
      <c r="Q443" s="11">
        <f t="shared" si="42"/>
        <v>17572.404816140581</v>
      </c>
      <c r="R443" s="12" t="b">
        <f t="shared" si="45"/>
        <v>0</v>
      </c>
      <c r="S443" s="23">
        <f t="shared" si="43"/>
        <v>18657.17780915965</v>
      </c>
      <c r="T443" s="23" t="b">
        <f t="shared" si="46"/>
        <v>0</v>
      </c>
      <c r="U443" s="23">
        <f t="shared" si="44"/>
        <v>18667.558411963608</v>
      </c>
      <c r="V443" s="25">
        <f t="shared" si="47"/>
        <v>18668</v>
      </c>
      <c r="W443" s="27">
        <f t="shared" si="48"/>
        <v>-4133.1399999999994</v>
      </c>
    </row>
    <row r="444" spans="2:23" ht="25.5" x14ac:dyDescent="0.2">
      <c r="B444" s="9">
        <v>443</v>
      </c>
      <c r="C444" s="9">
        <v>13</v>
      </c>
      <c r="D444" s="9" t="s">
        <v>1335</v>
      </c>
      <c r="E444" s="9" t="s">
        <v>482</v>
      </c>
      <c r="F444" s="9">
        <v>86438</v>
      </c>
      <c r="G444" s="10" t="s">
        <v>1337</v>
      </c>
      <c r="H444" s="10" t="s">
        <v>1338</v>
      </c>
      <c r="I444" s="10" t="s">
        <v>1374</v>
      </c>
      <c r="J444" s="10" t="s">
        <v>1375</v>
      </c>
      <c r="K444" s="11">
        <v>82110</v>
      </c>
      <c r="L444" s="11">
        <v>595</v>
      </c>
      <c r="M444" s="11">
        <v>0</v>
      </c>
      <c r="N444" s="21">
        <v>595</v>
      </c>
      <c r="O444" s="13">
        <v>4</v>
      </c>
      <c r="P444" s="11">
        <v>0</v>
      </c>
      <c r="Q444" s="11">
        <f t="shared" si="42"/>
        <v>595</v>
      </c>
      <c r="R444" s="12" t="b">
        <f t="shared" si="45"/>
        <v>1</v>
      </c>
      <c r="S444" s="23">
        <f t="shared" si="43"/>
        <v>595</v>
      </c>
      <c r="T444" s="23" t="b">
        <f t="shared" si="46"/>
        <v>1</v>
      </c>
      <c r="U444" s="23">
        <f t="shared" si="44"/>
        <v>595</v>
      </c>
      <c r="V444" s="25">
        <f t="shared" si="47"/>
        <v>595</v>
      </c>
      <c r="W444" s="27">
        <f t="shared" si="48"/>
        <v>0</v>
      </c>
    </row>
    <row r="445" spans="2:23" ht="51" x14ac:dyDescent="0.2">
      <c r="B445" s="9">
        <v>444</v>
      </c>
      <c r="C445" s="9">
        <v>14</v>
      </c>
      <c r="D445" s="9" t="s">
        <v>1335</v>
      </c>
      <c r="E445" s="9" t="s">
        <v>1376</v>
      </c>
      <c r="F445" s="9">
        <v>84923</v>
      </c>
      <c r="G445" s="10" t="s">
        <v>1337</v>
      </c>
      <c r="H445" s="10" t="s">
        <v>1338</v>
      </c>
      <c r="I445" s="10" t="s">
        <v>1377</v>
      </c>
      <c r="J445" s="10" t="s">
        <v>1378</v>
      </c>
      <c r="K445" s="11">
        <v>130070</v>
      </c>
      <c r="L445" s="11">
        <v>12458</v>
      </c>
      <c r="M445" s="11">
        <v>0</v>
      </c>
      <c r="N445" s="21">
        <v>12458</v>
      </c>
      <c r="O445" s="7">
        <v>3</v>
      </c>
      <c r="P445" s="11">
        <v>0</v>
      </c>
      <c r="Q445" s="11">
        <f t="shared" si="42"/>
        <v>12458</v>
      </c>
      <c r="R445" s="12" t="b">
        <f t="shared" si="45"/>
        <v>1</v>
      </c>
      <c r="S445" s="23">
        <f t="shared" si="43"/>
        <v>12458</v>
      </c>
      <c r="T445" s="23" t="b">
        <f t="shared" si="46"/>
        <v>1</v>
      </c>
      <c r="U445" s="23">
        <f t="shared" si="44"/>
        <v>12458</v>
      </c>
      <c r="V445" s="25">
        <f t="shared" si="47"/>
        <v>12458</v>
      </c>
      <c r="W445" s="27">
        <f t="shared" si="48"/>
        <v>0</v>
      </c>
    </row>
    <row r="446" spans="2:23" ht="25.5" x14ac:dyDescent="0.2">
      <c r="B446" s="9">
        <v>445</v>
      </c>
      <c r="C446" s="9">
        <v>15</v>
      </c>
      <c r="D446" s="9" t="s">
        <v>1335</v>
      </c>
      <c r="E446" s="9" t="s">
        <v>1379</v>
      </c>
      <c r="F446" s="9">
        <v>85056</v>
      </c>
      <c r="G446" s="10" t="s">
        <v>1337</v>
      </c>
      <c r="H446" s="10" t="s">
        <v>1338</v>
      </c>
      <c r="I446" s="10" t="s">
        <v>1380</v>
      </c>
      <c r="J446" s="10" t="s">
        <v>1381</v>
      </c>
      <c r="K446" s="11">
        <v>60690</v>
      </c>
      <c r="L446" s="11">
        <v>60690</v>
      </c>
      <c r="M446" s="11">
        <v>0</v>
      </c>
      <c r="N446" s="21">
        <v>60690</v>
      </c>
      <c r="O446" s="7">
        <v>4</v>
      </c>
      <c r="P446" s="11">
        <v>0</v>
      </c>
      <c r="Q446" s="11">
        <f t="shared" si="42"/>
        <v>23429.87308818744</v>
      </c>
      <c r="R446" s="12" t="b">
        <f t="shared" si="45"/>
        <v>0</v>
      </c>
      <c r="S446" s="23">
        <f t="shared" si="43"/>
        <v>24514.646081206509</v>
      </c>
      <c r="T446" s="23" t="b">
        <f t="shared" si="46"/>
        <v>0</v>
      </c>
      <c r="U446" s="23">
        <f t="shared" si="44"/>
        <v>24525.026684010467</v>
      </c>
      <c r="V446" s="25">
        <f t="shared" si="47"/>
        <v>24526</v>
      </c>
      <c r="W446" s="27">
        <f t="shared" si="48"/>
        <v>-36164</v>
      </c>
    </row>
    <row r="447" spans="2:23" ht="25.5" x14ac:dyDescent="0.2">
      <c r="B447" s="9">
        <v>446</v>
      </c>
      <c r="C447" s="9">
        <v>16</v>
      </c>
      <c r="D447" s="9" t="s">
        <v>1335</v>
      </c>
      <c r="E447" s="9" t="s">
        <v>1382</v>
      </c>
      <c r="F447" s="9">
        <v>85074</v>
      </c>
      <c r="G447" s="10" t="s">
        <v>1337</v>
      </c>
      <c r="H447" s="10" t="s">
        <v>1338</v>
      </c>
      <c r="I447" s="10" t="s">
        <v>1383</v>
      </c>
      <c r="J447" s="10" t="s">
        <v>1384</v>
      </c>
      <c r="K447" s="11">
        <v>4500</v>
      </c>
      <c r="L447" s="11">
        <v>4500</v>
      </c>
      <c r="M447" s="11">
        <v>0</v>
      </c>
      <c r="N447" s="21">
        <v>4500</v>
      </c>
      <c r="O447" s="7">
        <v>3</v>
      </c>
      <c r="P447" s="11">
        <v>0</v>
      </c>
      <c r="Q447" s="11">
        <f t="shared" si="42"/>
        <v>4500</v>
      </c>
      <c r="R447" s="12" t="b">
        <f t="shared" si="45"/>
        <v>1</v>
      </c>
      <c r="S447" s="23">
        <f t="shared" si="43"/>
        <v>4500</v>
      </c>
      <c r="T447" s="23" t="b">
        <f t="shared" si="46"/>
        <v>1</v>
      </c>
      <c r="U447" s="23">
        <f t="shared" si="44"/>
        <v>4500</v>
      </c>
      <c r="V447" s="25">
        <f t="shared" si="47"/>
        <v>4500</v>
      </c>
      <c r="W447" s="27">
        <f t="shared" si="48"/>
        <v>0</v>
      </c>
    </row>
    <row r="448" spans="2:23" ht="25.5" x14ac:dyDescent="0.2">
      <c r="B448" s="9">
        <v>447</v>
      </c>
      <c r="C448" s="9">
        <v>17</v>
      </c>
      <c r="D448" s="9" t="s">
        <v>1335</v>
      </c>
      <c r="E448" s="9" t="s">
        <v>1385</v>
      </c>
      <c r="F448" s="9">
        <v>85243</v>
      </c>
      <c r="G448" s="10" t="s">
        <v>1337</v>
      </c>
      <c r="H448" s="10" t="s">
        <v>1338</v>
      </c>
      <c r="I448" s="10" t="s">
        <v>1386</v>
      </c>
      <c r="J448" s="10" t="s">
        <v>1387</v>
      </c>
      <c r="K448" s="11">
        <v>100388.4</v>
      </c>
      <c r="L448" s="11">
        <v>43843.64</v>
      </c>
      <c r="M448" s="11">
        <v>0</v>
      </c>
      <c r="N448" s="21">
        <v>43843.64</v>
      </c>
      <c r="O448" s="7">
        <v>3</v>
      </c>
      <c r="P448" s="11">
        <v>0</v>
      </c>
      <c r="Q448" s="11">
        <f t="shared" si="42"/>
        <v>17572.404816140581</v>
      </c>
      <c r="R448" s="12" t="b">
        <f t="shared" si="45"/>
        <v>0</v>
      </c>
      <c r="S448" s="23">
        <f t="shared" si="43"/>
        <v>18657.17780915965</v>
      </c>
      <c r="T448" s="23" t="b">
        <f t="shared" si="46"/>
        <v>0</v>
      </c>
      <c r="U448" s="23">
        <f t="shared" si="44"/>
        <v>18667.558411963608</v>
      </c>
      <c r="V448" s="25">
        <f t="shared" si="47"/>
        <v>18668</v>
      </c>
      <c r="W448" s="27">
        <f t="shared" si="48"/>
        <v>-25175.64</v>
      </c>
    </row>
    <row r="449" spans="2:23" ht="25.5" x14ac:dyDescent="0.2">
      <c r="B449" s="9">
        <v>448</v>
      </c>
      <c r="C449" s="9">
        <v>18</v>
      </c>
      <c r="D449" s="9" t="s">
        <v>1335</v>
      </c>
      <c r="E449" s="9" t="s">
        <v>1388</v>
      </c>
      <c r="F449" s="9">
        <v>86487</v>
      </c>
      <c r="G449" s="10" t="s">
        <v>1337</v>
      </c>
      <c r="H449" s="10" t="s">
        <v>1338</v>
      </c>
      <c r="I449" s="10" t="s">
        <v>1389</v>
      </c>
      <c r="J449" s="10" t="s">
        <v>1390</v>
      </c>
      <c r="K449" s="11">
        <v>137257.57</v>
      </c>
      <c r="L449" s="11">
        <v>53811</v>
      </c>
      <c r="M449" s="11">
        <v>0</v>
      </c>
      <c r="N449" s="21">
        <v>29445.75</v>
      </c>
      <c r="O449" s="7">
        <v>3</v>
      </c>
      <c r="P449" s="11">
        <v>0</v>
      </c>
      <c r="Q449" s="11">
        <f t="shared" si="42"/>
        <v>17572.404816140581</v>
      </c>
      <c r="R449" s="12" t="b">
        <f t="shared" si="45"/>
        <v>0</v>
      </c>
      <c r="S449" s="23">
        <f t="shared" si="43"/>
        <v>18657.17780915965</v>
      </c>
      <c r="T449" s="23" t="b">
        <f t="shared" si="46"/>
        <v>0</v>
      </c>
      <c r="U449" s="23">
        <f t="shared" si="44"/>
        <v>18667.558411963608</v>
      </c>
      <c r="V449" s="25">
        <f t="shared" si="47"/>
        <v>18668</v>
      </c>
      <c r="W449" s="27">
        <f t="shared" si="48"/>
        <v>-10777.75</v>
      </c>
    </row>
    <row r="450" spans="2:23" ht="25.5" x14ac:dyDescent="0.2">
      <c r="B450" s="9">
        <v>449</v>
      </c>
      <c r="C450" s="9">
        <v>19</v>
      </c>
      <c r="D450" s="9" t="s">
        <v>1335</v>
      </c>
      <c r="E450" s="9" t="s">
        <v>1391</v>
      </c>
      <c r="F450" s="9">
        <v>86495</v>
      </c>
      <c r="G450" s="10" t="s">
        <v>1337</v>
      </c>
      <c r="H450" s="10" t="s">
        <v>1338</v>
      </c>
      <c r="I450" s="10" t="s">
        <v>1392</v>
      </c>
      <c r="J450" s="10" t="s">
        <v>1393</v>
      </c>
      <c r="K450" s="11">
        <v>139730</v>
      </c>
      <c r="L450" s="11">
        <v>40419</v>
      </c>
      <c r="M450" s="11">
        <v>0</v>
      </c>
      <c r="N450" s="21">
        <v>40419</v>
      </c>
      <c r="O450" s="7">
        <v>4</v>
      </c>
      <c r="P450" s="11">
        <v>0</v>
      </c>
      <c r="Q450" s="11">
        <f t="shared" ref="Q450:Q513" si="49">IF(O450*$P$962&gt;N450,N450,O450*$P$962)</f>
        <v>23429.87308818744</v>
      </c>
      <c r="R450" s="12" t="b">
        <f t="shared" si="45"/>
        <v>0</v>
      </c>
      <c r="S450" s="23">
        <f t="shared" ref="S450:S513" si="50">IF(R450=FALSE,IF(SUM(Q450,$Q$963/$R$962)&gt;N450,Q450,SUM(Q450,$Q$963/$R$962)),Q450)</f>
        <v>24514.646081206509</v>
      </c>
      <c r="T450" s="23" t="b">
        <f t="shared" si="46"/>
        <v>0</v>
      </c>
      <c r="U450" s="23">
        <f t="shared" ref="U450:U513" si="51">IF(T450=FALSE,IF(SUM(S450,$S$963/$T$962)&gt;N450,S450,SUM(S450,$S$963/$T$962)),S450)</f>
        <v>24525.026684010467</v>
      </c>
      <c r="V450" s="25">
        <f t="shared" si="47"/>
        <v>24526</v>
      </c>
      <c r="W450" s="27">
        <f t="shared" si="48"/>
        <v>-15893</v>
      </c>
    </row>
    <row r="451" spans="2:23" ht="25.5" x14ac:dyDescent="0.2">
      <c r="B451" s="9">
        <v>450</v>
      </c>
      <c r="C451" s="9">
        <v>20</v>
      </c>
      <c r="D451" s="9" t="s">
        <v>1335</v>
      </c>
      <c r="E451" s="9" t="s">
        <v>1394</v>
      </c>
      <c r="F451" s="9">
        <v>85467</v>
      </c>
      <c r="G451" s="10" t="s">
        <v>1337</v>
      </c>
      <c r="H451" s="10" t="s">
        <v>1338</v>
      </c>
      <c r="I451" s="10" t="s">
        <v>1395</v>
      </c>
      <c r="J451" s="10" t="s">
        <v>1396</v>
      </c>
      <c r="K451" s="11">
        <v>95000</v>
      </c>
      <c r="L451" s="11">
        <v>58257</v>
      </c>
      <c r="M451" s="11">
        <v>0</v>
      </c>
      <c r="N451" s="21">
        <v>58257</v>
      </c>
      <c r="O451" s="13">
        <v>4</v>
      </c>
      <c r="P451" s="11">
        <v>0</v>
      </c>
      <c r="Q451" s="11">
        <f t="shared" si="49"/>
        <v>23429.87308818744</v>
      </c>
      <c r="R451" s="12" t="b">
        <f t="shared" ref="R451:R514" si="52">IF(N451&lt;=Q451,TRUE,FALSE)</f>
        <v>0</v>
      </c>
      <c r="S451" s="23">
        <f t="shared" si="50"/>
        <v>24514.646081206509</v>
      </c>
      <c r="T451" s="23" t="b">
        <f t="shared" ref="T451:T514" si="53">IF(N451&lt;=S451,TRUE,FALSE)</f>
        <v>0</v>
      </c>
      <c r="U451" s="23">
        <f t="shared" si="51"/>
        <v>24525.026684010467</v>
      </c>
      <c r="V451" s="25">
        <f t="shared" ref="V451:V514" si="54">IF(U451&gt;=N451,ROUNDDOWN(U451,0),ROUNDUP(U451,0))</f>
        <v>24526</v>
      </c>
      <c r="W451" s="27">
        <f t="shared" ref="W451:W514" si="55">V451-N451</f>
        <v>-33731</v>
      </c>
    </row>
    <row r="452" spans="2:23" ht="25.5" x14ac:dyDescent="0.2">
      <c r="B452" s="9">
        <v>451</v>
      </c>
      <c r="C452" s="9">
        <v>21</v>
      </c>
      <c r="D452" s="9" t="s">
        <v>1335</v>
      </c>
      <c r="E452" s="9" t="s">
        <v>1397</v>
      </c>
      <c r="F452" s="9">
        <v>85760</v>
      </c>
      <c r="G452" s="10" t="s">
        <v>1337</v>
      </c>
      <c r="H452" s="10" t="s">
        <v>1338</v>
      </c>
      <c r="I452" s="10" t="s">
        <v>1398</v>
      </c>
      <c r="J452" s="10" t="s">
        <v>1399</v>
      </c>
      <c r="K452" s="11">
        <v>174592</v>
      </c>
      <c r="L452" s="11">
        <v>174592</v>
      </c>
      <c r="M452" s="11">
        <v>0</v>
      </c>
      <c r="N452" s="21">
        <v>174592</v>
      </c>
      <c r="O452" s="7">
        <v>5</v>
      </c>
      <c r="P452" s="11">
        <v>0</v>
      </c>
      <c r="Q452" s="11">
        <f t="shared" si="49"/>
        <v>29287.341360234299</v>
      </c>
      <c r="R452" s="12" t="b">
        <f t="shared" si="52"/>
        <v>0</v>
      </c>
      <c r="S452" s="23">
        <f t="shared" si="50"/>
        <v>30372.114353253368</v>
      </c>
      <c r="T452" s="23" t="b">
        <f t="shared" si="53"/>
        <v>0</v>
      </c>
      <c r="U452" s="23">
        <f t="shared" si="51"/>
        <v>30382.494956057326</v>
      </c>
      <c r="V452" s="25">
        <f t="shared" si="54"/>
        <v>30383</v>
      </c>
      <c r="W452" s="27">
        <f t="shared" si="55"/>
        <v>-144209</v>
      </c>
    </row>
    <row r="453" spans="2:23" ht="25.5" x14ac:dyDescent="0.2">
      <c r="B453" s="9">
        <v>452</v>
      </c>
      <c r="C453" s="9">
        <v>22</v>
      </c>
      <c r="D453" s="9" t="s">
        <v>1335</v>
      </c>
      <c r="E453" s="9" t="s">
        <v>1400</v>
      </c>
      <c r="F453" s="9">
        <v>85840</v>
      </c>
      <c r="G453" s="10" t="s">
        <v>1337</v>
      </c>
      <c r="H453" s="10" t="s">
        <v>1338</v>
      </c>
      <c r="I453" s="10" t="s">
        <v>1401</v>
      </c>
      <c r="J453" s="10" t="s">
        <v>1402</v>
      </c>
      <c r="K453" s="11">
        <v>17850</v>
      </c>
      <c r="L453" s="11">
        <v>17850</v>
      </c>
      <c r="M453" s="11">
        <v>0</v>
      </c>
      <c r="N453" s="21">
        <v>17850</v>
      </c>
      <c r="O453" s="7">
        <v>3</v>
      </c>
      <c r="P453" s="11">
        <v>0</v>
      </c>
      <c r="Q453" s="11">
        <f t="shared" si="49"/>
        <v>17572.404816140581</v>
      </c>
      <c r="R453" s="12" t="b">
        <f t="shared" si="52"/>
        <v>0</v>
      </c>
      <c r="S453" s="23">
        <f t="shared" si="50"/>
        <v>17572.404816140581</v>
      </c>
      <c r="T453" s="23" t="b">
        <f t="shared" si="53"/>
        <v>0</v>
      </c>
      <c r="U453" s="23">
        <f t="shared" si="51"/>
        <v>17582.785418944539</v>
      </c>
      <c r="V453" s="25">
        <f t="shared" si="54"/>
        <v>17583</v>
      </c>
      <c r="W453" s="27">
        <f t="shared" si="55"/>
        <v>-267</v>
      </c>
    </row>
    <row r="454" spans="2:23" ht="25.5" x14ac:dyDescent="0.2">
      <c r="B454" s="9">
        <v>453</v>
      </c>
      <c r="C454" s="9">
        <v>23</v>
      </c>
      <c r="D454" s="9" t="s">
        <v>1335</v>
      </c>
      <c r="E454" s="9" t="s">
        <v>1403</v>
      </c>
      <c r="F454" s="9">
        <v>86501</v>
      </c>
      <c r="G454" s="10" t="s">
        <v>1337</v>
      </c>
      <c r="H454" s="10" t="s">
        <v>1338</v>
      </c>
      <c r="I454" s="10" t="s">
        <v>1404</v>
      </c>
      <c r="J454" s="10" t="s">
        <v>1405</v>
      </c>
      <c r="K454" s="11">
        <v>129091.2</v>
      </c>
      <c r="L454" s="11">
        <v>31995.67</v>
      </c>
      <c r="M454" s="11">
        <v>0</v>
      </c>
      <c r="N454" s="21">
        <v>31995.67</v>
      </c>
      <c r="O454" s="7">
        <v>4</v>
      </c>
      <c r="P454" s="11">
        <v>0</v>
      </c>
      <c r="Q454" s="11">
        <f t="shared" si="49"/>
        <v>23429.87308818744</v>
      </c>
      <c r="R454" s="12" t="b">
        <f t="shared" si="52"/>
        <v>0</v>
      </c>
      <c r="S454" s="23">
        <f t="shared" si="50"/>
        <v>24514.646081206509</v>
      </c>
      <c r="T454" s="23" t="b">
        <f t="shared" si="53"/>
        <v>0</v>
      </c>
      <c r="U454" s="23">
        <f t="shared" si="51"/>
        <v>24525.026684010467</v>
      </c>
      <c r="V454" s="25">
        <f t="shared" si="54"/>
        <v>24526</v>
      </c>
      <c r="W454" s="27">
        <f t="shared" si="55"/>
        <v>-7469.6699999999983</v>
      </c>
    </row>
    <row r="455" spans="2:23" ht="25.5" x14ac:dyDescent="0.2">
      <c r="B455" s="9">
        <v>454</v>
      </c>
      <c r="C455" s="9">
        <v>24</v>
      </c>
      <c r="D455" s="9" t="s">
        <v>1335</v>
      </c>
      <c r="E455" s="9" t="s">
        <v>1406</v>
      </c>
      <c r="F455" s="9">
        <v>85582</v>
      </c>
      <c r="G455" s="10" t="s">
        <v>1337</v>
      </c>
      <c r="H455" s="10" t="s">
        <v>1338</v>
      </c>
      <c r="I455" s="10" t="s">
        <v>1407</v>
      </c>
      <c r="J455" s="10" t="s">
        <v>1408</v>
      </c>
      <c r="K455" s="11">
        <v>86789.08</v>
      </c>
      <c r="L455" s="11">
        <v>69155.08</v>
      </c>
      <c r="M455" s="11">
        <v>0</v>
      </c>
      <c r="N455" s="21">
        <v>69155.08</v>
      </c>
      <c r="O455" s="7">
        <v>3</v>
      </c>
      <c r="P455" s="11">
        <v>0</v>
      </c>
      <c r="Q455" s="11">
        <f t="shared" si="49"/>
        <v>17572.404816140581</v>
      </c>
      <c r="R455" s="12" t="b">
        <f t="shared" si="52"/>
        <v>0</v>
      </c>
      <c r="S455" s="23">
        <f t="shared" si="50"/>
        <v>18657.17780915965</v>
      </c>
      <c r="T455" s="23" t="b">
        <f t="shared" si="53"/>
        <v>0</v>
      </c>
      <c r="U455" s="23">
        <f t="shared" si="51"/>
        <v>18667.558411963608</v>
      </c>
      <c r="V455" s="25">
        <f t="shared" si="54"/>
        <v>18668</v>
      </c>
      <c r="W455" s="27">
        <f t="shared" si="55"/>
        <v>-50487.08</v>
      </c>
    </row>
    <row r="456" spans="2:23" ht="25.5" x14ac:dyDescent="0.2">
      <c r="B456" s="9">
        <v>455</v>
      </c>
      <c r="C456" s="9">
        <v>25</v>
      </c>
      <c r="D456" s="9" t="s">
        <v>1335</v>
      </c>
      <c r="E456" s="9" t="s">
        <v>1409</v>
      </c>
      <c r="F456" s="9">
        <v>86453</v>
      </c>
      <c r="G456" s="10" t="s">
        <v>1337</v>
      </c>
      <c r="H456" s="10" t="s">
        <v>1338</v>
      </c>
      <c r="I456" s="10" t="s">
        <v>1410</v>
      </c>
      <c r="J456" s="10" t="s">
        <v>1411</v>
      </c>
      <c r="K456" s="11">
        <v>172550</v>
      </c>
      <c r="L456" s="11">
        <v>80373.02</v>
      </c>
      <c r="M456" s="11">
        <v>0</v>
      </c>
      <c r="N456" s="21">
        <v>151773.01999999999</v>
      </c>
      <c r="O456" s="7">
        <v>3</v>
      </c>
      <c r="P456" s="11">
        <v>0</v>
      </c>
      <c r="Q456" s="11">
        <f t="shared" si="49"/>
        <v>17572.404816140581</v>
      </c>
      <c r="R456" s="12" t="b">
        <f t="shared" si="52"/>
        <v>0</v>
      </c>
      <c r="S456" s="23">
        <f t="shared" si="50"/>
        <v>18657.17780915965</v>
      </c>
      <c r="T456" s="23" t="b">
        <f t="shared" si="53"/>
        <v>0</v>
      </c>
      <c r="U456" s="23">
        <f t="shared" si="51"/>
        <v>18667.558411963608</v>
      </c>
      <c r="V456" s="25">
        <f t="shared" si="54"/>
        <v>18668</v>
      </c>
      <c r="W456" s="27">
        <f t="shared" si="55"/>
        <v>-133105.01999999999</v>
      </c>
    </row>
    <row r="457" spans="2:23" ht="25.5" x14ac:dyDescent="0.2">
      <c r="B457" s="9">
        <v>456</v>
      </c>
      <c r="C457" s="9">
        <v>26</v>
      </c>
      <c r="D457" s="9" t="s">
        <v>1335</v>
      </c>
      <c r="E457" s="9" t="s">
        <v>1412</v>
      </c>
      <c r="F457" s="9">
        <v>86222</v>
      </c>
      <c r="G457" s="10" t="s">
        <v>1337</v>
      </c>
      <c r="H457" s="10" t="s">
        <v>1338</v>
      </c>
      <c r="I457" s="10" t="s">
        <v>1413</v>
      </c>
      <c r="J457" s="10" t="s">
        <v>1414</v>
      </c>
      <c r="K457" s="11">
        <v>139570.34</v>
      </c>
      <c r="L457" s="11">
        <v>26521.89</v>
      </c>
      <c r="M457" s="11">
        <v>0</v>
      </c>
      <c r="N457" s="21">
        <v>26521.89</v>
      </c>
      <c r="O457" s="7">
        <v>3</v>
      </c>
      <c r="P457" s="11">
        <v>0</v>
      </c>
      <c r="Q457" s="11">
        <f t="shared" si="49"/>
        <v>17572.404816140581</v>
      </c>
      <c r="R457" s="12" t="b">
        <f t="shared" si="52"/>
        <v>0</v>
      </c>
      <c r="S457" s="23">
        <f t="shared" si="50"/>
        <v>18657.17780915965</v>
      </c>
      <c r="T457" s="23" t="b">
        <f t="shared" si="53"/>
        <v>0</v>
      </c>
      <c r="U457" s="23">
        <f t="shared" si="51"/>
        <v>18667.558411963608</v>
      </c>
      <c r="V457" s="25">
        <f t="shared" si="54"/>
        <v>18668</v>
      </c>
      <c r="W457" s="27">
        <f t="shared" si="55"/>
        <v>-7853.8899999999994</v>
      </c>
    </row>
    <row r="458" spans="2:23" ht="25.5" x14ac:dyDescent="0.2">
      <c r="B458" s="9">
        <v>457</v>
      </c>
      <c r="C458" s="9">
        <v>27</v>
      </c>
      <c r="D458" s="9" t="s">
        <v>1335</v>
      </c>
      <c r="E458" s="9" t="s">
        <v>1415</v>
      </c>
      <c r="F458" s="9">
        <v>86311</v>
      </c>
      <c r="G458" s="10" t="s">
        <v>1337</v>
      </c>
      <c r="H458" s="10" t="s">
        <v>1338</v>
      </c>
      <c r="I458" s="10" t="s">
        <v>1416</v>
      </c>
      <c r="J458" s="10" t="s">
        <v>451</v>
      </c>
      <c r="K458" s="11">
        <v>156000</v>
      </c>
      <c r="L458" s="11">
        <v>114000</v>
      </c>
      <c r="M458" s="11">
        <v>0</v>
      </c>
      <c r="N458" s="21">
        <v>114000</v>
      </c>
      <c r="O458" s="7">
        <v>3</v>
      </c>
      <c r="P458" s="11">
        <v>0</v>
      </c>
      <c r="Q458" s="11">
        <f t="shared" si="49"/>
        <v>17572.404816140581</v>
      </c>
      <c r="R458" s="12" t="b">
        <f t="shared" si="52"/>
        <v>0</v>
      </c>
      <c r="S458" s="23">
        <f t="shared" si="50"/>
        <v>18657.17780915965</v>
      </c>
      <c r="T458" s="23" t="b">
        <f t="shared" si="53"/>
        <v>0</v>
      </c>
      <c r="U458" s="23">
        <f t="shared" si="51"/>
        <v>18667.558411963608</v>
      </c>
      <c r="V458" s="25">
        <f t="shared" si="54"/>
        <v>18668</v>
      </c>
      <c r="W458" s="27">
        <f t="shared" si="55"/>
        <v>-95332</v>
      </c>
    </row>
    <row r="459" spans="2:23" ht="25.5" x14ac:dyDescent="0.2">
      <c r="B459" s="9">
        <v>458</v>
      </c>
      <c r="C459" s="9">
        <v>28</v>
      </c>
      <c r="D459" s="9" t="s">
        <v>1335</v>
      </c>
      <c r="E459" s="9" t="s">
        <v>1417</v>
      </c>
      <c r="F459" s="9">
        <v>83749</v>
      </c>
      <c r="G459" s="10" t="s">
        <v>1337</v>
      </c>
      <c r="H459" s="10" t="s">
        <v>1338</v>
      </c>
      <c r="I459" s="10" t="s">
        <v>1418</v>
      </c>
      <c r="J459" s="10" t="s">
        <v>1419</v>
      </c>
      <c r="K459" s="11">
        <v>84039.01</v>
      </c>
      <c r="L459" s="11">
        <v>9331.73</v>
      </c>
      <c r="M459" s="11">
        <v>0</v>
      </c>
      <c r="N459" s="21">
        <v>129331.74</v>
      </c>
      <c r="O459" s="7">
        <v>5</v>
      </c>
      <c r="P459" s="11">
        <v>0</v>
      </c>
      <c r="Q459" s="11">
        <f t="shared" si="49"/>
        <v>29287.341360234299</v>
      </c>
      <c r="R459" s="12" t="b">
        <f t="shared" si="52"/>
        <v>0</v>
      </c>
      <c r="S459" s="23">
        <f t="shared" si="50"/>
        <v>30372.114353253368</v>
      </c>
      <c r="T459" s="23" t="b">
        <f t="shared" si="53"/>
        <v>0</v>
      </c>
      <c r="U459" s="23">
        <f t="shared" si="51"/>
        <v>30382.494956057326</v>
      </c>
      <c r="V459" s="25">
        <f t="shared" si="54"/>
        <v>30383</v>
      </c>
      <c r="W459" s="27">
        <f t="shared" si="55"/>
        <v>-98948.74</v>
      </c>
    </row>
    <row r="460" spans="2:23" ht="51" x14ac:dyDescent="0.2">
      <c r="B460" s="9">
        <v>459</v>
      </c>
      <c r="C460" s="9">
        <v>1</v>
      </c>
      <c r="D460" s="9" t="s">
        <v>1420</v>
      </c>
      <c r="E460" s="9" t="s">
        <v>1421</v>
      </c>
      <c r="F460" s="9">
        <v>87843</v>
      </c>
      <c r="G460" s="10" t="s">
        <v>1422</v>
      </c>
      <c r="H460" s="10" t="s">
        <v>1423</v>
      </c>
      <c r="I460" s="10" t="s">
        <v>1424</v>
      </c>
      <c r="J460" s="10" t="s">
        <v>1425</v>
      </c>
      <c r="K460" s="11">
        <v>245000</v>
      </c>
      <c r="L460" s="11">
        <v>24961</v>
      </c>
      <c r="M460" s="11">
        <v>0</v>
      </c>
      <c r="N460" s="21">
        <v>24961</v>
      </c>
      <c r="O460" s="7">
        <v>3</v>
      </c>
      <c r="P460" s="11">
        <v>0</v>
      </c>
      <c r="Q460" s="11">
        <f t="shared" si="49"/>
        <v>17572.404816140581</v>
      </c>
      <c r="R460" s="12" t="b">
        <f t="shared" si="52"/>
        <v>0</v>
      </c>
      <c r="S460" s="23">
        <f t="shared" si="50"/>
        <v>18657.17780915965</v>
      </c>
      <c r="T460" s="23" t="b">
        <f t="shared" si="53"/>
        <v>0</v>
      </c>
      <c r="U460" s="23">
        <f t="shared" si="51"/>
        <v>18667.558411963608</v>
      </c>
      <c r="V460" s="25">
        <f t="shared" si="54"/>
        <v>18668</v>
      </c>
      <c r="W460" s="27">
        <f t="shared" si="55"/>
        <v>-6293</v>
      </c>
    </row>
    <row r="461" spans="2:23" ht="25.5" x14ac:dyDescent="0.2">
      <c r="B461" s="9">
        <v>460</v>
      </c>
      <c r="C461" s="9">
        <v>2</v>
      </c>
      <c r="D461" s="9" t="s">
        <v>1420</v>
      </c>
      <c r="E461" s="9" t="s">
        <v>1426</v>
      </c>
      <c r="F461" s="9">
        <v>87246</v>
      </c>
      <c r="G461" s="10" t="s">
        <v>1422</v>
      </c>
      <c r="H461" s="10" t="s">
        <v>1423</v>
      </c>
      <c r="I461" s="10" t="s">
        <v>1427</v>
      </c>
      <c r="J461" s="10" t="s">
        <v>1428</v>
      </c>
      <c r="K461" s="11">
        <v>311915</v>
      </c>
      <c r="L461" s="11">
        <v>167000</v>
      </c>
      <c r="M461" s="11">
        <v>0</v>
      </c>
      <c r="N461" s="21">
        <v>100000</v>
      </c>
      <c r="O461" s="13">
        <v>5</v>
      </c>
      <c r="P461" s="11">
        <v>0</v>
      </c>
      <c r="Q461" s="11">
        <f t="shared" si="49"/>
        <v>29287.341360234299</v>
      </c>
      <c r="R461" s="12" t="b">
        <f t="shared" si="52"/>
        <v>0</v>
      </c>
      <c r="S461" s="23">
        <f t="shared" si="50"/>
        <v>30372.114353253368</v>
      </c>
      <c r="T461" s="23" t="b">
        <f t="shared" si="53"/>
        <v>0</v>
      </c>
      <c r="U461" s="23">
        <f t="shared" si="51"/>
        <v>30382.494956057326</v>
      </c>
      <c r="V461" s="25">
        <f t="shared" si="54"/>
        <v>30383</v>
      </c>
      <c r="W461" s="27">
        <f t="shared" si="55"/>
        <v>-69617</v>
      </c>
    </row>
    <row r="462" spans="2:23" ht="38.25" x14ac:dyDescent="0.2">
      <c r="B462" s="9">
        <v>461</v>
      </c>
      <c r="C462" s="9">
        <v>3</v>
      </c>
      <c r="D462" s="9" t="s">
        <v>1420</v>
      </c>
      <c r="E462" s="9" t="s">
        <v>1429</v>
      </c>
      <c r="F462" s="9">
        <v>87996</v>
      </c>
      <c r="G462" s="10" t="s">
        <v>1422</v>
      </c>
      <c r="H462" s="10" t="s">
        <v>1423</v>
      </c>
      <c r="I462" s="10" t="s">
        <v>1430</v>
      </c>
      <c r="J462" s="10" t="s">
        <v>1431</v>
      </c>
      <c r="K462" s="11">
        <v>276080</v>
      </c>
      <c r="L462" s="11">
        <v>276080</v>
      </c>
      <c r="M462" s="11">
        <v>0</v>
      </c>
      <c r="N462" s="21">
        <v>175000</v>
      </c>
      <c r="O462" s="7">
        <v>2</v>
      </c>
      <c r="P462" s="11">
        <v>0</v>
      </c>
      <c r="Q462" s="11">
        <f t="shared" si="49"/>
        <v>11714.93654409372</v>
      </c>
      <c r="R462" s="12" t="b">
        <f t="shared" si="52"/>
        <v>0</v>
      </c>
      <c r="S462" s="23">
        <f t="shared" si="50"/>
        <v>12799.709537112789</v>
      </c>
      <c r="T462" s="23" t="b">
        <f t="shared" si="53"/>
        <v>0</v>
      </c>
      <c r="U462" s="23">
        <f t="shared" si="51"/>
        <v>12810.090139916749</v>
      </c>
      <c r="V462" s="25">
        <f t="shared" si="54"/>
        <v>12811</v>
      </c>
      <c r="W462" s="27">
        <f t="shared" si="55"/>
        <v>-162189</v>
      </c>
    </row>
    <row r="463" spans="2:23" ht="38.25" x14ac:dyDescent="0.2">
      <c r="B463" s="9">
        <v>462</v>
      </c>
      <c r="C463" s="9">
        <v>4</v>
      </c>
      <c r="D463" s="9" t="s">
        <v>1420</v>
      </c>
      <c r="E463" s="9" t="s">
        <v>1432</v>
      </c>
      <c r="F463" s="9">
        <v>88449</v>
      </c>
      <c r="G463" s="10" t="s">
        <v>1422</v>
      </c>
      <c r="H463" s="10" t="s">
        <v>1423</v>
      </c>
      <c r="I463" s="10" t="s">
        <v>1433</v>
      </c>
      <c r="J463" s="10" t="s">
        <v>1434</v>
      </c>
      <c r="K463" s="11">
        <v>315850</v>
      </c>
      <c r="L463" s="11">
        <v>106444</v>
      </c>
      <c r="M463" s="11">
        <v>10000</v>
      </c>
      <c r="N463" s="21">
        <v>55000</v>
      </c>
      <c r="O463" s="13">
        <v>5</v>
      </c>
      <c r="P463" s="11">
        <v>0</v>
      </c>
      <c r="Q463" s="11">
        <f t="shared" si="49"/>
        <v>29287.341360234299</v>
      </c>
      <c r="R463" s="12" t="b">
        <f t="shared" si="52"/>
        <v>0</v>
      </c>
      <c r="S463" s="23">
        <f t="shared" si="50"/>
        <v>30372.114353253368</v>
      </c>
      <c r="T463" s="23" t="b">
        <f t="shared" si="53"/>
        <v>0</v>
      </c>
      <c r="U463" s="23">
        <f t="shared" si="51"/>
        <v>30382.494956057326</v>
      </c>
      <c r="V463" s="25">
        <f t="shared" si="54"/>
        <v>30383</v>
      </c>
      <c r="W463" s="27">
        <f t="shared" si="55"/>
        <v>-24617</v>
      </c>
    </row>
    <row r="464" spans="2:23" ht="38.25" x14ac:dyDescent="0.2">
      <c r="B464" s="9">
        <v>463</v>
      </c>
      <c r="C464" s="9">
        <v>5</v>
      </c>
      <c r="D464" s="9" t="s">
        <v>1420</v>
      </c>
      <c r="E464" s="9" t="s">
        <v>1435</v>
      </c>
      <c r="F464" s="9">
        <v>87291</v>
      </c>
      <c r="G464" s="10" t="s">
        <v>1422</v>
      </c>
      <c r="H464" s="10" t="s">
        <v>1423</v>
      </c>
      <c r="I464" s="10" t="s">
        <v>1436</v>
      </c>
      <c r="J464" s="10" t="s">
        <v>1437</v>
      </c>
      <c r="K464" s="11">
        <v>298536.40000000002</v>
      </c>
      <c r="L464" s="11">
        <v>13140</v>
      </c>
      <c r="M464" s="11">
        <v>0</v>
      </c>
      <c r="N464" s="21">
        <v>13140</v>
      </c>
      <c r="O464" s="7">
        <v>4</v>
      </c>
      <c r="P464" s="11">
        <v>0</v>
      </c>
      <c r="Q464" s="11">
        <f t="shared" si="49"/>
        <v>13140</v>
      </c>
      <c r="R464" s="12" t="b">
        <f t="shared" si="52"/>
        <v>1</v>
      </c>
      <c r="S464" s="23">
        <f t="shared" si="50"/>
        <v>13140</v>
      </c>
      <c r="T464" s="23" t="b">
        <f t="shared" si="53"/>
        <v>1</v>
      </c>
      <c r="U464" s="23">
        <f t="shared" si="51"/>
        <v>13140</v>
      </c>
      <c r="V464" s="25">
        <f t="shared" si="54"/>
        <v>13140</v>
      </c>
      <c r="W464" s="27">
        <f t="shared" si="55"/>
        <v>0</v>
      </c>
    </row>
    <row r="465" spans="2:23" ht="38.25" x14ac:dyDescent="0.2">
      <c r="B465" s="9">
        <v>464</v>
      </c>
      <c r="C465" s="9">
        <v>6</v>
      </c>
      <c r="D465" s="9" t="s">
        <v>1420</v>
      </c>
      <c r="E465" s="9" t="s">
        <v>1438</v>
      </c>
      <c r="F465" s="9">
        <v>88546</v>
      </c>
      <c r="G465" s="10" t="s">
        <v>1422</v>
      </c>
      <c r="H465" s="10" t="s">
        <v>1423</v>
      </c>
      <c r="I465" s="10" t="s">
        <v>1439</v>
      </c>
      <c r="J465" s="10" t="s">
        <v>1440</v>
      </c>
      <c r="K465" s="11">
        <v>132282.4</v>
      </c>
      <c r="L465" s="11">
        <v>52174.32</v>
      </c>
      <c r="M465" s="11">
        <v>0</v>
      </c>
      <c r="N465" s="21">
        <v>52174.32</v>
      </c>
      <c r="O465" s="7">
        <v>2</v>
      </c>
      <c r="P465" s="11">
        <v>0</v>
      </c>
      <c r="Q465" s="11">
        <f t="shared" si="49"/>
        <v>11714.93654409372</v>
      </c>
      <c r="R465" s="12" t="b">
        <f t="shared" si="52"/>
        <v>0</v>
      </c>
      <c r="S465" s="23">
        <f t="shared" si="50"/>
        <v>12799.709537112789</v>
      </c>
      <c r="T465" s="23" t="b">
        <f t="shared" si="53"/>
        <v>0</v>
      </c>
      <c r="U465" s="23">
        <f t="shared" si="51"/>
        <v>12810.090139916749</v>
      </c>
      <c r="V465" s="25">
        <f t="shared" si="54"/>
        <v>12811</v>
      </c>
      <c r="W465" s="27">
        <f t="shared" si="55"/>
        <v>-39363.32</v>
      </c>
    </row>
    <row r="466" spans="2:23" ht="38.25" x14ac:dyDescent="0.2">
      <c r="B466" s="9">
        <v>465</v>
      </c>
      <c r="C466" s="9">
        <v>7</v>
      </c>
      <c r="D466" s="9" t="s">
        <v>1420</v>
      </c>
      <c r="E466" s="9" t="s">
        <v>1441</v>
      </c>
      <c r="F466" s="9">
        <v>88644</v>
      </c>
      <c r="G466" s="10" t="s">
        <v>1422</v>
      </c>
      <c r="H466" s="10" t="s">
        <v>1423</v>
      </c>
      <c r="I466" s="10" t="s">
        <v>1442</v>
      </c>
      <c r="J466" s="10" t="s">
        <v>1443</v>
      </c>
      <c r="K466" s="11">
        <v>246010</v>
      </c>
      <c r="L466" s="11">
        <v>26313.01</v>
      </c>
      <c r="M466" s="11">
        <v>0</v>
      </c>
      <c r="N466" s="21">
        <v>26313.01</v>
      </c>
      <c r="O466" s="7">
        <v>3</v>
      </c>
      <c r="P466" s="11">
        <v>0</v>
      </c>
      <c r="Q466" s="11">
        <f t="shared" si="49"/>
        <v>17572.404816140581</v>
      </c>
      <c r="R466" s="12" t="b">
        <f t="shared" si="52"/>
        <v>0</v>
      </c>
      <c r="S466" s="23">
        <f t="shared" si="50"/>
        <v>18657.17780915965</v>
      </c>
      <c r="T466" s="23" t="b">
        <f t="shared" si="53"/>
        <v>0</v>
      </c>
      <c r="U466" s="23">
        <f t="shared" si="51"/>
        <v>18667.558411963608</v>
      </c>
      <c r="V466" s="25">
        <f t="shared" si="54"/>
        <v>18668</v>
      </c>
      <c r="W466" s="27">
        <f t="shared" si="55"/>
        <v>-7645.0099999999984</v>
      </c>
    </row>
    <row r="467" spans="2:23" ht="38.25" x14ac:dyDescent="0.2">
      <c r="B467" s="9">
        <v>466</v>
      </c>
      <c r="C467" s="9">
        <v>8</v>
      </c>
      <c r="D467" s="9" t="s">
        <v>1420</v>
      </c>
      <c r="E467" s="9" t="s">
        <v>1444</v>
      </c>
      <c r="F467" s="9">
        <v>88788</v>
      </c>
      <c r="G467" s="10" t="s">
        <v>1422</v>
      </c>
      <c r="H467" s="10" t="s">
        <v>1423</v>
      </c>
      <c r="I467" s="10" t="s">
        <v>1445</v>
      </c>
      <c r="J467" s="10" t="s">
        <v>1446</v>
      </c>
      <c r="K467" s="11">
        <v>260347.16</v>
      </c>
      <c r="L467" s="11">
        <v>97465.16</v>
      </c>
      <c r="M467" s="11">
        <v>0</v>
      </c>
      <c r="N467" s="21">
        <v>97465.16</v>
      </c>
      <c r="O467" s="7">
        <v>3</v>
      </c>
      <c r="P467" s="11">
        <v>0</v>
      </c>
      <c r="Q467" s="11">
        <f t="shared" si="49"/>
        <v>17572.404816140581</v>
      </c>
      <c r="R467" s="12" t="b">
        <f t="shared" si="52"/>
        <v>0</v>
      </c>
      <c r="S467" s="23">
        <f t="shared" si="50"/>
        <v>18657.17780915965</v>
      </c>
      <c r="T467" s="23" t="b">
        <f t="shared" si="53"/>
        <v>0</v>
      </c>
      <c r="U467" s="23">
        <f t="shared" si="51"/>
        <v>18667.558411963608</v>
      </c>
      <c r="V467" s="25">
        <f t="shared" si="54"/>
        <v>18668</v>
      </c>
      <c r="W467" s="27">
        <f t="shared" si="55"/>
        <v>-78797.16</v>
      </c>
    </row>
    <row r="468" spans="2:23" ht="38.25" x14ac:dyDescent="0.2">
      <c r="B468" s="9">
        <v>467</v>
      </c>
      <c r="C468" s="9">
        <v>9</v>
      </c>
      <c r="D468" s="9" t="s">
        <v>1420</v>
      </c>
      <c r="E468" s="9" t="s">
        <v>1447</v>
      </c>
      <c r="F468" s="9">
        <v>88868</v>
      </c>
      <c r="G468" s="10" t="s">
        <v>1422</v>
      </c>
      <c r="H468" s="10" t="s">
        <v>1423</v>
      </c>
      <c r="I468" s="10" t="s">
        <v>1448</v>
      </c>
      <c r="J468" s="10" t="s">
        <v>1449</v>
      </c>
      <c r="K468" s="11">
        <v>241991.3</v>
      </c>
      <c r="L468" s="11">
        <v>112234.3</v>
      </c>
      <c r="M468" s="11">
        <v>0</v>
      </c>
      <c r="N468" s="21">
        <v>30000</v>
      </c>
      <c r="O468" s="7">
        <v>2</v>
      </c>
      <c r="P468" s="11">
        <v>0</v>
      </c>
      <c r="Q468" s="11">
        <f t="shared" si="49"/>
        <v>11714.93654409372</v>
      </c>
      <c r="R468" s="12" t="b">
        <f t="shared" si="52"/>
        <v>0</v>
      </c>
      <c r="S468" s="23">
        <f t="shared" si="50"/>
        <v>12799.709537112789</v>
      </c>
      <c r="T468" s="23" t="b">
        <f t="shared" si="53"/>
        <v>0</v>
      </c>
      <c r="U468" s="23">
        <f t="shared" si="51"/>
        <v>12810.090139916749</v>
      </c>
      <c r="V468" s="25">
        <f t="shared" si="54"/>
        <v>12811</v>
      </c>
      <c r="W468" s="27">
        <f t="shared" si="55"/>
        <v>-17189</v>
      </c>
    </row>
    <row r="469" spans="2:23" ht="38.25" x14ac:dyDescent="0.2">
      <c r="B469" s="9">
        <v>468</v>
      </c>
      <c r="C469" s="9">
        <v>10</v>
      </c>
      <c r="D469" s="9" t="s">
        <v>1420</v>
      </c>
      <c r="E469" s="9" t="s">
        <v>1450</v>
      </c>
      <c r="F469" s="9">
        <v>89026</v>
      </c>
      <c r="G469" s="10" t="s">
        <v>1422</v>
      </c>
      <c r="H469" s="10" t="s">
        <v>1423</v>
      </c>
      <c r="I469" s="10" t="s">
        <v>1451</v>
      </c>
      <c r="J469" s="10" t="s">
        <v>1452</v>
      </c>
      <c r="K469" s="11">
        <v>130680</v>
      </c>
      <c r="L469" s="11">
        <v>83754</v>
      </c>
      <c r="M469" s="11">
        <v>0</v>
      </c>
      <c r="N469" s="21">
        <v>40000</v>
      </c>
      <c r="O469" s="7">
        <v>3</v>
      </c>
      <c r="P469" s="11">
        <v>0</v>
      </c>
      <c r="Q469" s="11">
        <f t="shared" si="49"/>
        <v>17572.404816140581</v>
      </c>
      <c r="R469" s="12" t="b">
        <f t="shared" si="52"/>
        <v>0</v>
      </c>
      <c r="S469" s="23">
        <f t="shared" si="50"/>
        <v>18657.17780915965</v>
      </c>
      <c r="T469" s="23" t="b">
        <f t="shared" si="53"/>
        <v>0</v>
      </c>
      <c r="U469" s="23">
        <f t="shared" si="51"/>
        <v>18667.558411963608</v>
      </c>
      <c r="V469" s="25">
        <f t="shared" si="54"/>
        <v>18668</v>
      </c>
      <c r="W469" s="27">
        <f t="shared" si="55"/>
        <v>-21332</v>
      </c>
    </row>
    <row r="470" spans="2:23" ht="38.25" x14ac:dyDescent="0.2">
      <c r="B470" s="9">
        <v>469</v>
      </c>
      <c r="C470" s="9">
        <v>11</v>
      </c>
      <c r="D470" s="9" t="s">
        <v>1420</v>
      </c>
      <c r="E470" s="9" t="s">
        <v>1453</v>
      </c>
      <c r="F470" s="9">
        <v>87362</v>
      </c>
      <c r="G470" s="10" t="s">
        <v>1422</v>
      </c>
      <c r="H470" s="10" t="s">
        <v>1423</v>
      </c>
      <c r="I470" s="10" t="s">
        <v>1454</v>
      </c>
      <c r="J470" s="10" t="s">
        <v>1455</v>
      </c>
      <c r="K470" s="11">
        <v>284370</v>
      </c>
      <c r="L470" s="11">
        <v>42055</v>
      </c>
      <c r="M470" s="11">
        <v>0</v>
      </c>
      <c r="N470" s="21">
        <v>15000</v>
      </c>
      <c r="O470" s="7">
        <v>4</v>
      </c>
      <c r="P470" s="11">
        <v>0</v>
      </c>
      <c r="Q470" s="11">
        <f t="shared" si="49"/>
        <v>15000</v>
      </c>
      <c r="R470" s="12" t="b">
        <f t="shared" si="52"/>
        <v>1</v>
      </c>
      <c r="S470" s="23">
        <f t="shared" si="50"/>
        <v>15000</v>
      </c>
      <c r="T470" s="23" t="b">
        <f t="shared" si="53"/>
        <v>1</v>
      </c>
      <c r="U470" s="23">
        <f t="shared" si="51"/>
        <v>15000</v>
      </c>
      <c r="V470" s="25">
        <f t="shared" si="54"/>
        <v>15000</v>
      </c>
      <c r="W470" s="27">
        <f t="shared" si="55"/>
        <v>0</v>
      </c>
    </row>
    <row r="471" spans="2:23" ht="38.25" x14ac:dyDescent="0.2">
      <c r="B471" s="9">
        <v>470</v>
      </c>
      <c r="C471" s="9">
        <v>12</v>
      </c>
      <c r="D471" s="9" t="s">
        <v>1420</v>
      </c>
      <c r="E471" s="9" t="s">
        <v>1456</v>
      </c>
      <c r="F471" s="9">
        <v>89348</v>
      </c>
      <c r="G471" s="10" t="s">
        <v>1422</v>
      </c>
      <c r="H471" s="10" t="s">
        <v>1423</v>
      </c>
      <c r="I471" s="10" t="s">
        <v>1457</v>
      </c>
      <c r="J471" s="10" t="s">
        <v>1458</v>
      </c>
      <c r="K471" s="11">
        <v>126301</v>
      </c>
      <c r="L471" s="11">
        <v>126301</v>
      </c>
      <c r="M471" s="11">
        <v>10000</v>
      </c>
      <c r="N471" s="21">
        <v>65200</v>
      </c>
      <c r="O471" s="7">
        <v>2</v>
      </c>
      <c r="P471" s="11">
        <v>0</v>
      </c>
      <c r="Q471" s="11">
        <f t="shared" si="49"/>
        <v>11714.93654409372</v>
      </c>
      <c r="R471" s="12" t="b">
        <f t="shared" si="52"/>
        <v>0</v>
      </c>
      <c r="S471" s="23">
        <f t="shared" si="50"/>
        <v>12799.709537112789</v>
      </c>
      <c r="T471" s="23" t="b">
        <f t="shared" si="53"/>
        <v>0</v>
      </c>
      <c r="U471" s="23">
        <f t="shared" si="51"/>
        <v>12810.090139916749</v>
      </c>
      <c r="V471" s="25">
        <f t="shared" si="54"/>
        <v>12811</v>
      </c>
      <c r="W471" s="27">
        <f t="shared" si="55"/>
        <v>-52389</v>
      </c>
    </row>
    <row r="472" spans="2:23" ht="38.25" x14ac:dyDescent="0.2">
      <c r="B472" s="9">
        <v>471</v>
      </c>
      <c r="C472" s="9">
        <v>13</v>
      </c>
      <c r="D472" s="9" t="s">
        <v>1420</v>
      </c>
      <c r="E472" s="9" t="s">
        <v>1459</v>
      </c>
      <c r="F472" s="9">
        <v>91731</v>
      </c>
      <c r="G472" s="10" t="s">
        <v>1422</v>
      </c>
      <c r="H472" s="10" t="s">
        <v>1423</v>
      </c>
      <c r="I472" s="10" t="s">
        <v>1460</v>
      </c>
      <c r="J472" s="10" t="s">
        <v>1461</v>
      </c>
      <c r="K472" s="11">
        <v>154700</v>
      </c>
      <c r="L472" s="11">
        <v>108225</v>
      </c>
      <c r="M472" s="11">
        <v>10000</v>
      </c>
      <c r="N472" s="21">
        <v>58225</v>
      </c>
      <c r="O472" s="7">
        <v>3</v>
      </c>
      <c r="P472" s="11">
        <v>0</v>
      </c>
      <c r="Q472" s="11">
        <f t="shared" si="49"/>
        <v>17572.404816140581</v>
      </c>
      <c r="R472" s="12" t="b">
        <f t="shared" si="52"/>
        <v>0</v>
      </c>
      <c r="S472" s="23">
        <f t="shared" si="50"/>
        <v>18657.17780915965</v>
      </c>
      <c r="T472" s="23" t="b">
        <f t="shared" si="53"/>
        <v>0</v>
      </c>
      <c r="U472" s="23">
        <f t="shared" si="51"/>
        <v>18667.558411963608</v>
      </c>
      <c r="V472" s="25">
        <f t="shared" si="54"/>
        <v>18668</v>
      </c>
      <c r="W472" s="27">
        <f t="shared" si="55"/>
        <v>-39557</v>
      </c>
    </row>
    <row r="473" spans="2:23" ht="38.25" x14ac:dyDescent="0.2">
      <c r="B473" s="9">
        <v>472</v>
      </c>
      <c r="C473" s="9">
        <v>14</v>
      </c>
      <c r="D473" s="9" t="s">
        <v>1420</v>
      </c>
      <c r="E473" s="9" t="s">
        <v>1462</v>
      </c>
      <c r="F473" s="9">
        <v>89561</v>
      </c>
      <c r="G473" s="10" t="s">
        <v>1422</v>
      </c>
      <c r="H473" s="10" t="s">
        <v>1423</v>
      </c>
      <c r="I473" s="10" t="s">
        <v>1463</v>
      </c>
      <c r="J473" s="10" t="s">
        <v>1464</v>
      </c>
      <c r="K473" s="11">
        <v>331260</v>
      </c>
      <c r="L473" s="11">
        <v>45696</v>
      </c>
      <c r="M473" s="11">
        <v>0</v>
      </c>
      <c r="N473" s="21">
        <v>45696</v>
      </c>
      <c r="O473" s="7">
        <v>2</v>
      </c>
      <c r="P473" s="11">
        <v>0</v>
      </c>
      <c r="Q473" s="11">
        <f t="shared" si="49"/>
        <v>11714.93654409372</v>
      </c>
      <c r="R473" s="12" t="b">
        <f t="shared" si="52"/>
        <v>0</v>
      </c>
      <c r="S473" s="23">
        <f t="shared" si="50"/>
        <v>12799.709537112789</v>
      </c>
      <c r="T473" s="23" t="b">
        <f t="shared" si="53"/>
        <v>0</v>
      </c>
      <c r="U473" s="23">
        <f t="shared" si="51"/>
        <v>12810.090139916749</v>
      </c>
      <c r="V473" s="25">
        <f t="shared" si="54"/>
        <v>12811</v>
      </c>
      <c r="W473" s="27">
        <f t="shared" si="55"/>
        <v>-32885</v>
      </c>
    </row>
    <row r="474" spans="2:23" ht="38.25" x14ac:dyDescent="0.2">
      <c r="B474" s="9">
        <v>473</v>
      </c>
      <c r="C474" s="9">
        <v>15</v>
      </c>
      <c r="D474" s="9" t="s">
        <v>1420</v>
      </c>
      <c r="E474" s="9" t="s">
        <v>1465</v>
      </c>
      <c r="F474" s="9">
        <v>86883</v>
      </c>
      <c r="G474" s="10" t="s">
        <v>1422</v>
      </c>
      <c r="H474" s="10" t="s">
        <v>1423</v>
      </c>
      <c r="I474" s="10" t="s">
        <v>1466</v>
      </c>
      <c r="J474" s="10" t="s">
        <v>1467</v>
      </c>
      <c r="K474" s="11">
        <v>125000</v>
      </c>
      <c r="L474" s="11">
        <v>79601</v>
      </c>
      <c r="M474" s="11">
        <v>10000</v>
      </c>
      <c r="N474" s="21">
        <v>49691</v>
      </c>
      <c r="O474" s="7">
        <v>2</v>
      </c>
      <c r="P474" s="11">
        <v>0</v>
      </c>
      <c r="Q474" s="11">
        <f t="shared" si="49"/>
        <v>11714.93654409372</v>
      </c>
      <c r="R474" s="12" t="b">
        <f t="shared" si="52"/>
        <v>0</v>
      </c>
      <c r="S474" s="23">
        <f t="shared" si="50"/>
        <v>12799.709537112789</v>
      </c>
      <c r="T474" s="23" t="b">
        <f t="shared" si="53"/>
        <v>0</v>
      </c>
      <c r="U474" s="23">
        <f t="shared" si="51"/>
        <v>12810.090139916749</v>
      </c>
      <c r="V474" s="25">
        <f t="shared" si="54"/>
        <v>12811</v>
      </c>
      <c r="W474" s="27">
        <f t="shared" si="55"/>
        <v>-36880</v>
      </c>
    </row>
    <row r="475" spans="2:23" ht="51" x14ac:dyDescent="0.2">
      <c r="B475" s="9">
        <v>474</v>
      </c>
      <c r="C475" s="9">
        <v>16</v>
      </c>
      <c r="D475" s="9" t="s">
        <v>1420</v>
      </c>
      <c r="E475" s="9" t="s">
        <v>1468</v>
      </c>
      <c r="F475" s="9">
        <v>87576</v>
      </c>
      <c r="G475" s="10" t="s">
        <v>1422</v>
      </c>
      <c r="H475" s="10" t="s">
        <v>1423</v>
      </c>
      <c r="I475" s="10" t="s">
        <v>1469</v>
      </c>
      <c r="J475" s="10" t="s">
        <v>1470</v>
      </c>
      <c r="K475" s="11">
        <v>196893</v>
      </c>
      <c r="L475" s="11">
        <v>31148</v>
      </c>
      <c r="M475" s="11">
        <v>10000</v>
      </c>
      <c r="N475" s="21">
        <v>21148</v>
      </c>
      <c r="O475" s="7">
        <v>2</v>
      </c>
      <c r="P475" s="11">
        <v>0</v>
      </c>
      <c r="Q475" s="11">
        <f t="shared" si="49"/>
        <v>11714.93654409372</v>
      </c>
      <c r="R475" s="12" t="b">
        <f t="shared" si="52"/>
        <v>0</v>
      </c>
      <c r="S475" s="23">
        <f t="shared" si="50"/>
        <v>12799.709537112789</v>
      </c>
      <c r="T475" s="23" t="b">
        <f t="shared" si="53"/>
        <v>0</v>
      </c>
      <c r="U475" s="23">
        <f t="shared" si="51"/>
        <v>12810.090139916749</v>
      </c>
      <c r="V475" s="25">
        <f t="shared" si="54"/>
        <v>12811</v>
      </c>
      <c r="W475" s="27">
        <f t="shared" si="55"/>
        <v>-8337</v>
      </c>
    </row>
    <row r="476" spans="2:23" ht="38.25" x14ac:dyDescent="0.2">
      <c r="B476" s="9">
        <v>475</v>
      </c>
      <c r="C476" s="9">
        <v>17</v>
      </c>
      <c r="D476" s="9" t="s">
        <v>1420</v>
      </c>
      <c r="E476" s="9" t="s">
        <v>1420</v>
      </c>
      <c r="F476" s="9">
        <v>86810</v>
      </c>
      <c r="G476" s="10" t="s">
        <v>1422</v>
      </c>
      <c r="H476" s="10" t="s">
        <v>1423</v>
      </c>
      <c r="I476" s="10" t="s">
        <v>1471</v>
      </c>
      <c r="J476" s="10" t="s">
        <v>1472</v>
      </c>
      <c r="K476" s="11">
        <v>266071.46000000002</v>
      </c>
      <c r="L476" s="11">
        <v>51596.98</v>
      </c>
      <c r="M476" s="11">
        <v>25596.98</v>
      </c>
      <c r="N476" s="21">
        <v>26000</v>
      </c>
      <c r="O476" s="13">
        <v>5</v>
      </c>
      <c r="P476" s="11">
        <v>0</v>
      </c>
      <c r="Q476" s="11">
        <f t="shared" si="49"/>
        <v>26000</v>
      </c>
      <c r="R476" s="12" t="b">
        <f t="shared" si="52"/>
        <v>1</v>
      </c>
      <c r="S476" s="23">
        <f t="shared" si="50"/>
        <v>26000</v>
      </c>
      <c r="T476" s="23" t="b">
        <f t="shared" si="53"/>
        <v>1</v>
      </c>
      <c r="U476" s="23">
        <f t="shared" si="51"/>
        <v>26000</v>
      </c>
      <c r="V476" s="25">
        <f t="shared" si="54"/>
        <v>26000</v>
      </c>
      <c r="W476" s="27">
        <f t="shared" si="55"/>
        <v>0</v>
      </c>
    </row>
    <row r="477" spans="2:23" ht="38.25" x14ac:dyDescent="0.2">
      <c r="B477" s="9">
        <v>476</v>
      </c>
      <c r="C477" s="9">
        <v>18</v>
      </c>
      <c r="D477" s="9" t="s">
        <v>1420</v>
      </c>
      <c r="E477" s="9" t="s">
        <v>1473</v>
      </c>
      <c r="F477" s="9">
        <v>90066</v>
      </c>
      <c r="G477" s="10" t="s">
        <v>1422</v>
      </c>
      <c r="H477" s="10" t="s">
        <v>1423</v>
      </c>
      <c r="I477" s="10" t="s">
        <v>1474</v>
      </c>
      <c r="J477" s="10" t="s">
        <v>1475</v>
      </c>
      <c r="K477" s="11">
        <v>135065</v>
      </c>
      <c r="L477" s="11">
        <v>80882.039999999994</v>
      </c>
      <c r="M477" s="11">
        <v>10000</v>
      </c>
      <c r="N477" s="21">
        <v>70882.039999999994</v>
      </c>
      <c r="O477" s="7">
        <v>2</v>
      </c>
      <c r="P477" s="11">
        <v>0</v>
      </c>
      <c r="Q477" s="11">
        <f t="shared" si="49"/>
        <v>11714.93654409372</v>
      </c>
      <c r="R477" s="12" t="b">
        <f t="shared" si="52"/>
        <v>0</v>
      </c>
      <c r="S477" s="23">
        <f t="shared" si="50"/>
        <v>12799.709537112789</v>
      </c>
      <c r="T477" s="23" t="b">
        <f t="shared" si="53"/>
        <v>0</v>
      </c>
      <c r="U477" s="23">
        <f t="shared" si="51"/>
        <v>12810.090139916749</v>
      </c>
      <c r="V477" s="25">
        <f t="shared" si="54"/>
        <v>12811</v>
      </c>
      <c r="W477" s="27">
        <f t="shared" si="55"/>
        <v>-58071.039999999994</v>
      </c>
    </row>
    <row r="478" spans="2:23" ht="38.25" x14ac:dyDescent="0.2">
      <c r="B478" s="9">
        <v>477</v>
      </c>
      <c r="C478" s="9">
        <v>19</v>
      </c>
      <c r="D478" s="9" t="s">
        <v>1420</v>
      </c>
      <c r="E478" s="9" t="s">
        <v>1476</v>
      </c>
      <c r="F478" s="9">
        <v>90119</v>
      </c>
      <c r="G478" s="10" t="s">
        <v>1422</v>
      </c>
      <c r="H478" s="10" t="s">
        <v>1423</v>
      </c>
      <c r="I478" s="10" t="s">
        <v>1477</v>
      </c>
      <c r="J478" s="10" t="s">
        <v>1478</v>
      </c>
      <c r="K478" s="11">
        <v>179097.27</v>
      </c>
      <c r="L478" s="11">
        <v>39832.800000000003</v>
      </c>
      <c r="M478" s="11">
        <v>10000</v>
      </c>
      <c r="N478" s="21">
        <v>15000</v>
      </c>
      <c r="O478" s="7">
        <v>3</v>
      </c>
      <c r="P478" s="11">
        <v>0</v>
      </c>
      <c r="Q478" s="11">
        <f t="shared" si="49"/>
        <v>15000</v>
      </c>
      <c r="R478" s="12" t="b">
        <f t="shared" si="52"/>
        <v>1</v>
      </c>
      <c r="S478" s="23">
        <f t="shared" si="50"/>
        <v>15000</v>
      </c>
      <c r="T478" s="23" t="b">
        <f t="shared" si="53"/>
        <v>1</v>
      </c>
      <c r="U478" s="23">
        <f t="shared" si="51"/>
        <v>15000</v>
      </c>
      <c r="V478" s="25">
        <f t="shared" si="54"/>
        <v>15000</v>
      </c>
      <c r="W478" s="27">
        <f t="shared" si="55"/>
        <v>0</v>
      </c>
    </row>
    <row r="479" spans="2:23" ht="38.25" x14ac:dyDescent="0.2">
      <c r="B479" s="9">
        <v>478</v>
      </c>
      <c r="C479" s="9">
        <v>20</v>
      </c>
      <c r="D479" s="9" t="s">
        <v>1420</v>
      </c>
      <c r="E479" s="9" t="s">
        <v>1479</v>
      </c>
      <c r="F479" s="9">
        <v>90208</v>
      </c>
      <c r="G479" s="10" t="s">
        <v>1422</v>
      </c>
      <c r="H479" s="10" t="s">
        <v>1423</v>
      </c>
      <c r="I479" s="10" t="s">
        <v>1480</v>
      </c>
      <c r="J479" s="10" t="s">
        <v>1481</v>
      </c>
      <c r="K479" s="11">
        <v>249535</v>
      </c>
      <c r="L479" s="11">
        <v>141554.4</v>
      </c>
      <c r="M479" s="11">
        <v>20000</v>
      </c>
      <c r="N479" s="21">
        <v>25000</v>
      </c>
      <c r="O479" s="7">
        <v>2</v>
      </c>
      <c r="P479" s="11">
        <v>0</v>
      </c>
      <c r="Q479" s="11">
        <f t="shared" si="49"/>
        <v>11714.93654409372</v>
      </c>
      <c r="R479" s="12" t="b">
        <f t="shared" si="52"/>
        <v>0</v>
      </c>
      <c r="S479" s="23">
        <f t="shared" si="50"/>
        <v>12799.709537112789</v>
      </c>
      <c r="T479" s="23" t="b">
        <f t="shared" si="53"/>
        <v>0</v>
      </c>
      <c r="U479" s="23">
        <f t="shared" si="51"/>
        <v>12810.090139916749</v>
      </c>
      <c r="V479" s="25">
        <f t="shared" si="54"/>
        <v>12811</v>
      </c>
      <c r="W479" s="27">
        <f t="shared" si="55"/>
        <v>-12189</v>
      </c>
    </row>
    <row r="480" spans="2:23" ht="38.25" x14ac:dyDescent="0.2">
      <c r="B480" s="9">
        <v>479</v>
      </c>
      <c r="C480" s="9">
        <v>21</v>
      </c>
      <c r="D480" s="9" t="s">
        <v>1420</v>
      </c>
      <c r="E480" s="9" t="s">
        <v>1482</v>
      </c>
      <c r="F480" s="9">
        <v>90262</v>
      </c>
      <c r="G480" s="10" t="s">
        <v>1422</v>
      </c>
      <c r="H480" s="10" t="s">
        <v>1423</v>
      </c>
      <c r="I480" s="10" t="s">
        <v>1483</v>
      </c>
      <c r="J480" s="10" t="s">
        <v>1484</v>
      </c>
      <c r="K480" s="11">
        <v>290800.3</v>
      </c>
      <c r="L480" s="11">
        <v>101743.5</v>
      </c>
      <c r="M480" s="11">
        <v>0</v>
      </c>
      <c r="N480" s="21">
        <v>54264</v>
      </c>
      <c r="O480" s="7">
        <v>2</v>
      </c>
      <c r="P480" s="11">
        <v>0</v>
      </c>
      <c r="Q480" s="11">
        <f t="shared" si="49"/>
        <v>11714.93654409372</v>
      </c>
      <c r="R480" s="12" t="b">
        <f t="shared" si="52"/>
        <v>0</v>
      </c>
      <c r="S480" s="23">
        <f t="shared" si="50"/>
        <v>12799.709537112789</v>
      </c>
      <c r="T480" s="23" t="b">
        <f t="shared" si="53"/>
        <v>0</v>
      </c>
      <c r="U480" s="23">
        <f t="shared" si="51"/>
        <v>12810.090139916749</v>
      </c>
      <c r="V480" s="25">
        <f t="shared" si="54"/>
        <v>12811</v>
      </c>
      <c r="W480" s="27">
        <f t="shared" si="55"/>
        <v>-41453</v>
      </c>
    </row>
    <row r="481" spans="2:23" ht="38.25" x14ac:dyDescent="0.2">
      <c r="B481" s="9">
        <v>480</v>
      </c>
      <c r="C481" s="9">
        <v>22</v>
      </c>
      <c r="D481" s="9" t="s">
        <v>1420</v>
      </c>
      <c r="E481" s="9" t="s">
        <v>1485</v>
      </c>
      <c r="F481" s="9">
        <v>90342</v>
      </c>
      <c r="G481" s="10" t="s">
        <v>1422</v>
      </c>
      <c r="H481" s="10" t="s">
        <v>1423</v>
      </c>
      <c r="I481" s="10" t="s">
        <v>1486</v>
      </c>
      <c r="J481" s="10" t="s">
        <v>1487</v>
      </c>
      <c r="K481" s="11">
        <v>248056.4</v>
      </c>
      <c r="L481" s="11">
        <v>130310</v>
      </c>
      <c r="M481" s="11">
        <v>0</v>
      </c>
      <c r="N481" s="21">
        <v>88662</v>
      </c>
      <c r="O481" s="13">
        <v>5</v>
      </c>
      <c r="P481" s="11">
        <v>0</v>
      </c>
      <c r="Q481" s="11">
        <f t="shared" si="49"/>
        <v>29287.341360234299</v>
      </c>
      <c r="R481" s="12" t="b">
        <f t="shared" si="52"/>
        <v>0</v>
      </c>
      <c r="S481" s="23">
        <f t="shared" si="50"/>
        <v>30372.114353253368</v>
      </c>
      <c r="T481" s="23" t="b">
        <f t="shared" si="53"/>
        <v>0</v>
      </c>
      <c r="U481" s="23">
        <f t="shared" si="51"/>
        <v>30382.494956057326</v>
      </c>
      <c r="V481" s="25">
        <f t="shared" si="54"/>
        <v>30383</v>
      </c>
      <c r="W481" s="27">
        <f t="shared" si="55"/>
        <v>-58279</v>
      </c>
    </row>
    <row r="482" spans="2:23" ht="63.75" x14ac:dyDescent="0.2">
      <c r="B482" s="9">
        <v>481</v>
      </c>
      <c r="C482" s="9">
        <v>23</v>
      </c>
      <c r="D482" s="9" t="s">
        <v>1420</v>
      </c>
      <c r="E482" s="9" t="s">
        <v>1488</v>
      </c>
      <c r="F482" s="9">
        <v>87077</v>
      </c>
      <c r="G482" s="10" t="s">
        <v>1422</v>
      </c>
      <c r="H482" s="10" t="s">
        <v>1423</v>
      </c>
      <c r="I482" s="10" t="s">
        <v>1489</v>
      </c>
      <c r="J482" s="10" t="s">
        <v>1490</v>
      </c>
      <c r="K482" s="11">
        <v>170850</v>
      </c>
      <c r="L482" s="11">
        <v>141350</v>
      </c>
      <c r="M482" s="11">
        <v>0</v>
      </c>
      <c r="N482" s="21">
        <v>45000</v>
      </c>
      <c r="O482" s="7">
        <v>4</v>
      </c>
      <c r="P482" s="11">
        <v>0</v>
      </c>
      <c r="Q482" s="11">
        <f t="shared" si="49"/>
        <v>23429.87308818744</v>
      </c>
      <c r="R482" s="12" t="b">
        <f t="shared" si="52"/>
        <v>0</v>
      </c>
      <c r="S482" s="23">
        <f t="shared" si="50"/>
        <v>24514.646081206509</v>
      </c>
      <c r="T482" s="23" t="b">
        <f t="shared" si="53"/>
        <v>0</v>
      </c>
      <c r="U482" s="23">
        <f t="shared" si="51"/>
        <v>24525.026684010467</v>
      </c>
      <c r="V482" s="25">
        <f t="shared" si="54"/>
        <v>24526</v>
      </c>
      <c r="W482" s="27">
        <f t="shared" si="55"/>
        <v>-20474</v>
      </c>
    </row>
    <row r="483" spans="2:23" ht="38.25" x14ac:dyDescent="0.2">
      <c r="B483" s="9">
        <v>482</v>
      </c>
      <c r="C483" s="9">
        <v>24</v>
      </c>
      <c r="D483" s="9" t="s">
        <v>1420</v>
      </c>
      <c r="E483" s="9" t="s">
        <v>1491</v>
      </c>
      <c r="F483" s="9">
        <v>86990</v>
      </c>
      <c r="G483" s="10" t="s">
        <v>1422</v>
      </c>
      <c r="H483" s="10" t="s">
        <v>1423</v>
      </c>
      <c r="I483" s="10" t="s">
        <v>1492</v>
      </c>
      <c r="J483" s="10" t="s">
        <v>1493</v>
      </c>
      <c r="K483" s="11">
        <v>422236</v>
      </c>
      <c r="L483" s="11">
        <v>60000</v>
      </c>
      <c r="M483" s="11">
        <v>0</v>
      </c>
      <c r="N483" s="21">
        <v>60000</v>
      </c>
      <c r="O483" s="7">
        <v>3</v>
      </c>
      <c r="P483" s="11">
        <v>0</v>
      </c>
      <c r="Q483" s="11">
        <f t="shared" si="49"/>
        <v>17572.404816140581</v>
      </c>
      <c r="R483" s="12" t="b">
        <f t="shared" si="52"/>
        <v>0</v>
      </c>
      <c r="S483" s="23">
        <f t="shared" si="50"/>
        <v>18657.17780915965</v>
      </c>
      <c r="T483" s="23" t="b">
        <f t="shared" si="53"/>
        <v>0</v>
      </c>
      <c r="U483" s="23">
        <f t="shared" si="51"/>
        <v>18667.558411963608</v>
      </c>
      <c r="V483" s="25">
        <f t="shared" si="54"/>
        <v>18668</v>
      </c>
      <c r="W483" s="27">
        <f t="shared" si="55"/>
        <v>-41332</v>
      </c>
    </row>
    <row r="484" spans="2:23" ht="38.25" x14ac:dyDescent="0.2">
      <c r="B484" s="9">
        <v>483</v>
      </c>
      <c r="C484" s="9">
        <v>25</v>
      </c>
      <c r="D484" s="9" t="s">
        <v>1420</v>
      </c>
      <c r="E484" s="9" t="s">
        <v>1494</v>
      </c>
      <c r="F484" s="9">
        <v>90538</v>
      </c>
      <c r="G484" s="10" t="s">
        <v>1422</v>
      </c>
      <c r="H484" s="10" t="s">
        <v>1423</v>
      </c>
      <c r="I484" s="10" t="s">
        <v>1495</v>
      </c>
      <c r="J484" s="10" t="s">
        <v>1496</v>
      </c>
      <c r="K484" s="11">
        <v>279650</v>
      </c>
      <c r="L484" s="11">
        <v>201553.94</v>
      </c>
      <c r="M484" s="11">
        <v>0</v>
      </c>
      <c r="N484" s="21">
        <v>69210.58</v>
      </c>
      <c r="O484" s="7">
        <v>3</v>
      </c>
      <c r="P484" s="11">
        <v>0</v>
      </c>
      <c r="Q484" s="11">
        <f t="shared" si="49"/>
        <v>17572.404816140581</v>
      </c>
      <c r="R484" s="12" t="b">
        <f t="shared" si="52"/>
        <v>0</v>
      </c>
      <c r="S484" s="23">
        <f t="shared" si="50"/>
        <v>18657.17780915965</v>
      </c>
      <c r="T484" s="23" t="b">
        <f t="shared" si="53"/>
        <v>0</v>
      </c>
      <c r="U484" s="23">
        <f t="shared" si="51"/>
        <v>18667.558411963608</v>
      </c>
      <c r="V484" s="25">
        <f t="shared" si="54"/>
        <v>18668</v>
      </c>
      <c r="W484" s="27">
        <f t="shared" si="55"/>
        <v>-50542.58</v>
      </c>
    </row>
    <row r="485" spans="2:23" ht="38.25" x14ac:dyDescent="0.2">
      <c r="B485" s="9">
        <v>484</v>
      </c>
      <c r="C485" s="9">
        <v>26</v>
      </c>
      <c r="D485" s="9" t="s">
        <v>1420</v>
      </c>
      <c r="E485" s="9" t="s">
        <v>1497</v>
      </c>
      <c r="F485" s="9">
        <v>90725</v>
      </c>
      <c r="G485" s="10" t="s">
        <v>1422</v>
      </c>
      <c r="H485" s="10" t="s">
        <v>1423</v>
      </c>
      <c r="I485" s="10" t="s">
        <v>1498</v>
      </c>
      <c r="J485" s="10" t="s">
        <v>1499</v>
      </c>
      <c r="K485" s="11">
        <v>71400</v>
      </c>
      <c r="L485" s="11">
        <v>71400</v>
      </c>
      <c r="M485" s="11">
        <v>20000</v>
      </c>
      <c r="N485" s="21">
        <v>51400</v>
      </c>
      <c r="O485" s="7">
        <v>2</v>
      </c>
      <c r="P485" s="11">
        <v>0</v>
      </c>
      <c r="Q485" s="11">
        <f t="shared" si="49"/>
        <v>11714.93654409372</v>
      </c>
      <c r="R485" s="12" t="b">
        <f t="shared" si="52"/>
        <v>0</v>
      </c>
      <c r="S485" s="23">
        <f t="shared" si="50"/>
        <v>12799.709537112789</v>
      </c>
      <c r="T485" s="23" t="b">
        <f t="shared" si="53"/>
        <v>0</v>
      </c>
      <c r="U485" s="23">
        <f t="shared" si="51"/>
        <v>12810.090139916749</v>
      </c>
      <c r="V485" s="25">
        <f t="shared" si="54"/>
        <v>12811</v>
      </c>
      <c r="W485" s="27">
        <f t="shared" si="55"/>
        <v>-38589</v>
      </c>
    </row>
    <row r="486" spans="2:23" ht="38.25" x14ac:dyDescent="0.2">
      <c r="B486" s="9">
        <v>485</v>
      </c>
      <c r="C486" s="9">
        <v>27</v>
      </c>
      <c r="D486" s="9" t="s">
        <v>1420</v>
      </c>
      <c r="E486" s="9" t="s">
        <v>1500</v>
      </c>
      <c r="F486" s="9">
        <v>90663</v>
      </c>
      <c r="G486" s="10" t="s">
        <v>1422</v>
      </c>
      <c r="H486" s="10" t="s">
        <v>1423</v>
      </c>
      <c r="I486" s="10" t="s">
        <v>1501</v>
      </c>
      <c r="J486" s="10" t="s">
        <v>1502</v>
      </c>
      <c r="K486" s="11">
        <v>130000</v>
      </c>
      <c r="L486" s="11">
        <v>100000</v>
      </c>
      <c r="M486" s="11">
        <v>0</v>
      </c>
      <c r="N486" s="21">
        <v>100000</v>
      </c>
      <c r="O486" s="7">
        <v>2</v>
      </c>
      <c r="P486" s="11">
        <v>0</v>
      </c>
      <c r="Q486" s="11">
        <f t="shared" si="49"/>
        <v>11714.93654409372</v>
      </c>
      <c r="R486" s="12" t="b">
        <f t="shared" si="52"/>
        <v>0</v>
      </c>
      <c r="S486" s="23">
        <f t="shared" si="50"/>
        <v>12799.709537112789</v>
      </c>
      <c r="T486" s="23" t="b">
        <f t="shared" si="53"/>
        <v>0</v>
      </c>
      <c r="U486" s="23">
        <f t="shared" si="51"/>
        <v>12810.090139916749</v>
      </c>
      <c r="V486" s="25">
        <f t="shared" si="54"/>
        <v>12811</v>
      </c>
      <c r="W486" s="27">
        <f t="shared" si="55"/>
        <v>-87189</v>
      </c>
    </row>
    <row r="487" spans="2:23" ht="38.25" x14ac:dyDescent="0.2">
      <c r="B487" s="9">
        <v>486</v>
      </c>
      <c r="C487" s="9">
        <v>28</v>
      </c>
      <c r="D487" s="9" t="s">
        <v>1420</v>
      </c>
      <c r="E487" s="9" t="s">
        <v>1503</v>
      </c>
      <c r="F487" s="9">
        <v>90878</v>
      </c>
      <c r="G487" s="10" t="s">
        <v>1422</v>
      </c>
      <c r="H487" s="10" t="s">
        <v>1423</v>
      </c>
      <c r="I487" s="10" t="s">
        <v>1504</v>
      </c>
      <c r="J487" s="10" t="s">
        <v>1505</v>
      </c>
      <c r="K487" s="11">
        <v>168935.48</v>
      </c>
      <c r="L487" s="11">
        <v>50000</v>
      </c>
      <c r="M487" s="11">
        <v>0</v>
      </c>
      <c r="N487" s="21">
        <v>30000</v>
      </c>
      <c r="O487" s="7">
        <v>3</v>
      </c>
      <c r="P487" s="11">
        <v>0</v>
      </c>
      <c r="Q487" s="11">
        <f t="shared" si="49"/>
        <v>17572.404816140581</v>
      </c>
      <c r="R487" s="12" t="b">
        <f t="shared" si="52"/>
        <v>0</v>
      </c>
      <c r="S487" s="23">
        <f t="shared" si="50"/>
        <v>18657.17780915965</v>
      </c>
      <c r="T487" s="23" t="b">
        <f t="shared" si="53"/>
        <v>0</v>
      </c>
      <c r="U487" s="23">
        <f t="shared" si="51"/>
        <v>18667.558411963608</v>
      </c>
      <c r="V487" s="25">
        <f t="shared" si="54"/>
        <v>18668</v>
      </c>
      <c r="W487" s="27">
        <f t="shared" si="55"/>
        <v>-11332</v>
      </c>
    </row>
    <row r="488" spans="2:23" ht="38.25" x14ac:dyDescent="0.2">
      <c r="B488" s="9">
        <v>487</v>
      </c>
      <c r="C488" s="9">
        <v>29</v>
      </c>
      <c r="D488" s="9" t="s">
        <v>1420</v>
      </c>
      <c r="E488" s="9" t="s">
        <v>1506</v>
      </c>
      <c r="F488" s="9">
        <v>90805</v>
      </c>
      <c r="G488" s="10" t="s">
        <v>1422</v>
      </c>
      <c r="H488" s="10" t="s">
        <v>1423</v>
      </c>
      <c r="I488" s="10" t="s">
        <v>1507</v>
      </c>
      <c r="J488" s="10" t="s">
        <v>1508</v>
      </c>
      <c r="K488" s="11">
        <v>166000</v>
      </c>
      <c r="L488" s="11">
        <v>29000</v>
      </c>
      <c r="M488" s="11">
        <v>0</v>
      </c>
      <c r="N488" s="21">
        <v>25000</v>
      </c>
      <c r="O488" s="7">
        <v>4</v>
      </c>
      <c r="P488" s="11">
        <v>0</v>
      </c>
      <c r="Q488" s="11">
        <f t="shared" si="49"/>
        <v>23429.87308818744</v>
      </c>
      <c r="R488" s="12" t="b">
        <f t="shared" si="52"/>
        <v>0</v>
      </c>
      <c r="S488" s="23">
        <f t="shared" si="50"/>
        <v>24514.646081206509</v>
      </c>
      <c r="T488" s="23" t="b">
        <f t="shared" si="53"/>
        <v>0</v>
      </c>
      <c r="U488" s="23">
        <f t="shared" si="51"/>
        <v>24525.026684010467</v>
      </c>
      <c r="V488" s="25">
        <f t="shared" si="54"/>
        <v>24526</v>
      </c>
      <c r="W488" s="27">
        <f t="shared" si="55"/>
        <v>-474</v>
      </c>
    </row>
    <row r="489" spans="2:23" ht="38.25" x14ac:dyDescent="0.2">
      <c r="B489" s="9">
        <v>488</v>
      </c>
      <c r="C489" s="9">
        <v>30</v>
      </c>
      <c r="D489" s="9" t="s">
        <v>1420</v>
      </c>
      <c r="E489" s="9" t="s">
        <v>1509</v>
      </c>
      <c r="F489" s="9">
        <v>91116</v>
      </c>
      <c r="G489" s="10" t="s">
        <v>1422</v>
      </c>
      <c r="H489" s="10" t="s">
        <v>1423</v>
      </c>
      <c r="I489" s="10" t="s">
        <v>1510</v>
      </c>
      <c r="J489" s="10" t="s">
        <v>1511</v>
      </c>
      <c r="K489" s="11">
        <v>154504</v>
      </c>
      <c r="L489" s="11">
        <v>49398</v>
      </c>
      <c r="M489" s="11">
        <v>0</v>
      </c>
      <c r="N489" s="21">
        <v>49398</v>
      </c>
      <c r="O489" s="7">
        <v>3</v>
      </c>
      <c r="P489" s="11">
        <v>0</v>
      </c>
      <c r="Q489" s="11">
        <f t="shared" si="49"/>
        <v>17572.404816140581</v>
      </c>
      <c r="R489" s="12" t="b">
        <f t="shared" si="52"/>
        <v>0</v>
      </c>
      <c r="S489" s="23">
        <f t="shared" si="50"/>
        <v>18657.17780915965</v>
      </c>
      <c r="T489" s="23" t="b">
        <f t="shared" si="53"/>
        <v>0</v>
      </c>
      <c r="U489" s="23">
        <f t="shared" si="51"/>
        <v>18667.558411963608</v>
      </c>
      <c r="V489" s="25">
        <f t="shared" si="54"/>
        <v>18668</v>
      </c>
      <c r="W489" s="27">
        <f t="shared" si="55"/>
        <v>-30730</v>
      </c>
    </row>
    <row r="490" spans="2:23" ht="38.25" x14ac:dyDescent="0.2">
      <c r="B490" s="9">
        <v>489</v>
      </c>
      <c r="C490" s="9">
        <v>31</v>
      </c>
      <c r="D490" s="9" t="s">
        <v>1420</v>
      </c>
      <c r="E490" s="9" t="s">
        <v>1512</v>
      </c>
      <c r="F490" s="9">
        <v>91232</v>
      </c>
      <c r="G490" s="10" t="s">
        <v>1422</v>
      </c>
      <c r="H490" s="10" t="s">
        <v>1423</v>
      </c>
      <c r="I490" s="10" t="s">
        <v>1513</v>
      </c>
      <c r="J490" s="10" t="s">
        <v>1514</v>
      </c>
      <c r="K490" s="11">
        <v>247400</v>
      </c>
      <c r="L490" s="11">
        <v>118900</v>
      </c>
      <c r="M490" s="11">
        <v>0</v>
      </c>
      <c r="N490" s="21">
        <v>118900</v>
      </c>
      <c r="O490" s="7">
        <v>4</v>
      </c>
      <c r="P490" s="11">
        <v>0</v>
      </c>
      <c r="Q490" s="11">
        <f t="shared" si="49"/>
        <v>23429.87308818744</v>
      </c>
      <c r="R490" s="12" t="b">
        <f t="shared" si="52"/>
        <v>0</v>
      </c>
      <c r="S490" s="23">
        <f t="shared" si="50"/>
        <v>24514.646081206509</v>
      </c>
      <c r="T490" s="23" t="b">
        <f t="shared" si="53"/>
        <v>0</v>
      </c>
      <c r="U490" s="23">
        <f t="shared" si="51"/>
        <v>24525.026684010467</v>
      </c>
      <c r="V490" s="25">
        <f t="shared" si="54"/>
        <v>24526</v>
      </c>
      <c r="W490" s="27">
        <f t="shared" si="55"/>
        <v>-94374</v>
      </c>
    </row>
    <row r="491" spans="2:23" ht="38.25" x14ac:dyDescent="0.2">
      <c r="B491" s="9">
        <v>490</v>
      </c>
      <c r="C491" s="9">
        <v>32</v>
      </c>
      <c r="D491" s="9" t="s">
        <v>1420</v>
      </c>
      <c r="E491" s="9" t="s">
        <v>1515</v>
      </c>
      <c r="F491" s="9">
        <v>91054</v>
      </c>
      <c r="G491" s="10" t="s">
        <v>1422</v>
      </c>
      <c r="H491" s="10" t="s">
        <v>1423</v>
      </c>
      <c r="I491" s="10" t="s">
        <v>1516</v>
      </c>
      <c r="J491" s="10" t="s">
        <v>1517</v>
      </c>
      <c r="K491" s="11">
        <v>251700</v>
      </c>
      <c r="L491" s="11">
        <v>40089.01</v>
      </c>
      <c r="M491" s="11">
        <v>0</v>
      </c>
      <c r="N491" s="21">
        <v>30089.01</v>
      </c>
      <c r="O491" s="7">
        <v>2</v>
      </c>
      <c r="P491" s="11">
        <v>0</v>
      </c>
      <c r="Q491" s="11">
        <f t="shared" si="49"/>
        <v>11714.93654409372</v>
      </c>
      <c r="R491" s="12" t="b">
        <f t="shared" si="52"/>
        <v>0</v>
      </c>
      <c r="S491" s="23">
        <f t="shared" si="50"/>
        <v>12799.709537112789</v>
      </c>
      <c r="T491" s="23" t="b">
        <f t="shared" si="53"/>
        <v>0</v>
      </c>
      <c r="U491" s="23">
        <f t="shared" si="51"/>
        <v>12810.090139916749</v>
      </c>
      <c r="V491" s="25">
        <f t="shared" si="54"/>
        <v>12811</v>
      </c>
      <c r="W491" s="27">
        <f t="shared" si="55"/>
        <v>-17278.009999999998</v>
      </c>
    </row>
    <row r="492" spans="2:23" ht="51" x14ac:dyDescent="0.2">
      <c r="B492" s="9">
        <v>491</v>
      </c>
      <c r="C492" s="9">
        <v>33</v>
      </c>
      <c r="D492" s="9" t="s">
        <v>1420</v>
      </c>
      <c r="E492" s="9" t="s">
        <v>1518</v>
      </c>
      <c r="F492" s="9">
        <v>91330</v>
      </c>
      <c r="G492" s="10" t="s">
        <v>1422</v>
      </c>
      <c r="H492" s="10" t="s">
        <v>1423</v>
      </c>
      <c r="I492" s="10" t="s">
        <v>1519</v>
      </c>
      <c r="J492" s="10" t="s">
        <v>1520</v>
      </c>
      <c r="K492" s="11">
        <v>330310</v>
      </c>
      <c r="L492" s="11">
        <v>168745</v>
      </c>
      <c r="M492" s="11">
        <v>32745</v>
      </c>
      <c r="N492" s="21">
        <v>136000</v>
      </c>
      <c r="O492" s="7">
        <v>4</v>
      </c>
      <c r="P492" s="11">
        <v>0</v>
      </c>
      <c r="Q492" s="11">
        <f t="shared" si="49"/>
        <v>23429.87308818744</v>
      </c>
      <c r="R492" s="12" t="b">
        <f t="shared" si="52"/>
        <v>0</v>
      </c>
      <c r="S492" s="23">
        <f t="shared" si="50"/>
        <v>24514.646081206509</v>
      </c>
      <c r="T492" s="23" t="b">
        <f t="shared" si="53"/>
        <v>0</v>
      </c>
      <c r="U492" s="23">
        <f t="shared" si="51"/>
        <v>24525.026684010467</v>
      </c>
      <c r="V492" s="25">
        <f t="shared" si="54"/>
        <v>24526</v>
      </c>
      <c r="W492" s="27">
        <f t="shared" si="55"/>
        <v>-111474</v>
      </c>
    </row>
    <row r="493" spans="2:23" ht="38.25" x14ac:dyDescent="0.2">
      <c r="B493" s="9">
        <v>492</v>
      </c>
      <c r="C493" s="9">
        <v>34</v>
      </c>
      <c r="D493" s="9" t="s">
        <v>1420</v>
      </c>
      <c r="E493" s="9" t="s">
        <v>1521</v>
      </c>
      <c r="F493" s="9">
        <v>91535</v>
      </c>
      <c r="G493" s="10" t="s">
        <v>1422</v>
      </c>
      <c r="H493" s="10" t="s">
        <v>1423</v>
      </c>
      <c r="I493" s="10" t="s">
        <v>1522</v>
      </c>
      <c r="J493" s="10" t="s">
        <v>1523</v>
      </c>
      <c r="K493" s="11">
        <v>191405.28</v>
      </c>
      <c r="L493" s="11">
        <v>77035</v>
      </c>
      <c r="M493" s="11">
        <v>33000</v>
      </c>
      <c r="N493" s="21">
        <v>30000</v>
      </c>
      <c r="O493" s="7">
        <v>4</v>
      </c>
      <c r="P493" s="11">
        <v>0</v>
      </c>
      <c r="Q493" s="11">
        <f t="shared" si="49"/>
        <v>23429.87308818744</v>
      </c>
      <c r="R493" s="12" t="b">
        <f t="shared" si="52"/>
        <v>0</v>
      </c>
      <c r="S493" s="23">
        <f t="shared" si="50"/>
        <v>24514.646081206509</v>
      </c>
      <c r="T493" s="23" t="b">
        <f t="shared" si="53"/>
        <v>0</v>
      </c>
      <c r="U493" s="23">
        <f t="shared" si="51"/>
        <v>24525.026684010467</v>
      </c>
      <c r="V493" s="25">
        <f t="shared" si="54"/>
        <v>24526</v>
      </c>
      <c r="W493" s="27">
        <f t="shared" si="55"/>
        <v>-5474</v>
      </c>
    </row>
    <row r="494" spans="2:23" ht="51" x14ac:dyDescent="0.2">
      <c r="B494" s="9">
        <v>493</v>
      </c>
      <c r="C494" s="9">
        <v>35</v>
      </c>
      <c r="D494" s="9" t="s">
        <v>1420</v>
      </c>
      <c r="E494" s="9" t="s">
        <v>1524</v>
      </c>
      <c r="F494" s="9">
        <v>91624</v>
      </c>
      <c r="G494" s="10" t="s">
        <v>1422</v>
      </c>
      <c r="H494" s="10" t="s">
        <v>1423</v>
      </c>
      <c r="I494" s="10" t="s">
        <v>1525</v>
      </c>
      <c r="J494" s="10" t="s">
        <v>1526</v>
      </c>
      <c r="K494" s="11">
        <v>132342</v>
      </c>
      <c r="L494" s="11">
        <v>4537</v>
      </c>
      <c r="M494" s="11">
        <v>0</v>
      </c>
      <c r="N494" s="21">
        <v>4537</v>
      </c>
      <c r="O494" s="7">
        <v>2</v>
      </c>
      <c r="P494" s="11">
        <v>0</v>
      </c>
      <c r="Q494" s="11">
        <f t="shared" si="49"/>
        <v>4537</v>
      </c>
      <c r="R494" s="12" t="b">
        <f t="shared" si="52"/>
        <v>1</v>
      </c>
      <c r="S494" s="23">
        <f t="shared" si="50"/>
        <v>4537</v>
      </c>
      <c r="T494" s="23" t="b">
        <f t="shared" si="53"/>
        <v>1</v>
      </c>
      <c r="U494" s="23">
        <f t="shared" si="51"/>
        <v>4537</v>
      </c>
      <c r="V494" s="25">
        <f t="shared" si="54"/>
        <v>4537</v>
      </c>
      <c r="W494" s="27">
        <f t="shared" si="55"/>
        <v>0</v>
      </c>
    </row>
    <row r="495" spans="2:23" ht="38.25" x14ac:dyDescent="0.2">
      <c r="B495" s="9">
        <v>494</v>
      </c>
      <c r="C495" s="9">
        <v>36</v>
      </c>
      <c r="D495" s="9" t="s">
        <v>1420</v>
      </c>
      <c r="E495" s="9" t="s">
        <v>1527</v>
      </c>
      <c r="F495" s="9">
        <v>87139</v>
      </c>
      <c r="G495" s="10" t="s">
        <v>1422</v>
      </c>
      <c r="H495" s="10" t="s">
        <v>1423</v>
      </c>
      <c r="I495" s="10" t="s">
        <v>1528</v>
      </c>
      <c r="J495" s="10" t="s">
        <v>1529</v>
      </c>
      <c r="K495" s="11">
        <v>284700</v>
      </c>
      <c r="L495" s="11">
        <v>130000</v>
      </c>
      <c r="M495" s="11">
        <v>0</v>
      </c>
      <c r="N495" s="21">
        <v>60000</v>
      </c>
      <c r="O495" s="7">
        <v>4</v>
      </c>
      <c r="P495" s="11">
        <v>0</v>
      </c>
      <c r="Q495" s="11">
        <f t="shared" si="49"/>
        <v>23429.87308818744</v>
      </c>
      <c r="R495" s="12" t="b">
        <f t="shared" si="52"/>
        <v>0</v>
      </c>
      <c r="S495" s="23">
        <f t="shared" si="50"/>
        <v>24514.646081206509</v>
      </c>
      <c r="T495" s="23" t="b">
        <f t="shared" si="53"/>
        <v>0</v>
      </c>
      <c r="U495" s="23">
        <f t="shared" si="51"/>
        <v>24525.026684010467</v>
      </c>
      <c r="V495" s="25">
        <f t="shared" si="54"/>
        <v>24526</v>
      </c>
      <c r="W495" s="27">
        <f t="shared" si="55"/>
        <v>-35474</v>
      </c>
    </row>
    <row r="496" spans="2:23" ht="51" x14ac:dyDescent="0.2">
      <c r="B496" s="9">
        <v>495</v>
      </c>
      <c r="C496" s="9">
        <v>37</v>
      </c>
      <c r="D496" s="9" t="s">
        <v>1420</v>
      </c>
      <c r="E496" s="9" t="s">
        <v>1530</v>
      </c>
      <c r="F496" s="9">
        <v>91795</v>
      </c>
      <c r="G496" s="10" t="s">
        <v>1422</v>
      </c>
      <c r="H496" s="10" t="s">
        <v>1423</v>
      </c>
      <c r="I496" s="10" t="s">
        <v>1531</v>
      </c>
      <c r="J496" s="10" t="s">
        <v>1532</v>
      </c>
      <c r="K496" s="11">
        <v>284366</v>
      </c>
      <c r="L496" s="11">
        <v>66819</v>
      </c>
      <c r="M496" s="11">
        <v>48000</v>
      </c>
      <c r="N496" s="21">
        <v>18819</v>
      </c>
      <c r="O496" s="7">
        <v>3</v>
      </c>
      <c r="P496" s="11">
        <v>0</v>
      </c>
      <c r="Q496" s="11">
        <f t="shared" si="49"/>
        <v>17572.404816140581</v>
      </c>
      <c r="R496" s="12" t="b">
        <f t="shared" si="52"/>
        <v>0</v>
      </c>
      <c r="S496" s="23">
        <f t="shared" si="50"/>
        <v>18657.17780915965</v>
      </c>
      <c r="T496" s="23" t="b">
        <f t="shared" si="53"/>
        <v>0</v>
      </c>
      <c r="U496" s="23">
        <f t="shared" si="51"/>
        <v>18667.558411963608</v>
      </c>
      <c r="V496" s="25">
        <f t="shared" si="54"/>
        <v>18668</v>
      </c>
      <c r="W496" s="27">
        <f t="shared" si="55"/>
        <v>-151</v>
      </c>
    </row>
    <row r="497" spans="2:23" ht="38.25" x14ac:dyDescent="0.2">
      <c r="B497" s="9">
        <v>496</v>
      </c>
      <c r="C497" s="9">
        <v>38</v>
      </c>
      <c r="D497" s="9" t="s">
        <v>1420</v>
      </c>
      <c r="E497" s="9" t="s">
        <v>1533</v>
      </c>
      <c r="F497" s="9">
        <v>91982</v>
      </c>
      <c r="G497" s="10" t="s">
        <v>1422</v>
      </c>
      <c r="H497" s="10" t="s">
        <v>1423</v>
      </c>
      <c r="I497" s="10" t="s">
        <v>1534</v>
      </c>
      <c r="J497" s="10" t="s">
        <v>1535</v>
      </c>
      <c r="K497" s="11">
        <v>143000</v>
      </c>
      <c r="L497" s="11">
        <v>13000</v>
      </c>
      <c r="M497" s="11">
        <v>0</v>
      </c>
      <c r="N497" s="21">
        <v>13000</v>
      </c>
      <c r="O497" s="7">
        <v>3</v>
      </c>
      <c r="P497" s="11">
        <v>0</v>
      </c>
      <c r="Q497" s="11">
        <f t="shared" si="49"/>
        <v>13000</v>
      </c>
      <c r="R497" s="12" t="b">
        <f t="shared" si="52"/>
        <v>1</v>
      </c>
      <c r="S497" s="23">
        <f t="shared" si="50"/>
        <v>13000</v>
      </c>
      <c r="T497" s="23" t="b">
        <f t="shared" si="53"/>
        <v>1</v>
      </c>
      <c r="U497" s="23">
        <f t="shared" si="51"/>
        <v>13000</v>
      </c>
      <c r="V497" s="25">
        <f t="shared" si="54"/>
        <v>13000</v>
      </c>
      <c r="W497" s="27">
        <f t="shared" si="55"/>
        <v>0</v>
      </c>
    </row>
    <row r="498" spans="2:23" ht="102" x14ac:dyDescent="0.2">
      <c r="B498" s="9">
        <v>497</v>
      </c>
      <c r="C498" s="9">
        <v>1</v>
      </c>
      <c r="D498" s="9" t="s">
        <v>1536</v>
      </c>
      <c r="E498" s="9" t="s">
        <v>1537</v>
      </c>
      <c r="F498" s="9">
        <v>95943</v>
      </c>
      <c r="G498" s="10" t="s">
        <v>1538</v>
      </c>
      <c r="H498" s="10" t="s">
        <v>1539</v>
      </c>
      <c r="I498" s="10" t="s">
        <v>1540</v>
      </c>
      <c r="J498" s="10" t="s">
        <v>1541</v>
      </c>
      <c r="K498" s="11">
        <v>122000</v>
      </c>
      <c r="L498" s="11">
        <v>40000</v>
      </c>
      <c r="M498" s="11">
        <v>0</v>
      </c>
      <c r="N498" s="21">
        <v>40000</v>
      </c>
      <c r="O498" s="7">
        <v>3</v>
      </c>
      <c r="P498" s="11">
        <v>0</v>
      </c>
      <c r="Q498" s="11">
        <f t="shared" si="49"/>
        <v>17572.404816140581</v>
      </c>
      <c r="R498" s="12" t="b">
        <f t="shared" si="52"/>
        <v>0</v>
      </c>
      <c r="S498" s="23">
        <f t="shared" si="50"/>
        <v>18657.17780915965</v>
      </c>
      <c r="T498" s="23" t="b">
        <f t="shared" si="53"/>
        <v>0</v>
      </c>
      <c r="U498" s="23">
        <f t="shared" si="51"/>
        <v>18667.558411963608</v>
      </c>
      <c r="V498" s="25">
        <f t="shared" si="54"/>
        <v>18668</v>
      </c>
      <c r="W498" s="27">
        <f t="shared" si="55"/>
        <v>-21332</v>
      </c>
    </row>
    <row r="499" spans="2:23" ht="38.25" x14ac:dyDescent="0.2">
      <c r="B499" s="9">
        <v>498</v>
      </c>
      <c r="C499" s="9">
        <v>2</v>
      </c>
      <c r="D499" s="9" t="s">
        <v>1536</v>
      </c>
      <c r="E499" s="9" t="s">
        <v>1542</v>
      </c>
      <c r="F499" s="9">
        <v>96147</v>
      </c>
      <c r="G499" s="10" t="s">
        <v>1538</v>
      </c>
      <c r="H499" s="10" t="s">
        <v>1539</v>
      </c>
      <c r="I499" s="10" t="s">
        <v>1543</v>
      </c>
      <c r="J499" s="10" t="s">
        <v>1544</v>
      </c>
      <c r="K499" s="11">
        <v>42245</v>
      </c>
      <c r="L499" s="11">
        <v>19456.91</v>
      </c>
      <c r="M499" s="11">
        <v>0</v>
      </c>
      <c r="N499" s="21">
        <v>19456.91</v>
      </c>
      <c r="O499" s="7">
        <v>3</v>
      </c>
      <c r="P499" s="11">
        <v>0</v>
      </c>
      <c r="Q499" s="11">
        <f t="shared" si="49"/>
        <v>17572.404816140581</v>
      </c>
      <c r="R499" s="12" t="b">
        <f t="shared" si="52"/>
        <v>0</v>
      </c>
      <c r="S499" s="23">
        <f t="shared" si="50"/>
        <v>18657.17780915965</v>
      </c>
      <c r="T499" s="23" t="b">
        <f t="shared" si="53"/>
        <v>0</v>
      </c>
      <c r="U499" s="23">
        <f t="shared" si="51"/>
        <v>18667.558411963608</v>
      </c>
      <c r="V499" s="25">
        <f t="shared" si="54"/>
        <v>18668</v>
      </c>
      <c r="W499" s="27">
        <f t="shared" si="55"/>
        <v>-788.90999999999985</v>
      </c>
    </row>
    <row r="500" spans="2:23" ht="76.5" x14ac:dyDescent="0.2">
      <c r="B500" s="9">
        <v>499</v>
      </c>
      <c r="C500" s="9">
        <v>3</v>
      </c>
      <c r="D500" s="9" t="s">
        <v>1536</v>
      </c>
      <c r="E500" s="9" t="s">
        <v>1545</v>
      </c>
      <c r="F500" s="9">
        <v>100362</v>
      </c>
      <c r="G500" s="10" t="s">
        <v>1538</v>
      </c>
      <c r="H500" s="10" t="s">
        <v>1539</v>
      </c>
      <c r="I500" s="10" t="s">
        <v>1546</v>
      </c>
      <c r="J500" s="10" t="s">
        <v>1547</v>
      </c>
      <c r="K500" s="11">
        <v>90000</v>
      </c>
      <c r="L500" s="11">
        <v>54000</v>
      </c>
      <c r="M500" s="11">
        <v>0</v>
      </c>
      <c r="N500" s="21">
        <v>54000</v>
      </c>
      <c r="O500" s="7">
        <v>3</v>
      </c>
      <c r="P500" s="11">
        <v>0</v>
      </c>
      <c r="Q500" s="11">
        <f t="shared" si="49"/>
        <v>17572.404816140581</v>
      </c>
      <c r="R500" s="12" t="b">
        <f t="shared" si="52"/>
        <v>0</v>
      </c>
      <c r="S500" s="23">
        <f t="shared" si="50"/>
        <v>18657.17780915965</v>
      </c>
      <c r="T500" s="23" t="b">
        <f t="shared" si="53"/>
        <v>0</v>
      </c>
      <c r="U500" s="23">
        <f t="shared" si="51"/>
        <v>18667.558411963608</v>
      </c>
      <c r="V500" s="25">
        <f t="shared" si="54"/>
        <v>18668</v>
      </c>
      <c r="W500" s="27">
        <f t="shared" si="55"/>
        <v>-35332</v>
      </c>
    </row>
    <row r="501" spans="2:23" ht="25.5" x14ac:dyDescent="0.2">
      <c r="B501" s="9">
        <v>500</v>
      </c>
      <c r="C501" s="9">
        <v>4</v>
      </c>
      <c r="D501" s="9" t="s">
        <v>1536</v>
      </c>
      <c r="E501" s="9" t="s">
        <v>1548</v>
      </c>
      <c r="F501" s="9">
        <v>96370</v>
      </c>
      <c r="G501" s="10" t="s">
        <v>1538</v>
      </c>
      <c r="H501" s="10" t="s">
        <v>1539</v>
      </c>
      <c r="I501" s="10" t="s">
        <v>1549</v>
      </c>
      <c r="J501" s="10" t="s">
        <v>1550</v>
      </c>
      <c r="K501" s="11">
        <v>113050</v>
      </c>
      <c r="L501" s="11">
        <v>0</v>
      </c>
      <c r="M501" s="11">
        <v>0</v>
      </c>
      <c r="N501" s="21">
        <v>113050</v>
      </c>
      <c r="O501" s="7">
        <v>2</v>
      </c>
      <c r="P501" s="11">
        <v>0</v>
      </c>
      <c r="Q501" s="11">
        <f t="shared" si="49"/>
        <v>11714.93654409372</v>
      </c>
      <c r="R501" s="12" t="b">
        <f t="shared" si="52"/>
        <v>0</v>
      </c>
      <c r="S501" s="23">
        <f t="shared" si="50"/>
        <v>12799.709537112789</v>
      </c>
      <c r="T501" s="23" t="b">
        <f t="shared" si="53"/>
        <v>0</v>
      </c>
      <c r="U501" s="23">
        <f t="shared" si="51"/>
        <v>12810.090139916749</v>
      </c>
      <c r="V501" s="25">
        <f t="shared" si="54"/>
        <v>12811</v>
      </c>
      <c r="W501" s="27">
        <f t="shared" si="55"/>
        <v>-100239</v>
      </c>
    </row>
    <row r="502" spans="2:23" ht="38.25" x14ac:dyDescent="0.2">
      <c r="B502" s="9">
        <v>501</v>
      </c>
      <c r="C502" s="9">
        <v>5</v>
      </c>
      <c r="D502" s="9" t="s">
        <v>1536</v>
      </c>
      <c r="E502" s="9" t="s">
        <v>1551</v>
      </c>
      <c r="F502" s="9">
        <v>96423</v>
      </c>
      <c r="G502" s="10" t="s">
        <v>1538</v>
      </c>
      <c r="H502" s="10" t="s">
        <v>1539</v>
      </c>
      <c r="I502" s="10" t="s">
        <v>1552</v>
      </c>
      <c r="J502" s="10" t="s">
        <v>1553</v>
      </c>
      <c r="K502" s="11">
        <v>164000</v>
      </c>
      <c r="L502" s="11">
        <v>76500</v>
      </c>
      <c r="M502" s="11">
        <v>0</v>
      </c>
      <c r="N502" s="21">
        <v>76500</v>
      </c>
      <c r="O502" s="7">
        <v>3</v>
      </c>
      <c r="P502" s="11">
        <v>0</v>
      </c>
      <c r="Q502" s="11">
        <f t="shared" si="49"/>
        <v>17572.404816140581</v>
      </c>
      <c r="R502" s="12" t="b">
        <f t="shared" si="52"/>
        <v>0</v>
      </c>
      <c r="S502" s="23">
        <f t="shared" si="50"/>
        <v>18657.17780915965</v>
      </c>
      <c r="T502" s="23" t="b">
        <f t="shared" si="53"/>
        <v>0</v>
      </c>
      <c r="U502" s="23">
        <f t="shared" si="51"/>
        <v>18667.558411963608</v>
      </c>
      <c r="V502" s="25">
        <f t="shared" si="54"/>
        <v>18668</v>
      </c>
      <c r="W502" s="27">
        <f t="shared" si="55"/>
        <v>-57832</v>
      </c>
    </row>
    <row r="503" spans="2:23" ht="25.5" x14ac:dyDescent="0.2">
      <c r="B503" s="9">
        <v>502</v>
      </c>
      <c r="C503" s="9">
        <v>6</v>
      </c>
      <c r="D503" s="9" t="s">
        <v>1536</v>
      </c>
      <c r="E503" s="9" t="s">
        <v>1554</v>
      </c>
      <c r="F503" s="9">
        <v>97009</v>
      </c>
      <c r="G503" s="10" t="s">
        <v>1538</v>
      </c>
      <c r="H503" s="10" t="s">
        <v>1539</v>
      </c>
      <c r="I503" s="10" t="s">
        <v>1555</v>
      </c>
      <c r="J503" s="10" t="s">
        <v>1556</v>
      </c>
      <c r="K503" s="11">
        <v>238000</v>
      </c>
      <c r="L503" s="11">
        <v>74640</v>
      </c>
      <c r="M503" s="11">
        <v>0</v>
      </c>
      <c r="N503" s="21">
        <v>74640</v>
      </c>
      <c r="O503" s="7">
        <v>3</v>
      </c>
      <c r="P503" s="11">
        <v>0</v>
      </c>
      <c r="Q503" s="11">
        <f t="shared" si="49"/>
        <v>17572.404816140581</v>
      </c>
      <c r="R503" s="12" t="b">
        <f t="shared" si="52"/>
        <v>0</v>
      </c>
      <c r="S503" s="23">
        <f t="shared" si="50"/>
        <v>18657.17780915965</v>
      </c>
      <c r="T503" s="23" t="b">
        <f t="shared" si="53"/>
        <v>0</v>
      </c>
      <c r="U503" s="23">
        <f t="shared" si="51"/>
        <v>18667.558411963608</v>
      </c>
      <c r="V503" s="25">
        <f t="shared" si="54"/>
        <v>18668</v>
      </c>
      <c r="W503" s="27">
        <f t="shared" si="55"/>
        <v>-55972</v>
      </c>
    </row>
    <row r="504" spans="2:23" ht="38.25" x14ac:dyDescent="0.2">
      <c r="B504" s="9">
        <v>503</v>
      </c>
      <c r="C504" s="9">
        <v>7</v>
      </c>
      <c r="D504" s="9" t="s">
        <v>1536</v>
      </c>
      <c r="E504" s="9" t="s">
        <v>1557</v>
      </c>
      <c r="F504" s="9">
        <v>97189</v>
      </c>
      <c r="G504" s="10" t="s">
        <v>1538</v>
      </c>
      <c r="H504" s="10" t="s">
        <v>1539</v>
      </c>
      <c r="I504" s="10" t="s">
        <v>1558</v>
      </c>
      <c r="J504" s="10" t="s">
        <v>1559</v>
      </c>
      <c r="K504" s="11">
        <v>127000</v>
      </c>
      <c r="L504" s="11">
        <v>93401</v>
      </c>
      <c r="M504" s="11">
        <v>6430</v>
      </c>
      <c r="N504" s="21">
        <v>86971</v>
      </c>
      <c r="O504" s="7">
        <v>3</v>
      </c>
      <c r="P504" s="11">
        <v>0</v>
      </c>
      <c r="Q504" s="11">
        <f t="shared" si="49"/>
        <v>17572.404816140581</v>
      </c>
      <c r="R504" s="12" t="b">
        <f t="shared" si="52"/>
        <v>0</v>
      </c>
      <c r="S504" s="23">
        <f t="shared" si="50"/>
        <v>18657.17780915965</v>
      </c>
      <c r="T504" s="23" t="b">
        <f t="shared" si="53"/>
        <v>0</v>
      </c>
      <c r="U504" s="23">
        <f t="shared" si="51"/>
        <v>18667.558411963608</v>
      </c>
      <c r="V504" s="25">
        <f t="shared" si="54"/>
        <v>18668</v>
      </c>
      <c r="W504" s="27">
        <f t="shared" si="55"/>
        <v>-68303</v>
      </c>
    </row>
    <row r="505" spans="2:23" ht="51" x14ac:dyDescent="0.2">
      <c r="B505" s="9">
        <v>504</v>
      </c>
      <c r="C505" s="9">
        <v>8</v>
      </c>
      <c r="D505" s="9" t="s">
        <v>1536</v>
      </c>
      <c r="E505" s="9" t="s">
        <v>1560</v>
      </c>
      <c r="F505" s="9">
        <v>97394</v>
      </c>
      <c r="G505" s="10" t="s">
        <v>1538</v>
      </c>
      <c r="H505" s="10" t="s">
        <v>1539</v>
      </c>
      <c r="I505" s="10" t="s">
        <v>1561</v>
      </c>
      <c r="J505" s="10" t="s">
        <v>1562</v>
      </c>
      <c r="K505" s="11">
        <v>85400</v>
      </c>
      <c r="L505" s="11">
        <v>29890</v>
      </c>
      <c r="M505" s="11">
        <v>0</v>
      </c>
      <c r="N505" s="21">
        <v>29890</v>
      </c>
      <c r="O505" s="7">
        <v>2</v>
      </c>
      <c r="P505" s="11">
        <v>0</v>
      </c>
      <c r="Q505" s="11">
        <f t="shared" si="49"/>
        <v>11714.93654409372</v>
      </c>
      <c r="R505" s="12" t="b">
        <f t="shared" si="52"/>
        <v>0</v>
      </c>
      <c r="S505" s="23">
        <f t="shared" si="50"/>
        <v>12799.709537112789</v>
      </c>
      <c r="T505" s="23" t="b">
        <f t="shared" si="53"/>
        <v>0</v>
      </c>
      <c r="U505" s="23">
        <f t="shared" si="51"/>
        <v>12810.090139916749</v>
      </c>
      <c r="V505" s="25">
        <f t="shared" si="54"/>
        <v>12811</v>
      </c>
      <c r="W505" s="27">
        <f t="shared" si="55"/>
        <v>-17079</v>
      </c>
    </row>
    <row r="506" spans="2:23" ht="38.25" x14ac:dyDescent="0.2">
      <c r="B506" s="9">
        <v>505</v>
      </c>
      <c r="C506" s="9">
        <v>9</v>
      </c>
      <c r="D506" s="9" t="s">
        <v>1536</v>
      </c>
      <c r="E506" s="9" t="s">
        <v>1563</v>
      </c>
      <c r="F506" s="9">
        <v>98168</v>
      </c>
      <c r="G506" s="10" t="s">
        <v>1538</v>
      </c>
      <c r="H506" s="10" t="s">
        <v>1539</v>
      </c>
      <c r="I506" s="10" t="s">
        <v>1564</v>
      </c>
      <c r="J506" s="10" t="s">
        <v>1565</v>
      </c>
      <c r="K506" s="11">
        <v>142800</v>
      </c>
      <c r="L506" s="11">
        <v>36379</v>
      </c>
      <c r="M506" s="11">
        <v>0</v>
      </c>
      <c r="N506" s="21">
        <v>36379</v>
      </c>
      <c r="O506" s="7">
        <v>3</v>
      </c>
      <c r="P506" s="11">
        <v>0</v>
      </c>
      <c r="Q506" s="11">
        <f t="shared" si="49"/>
        <v>17572.404816140581</v>
      </c>
      <c r="R506" s="12" t="b">
        <f t="shared" si="52"/>
        <v>0</v>
      </c>
      <c r="S506" s="23">
        <f t="shared" si="50"/>
        <v>18657.17780915965</v>
      </c>
      <c r="T506" s="23" t="b">
        <f t="shared" si="53"/>
        <v>0</v>
      </c>
      <c r="U506" s="23">
        <f t="shared" si="51"/>
        <v>18667.558411963608</v>
      </c>
      <c r="V506" s="25">
        <f t="shared" si="54"/>
        <v>18668</v>
      </c>
      <c r="W506" s="27">
        <f t="shared" si="55"/>
        <v>-17711</v>
      </c>
    </row>
    <row r="507" spans="2:23" ht="38.25" x14ac:dyDescent="0.2">
      <c r="B507" s="9">
        <v>506</v>
      </c>
      <c r="C507" s="9">
        <v>10</v>
      </c>
      <c r="D507" s="9" t="s">
        <v>1536</v>
      </c>
      <c r="E507" s="9" t="s">
        <v>1566</v>
      </c>
      <c r="F507" s="9">
        <v>98337</v>
      </c>
      <c r="G507" s="10" t="s">
        <v>1538</v>
      </c>
      <c r="H507" s="10" t="s">
        <v>1539</v>
      </c>
      <c r="I507" s="10" t="s">
        <v>1567</v>
      </c>
      <c r="J507" s="10" t="s">
        <v>1568</v>
      </c>
      <c r="K507" s="11">
        <v>120000</v>
      </c>
      <c r="L507" s="11">
        <v>56035</v>
      </c>
      <c r="M507" s="11">
        <v>0</v>
      </c>
      <c r="N507" s="21">
        <v>56035</v>
      </c>
      <c r="O507" s="7">
        <v>3</v>
      </c>
      <c r="P507" s="11">
        <v>0</v>
      </c>
      <c r="Q507" s="11">
        <f t="shared" si="49"/>
        <v>17572.404816140581</v>
      </c>
      <c r="R507" s="12" t="b">
        <f t="shared" si="52"/>
        <v>0</v>
      </c>
      <c r="S507" s="23">
        <f t="shared" si="50"/>
        <v>18657.17780915965</v>
      </c>
      <c r="T507" s="23" t="b">
        <f t="shared" si="53"/>
        <v>0</v>
      </c>
      <c r="U507" s="23">
        <f t="shared" si="51"/>
        <v>18667.558411963608</v>
      </c>
      <c r="V507" s="25">
        <f t="shared" si="54"/>
        <v>18668</v>
      </c>
      <c r="W507" s="27">
        <f t="shared" si="55"/>
        <v>-37367</v>
      </c>
    </row>
    <row r="508" spans="2:23" ht="38.25" x14ac:dyDescent="0.2">
      <c r="B508" s="9">
        <v>507</v>
      </c>
      <c r="C508" s="9">
        <v>11</v>
      </c>
      <c r="D508" s="9" t="s">
        <v>1536</v>
      </c>
      <c r="E508" s="9" t="s">
        <v>1569</v>
      </c>
      <c r="F508" s="9">
        <v>98916</v>
      </c>
      <c r="G508" s="10" t="s">
        <v>1538</v>
      </c>
      <c r="H508" s="10" t="s">
        <v>1539</v>
      </c>
      <c r="I508" s="10" t="s">
        <v>1570</v>
      </c>
      <c r="J508" s="10" t="s">
        <v>1571</v>
      </c>
      <c r="K508" s="11">
        <v>73920</v>
      </c>
      <c r="L508" s="11">
        <v>19170</v>
      </c>
      <c r="M508" s="11">
        <v>0</v>
      </c>
      <c r="N508" s="21">
        <v>19170</v>
      </c>
      <c r="O508" s="7">
        <v>3</v>
      </c>
      <c r="P508" s="11">
        <v>0</v>
      </c>
      <c r="Q508" s="11">
        <f t="shared" si="49"/>
        <v>17572.404816140581</v>
      </c>
      <c r="R508" s="12" t="b">
        <f t="shared" si="52"/>
        <v>0</v>
      </c>
      <c r="S508" s="23">
        <f t="shared" si="50"/>
        <v>18657.17780915965</v>
      </c>
      <c r="T508" s="23" t="b">
        <f t="shared" si="53"/>
        <v>0</v>
      </c>
      <c r="U508" s="23">
        <f t="shared" si="51"/>
        <v>18667.558411963608</v>
      </c>
      <c r="V508" s="25">
        <f t="shared" si="54"/>
        <v>18668</v>
      </c>
      <c r="W508" s="27">
        <f t="shared" si="55"/>
        <v>-502</v>
      </c>
    </row>
    <row r="509" spans="2:23" ht="38.25" x14ac:dyDescent="0.2">
      <c r="B509" s="9">
        <v>508</v>
      </c>
      <c r="C509" s="9">
        <v>12</v>
      </c>
      <c r="D509" s="9" t="s">
        <v>1536</v>
      </c>
      <c r="E509" s="9" t="s">
        <v>1572</v>
      </c>
      <c r="F509" s="9">
        <v>98998</v>
      </c>
      <c r="G509" s="10" t="s">
        <v>1538</v>
      </c>
      <c r="H509" s="10" t="s">
        <v>1539</v>
      </c>
      <c r="I509" s="10" t="s">
        <v>1573</v>
      </c>
      <c r="J509" s="10" t="s">
        <v>1574</v>
      </c>
      <c r="K509" s="11">
        <v>89800</v>
      </c>
      <c r="L509" s="11">
        <v>52887</v>
      </c>
      <c r="M509" s="11">
        <v>0</v>
      </c>
      <c r="N509" s="21">
        <v>52887</v>
      </c>
      <c r="O509" s="7">
        <v>3</v>
      </c>
      <c r="P509" s="11">
        <v>0</v>
      </c>
      <c r="Q509" s="11">
        <f t="shared" si="49"/>
        <v>17572.404816140581</v>
      </c>
      <c r="R509" s="12" t="b">
        <f t="shared" si="52"/>
        <v>0</v>
      </c>
      <c r="S509" s="23">
        <f t="shared" si="50"/>
        <v>18657.17780915965</v>
      </c>
      <c r="T509" s="23" t="b">
        <f t="shared" si="53"/>
        <v>0</v>
      </c>
      <c r="U509" s="23">
        <f t="shared" si="51"/>
        <v>18667.558411963608</v>
      </c>
      <c r="V509" s="25">
        <f t="shared" si="54"/>
        <v>18668</v>
      </c>
      <c r="W509" s="27">
        <f t="shared" si="55"/>
        <v>-34219</v>
      </c>
    </row>
    <row r="510" spans="2:23" ht="76.5" x14ac:dyDescent="0.2">
      <c r="B510" s="9">
        <v>509</v>
      </c>
      <c r="C510" s="9">
        <v>13</v>
      </c>
      <c r="D510" s="9" t="s">
        <v>1536</v>
      </c>
      <c r="E510" s="9" t="s">
        <v>1575</v>
      </c>
      <c r="F510" s="9">
        <v>99539</v>
      </c>
      <c r="G510" s="10" t="s">
        <v>1538</v>
      </c>
      <c r="H510" s="10" t="s">
        <v>1539</v>
      </c>
      <c r="I510" s="10" t="s">
        <v>1576</v>
      </c>
      <c r="J510" s="10" t="s">
        <v>1577</v>
      </c>
      <c r="K510" s="11">
        <v>90000</v>
      </c>
      <c r="L510" s="11">
        <v>30000</v>
      </c>
      <c r="M510" s="11">
        <v>0</v>
      </c>
      <c r="N510" s="21">
        <v>30000</v>
      </c>
      <c r="O510" s="7">
        <v>4</v>
      </c>
      <c r="P510" s="11">
        <v>0</v>
      </c>
      <c r="Q510" s="11">
        <f t="shared" si="49"/>
        <v>23429.87308818744</v>
      </c>
      <c r="R510" s="12" t="b">
        <f t="shared" si="52"/>
        <v>0</v>
      </c>
      <c r="S510" s="23">
        <f t="shared" si="50"/>
        <v>24514.646081206509</v>
      </c>
      <c r="T510" s="23" t="b">
        <f t="shared" si="53"/>
        <v>0</v>
      </c>
      <c r="U510" s="23">
        <f t="shared" si="51"/>
        <v>24525.026684010467</v>
      </c>
      <c r="V510" s="25">
        <f t="shared" si="54"/>
        <v>24526</v>
      </c>
      <c r="W510" s="27">
        <f t="shared" si="55"/>
        <v>-5474</v>
      </c>
    </row>
    <row r="511" spans="2:23" ht="38.25" x14ac:dyDescent="0.2">
      <c r="B511" s="9">
        <v>510</v>
      </c>
      <c r="C511" s="9">
        <v>1</v>
      </c>
      <c r="D511" s="9" t="s">
        <v>1578</v>
      </c>
      <c r="E511" s="9" t="s">
        <v>1579</v>
      </c>
      <c r="F511" s="9">
        <v>92872</v>
      </c>
      <c r="G511" s="10" t="s">
        <v>1580</v>
      </c>
      <c r="H511" s="10" t="s">
        <v>1581</v>
      </c>
      <c r="I511" s="10" t="s">
        <v>1582</v>
      </c>
      <c r="J511" s="10" t="s">
        <v>1583</v>
      </c>
      <c r="K511" s="11">
        <v>80000</v>
      </c>
      <c r="L511" s="11">
        <v>29600</v>
      </c>
      <c r="M511" s="11">
        <v>0</v>
      </c>
      <c r="N511" s="21">
        <v>29600</v>
      </c>
      <c r="O511" s="7">
        <v>3</v>
      </c>
      <c r="P511" s="11">
        <v>0</v>
      </c>
      <c r="Q511" s="11">
        <f t="shared" si="49"/>
        <v>17572.404816140581</v>
      </c>
      <c r="R511" s="12" t="b">
        <f t="shared" si="52"/>
        <v>0</v>
      </c>
      <c r="S511" s="23">
        <f t="shared" si="50"/>
        <v>18657.17780915965</v>
      </c>
      <c r="T511" s="23" t="b">
        <f t="shared" si="53"/>
        <v>0</v>
      </c>
      <c r="U511" s="23">
        <f t="shared" si="51"/>
        <v>18667.558411963608</v>
      </c>
      <c r="V511" s="25">
        <f t="shared" si="54"/>
        <v>18668</v>
      </c>
      <c r="W511" s="27">
        <f t="shared" si="55"/>
        <v>-10932</v>
      </c>
    </row>
    <row r="512" spans="2:23" ht="51" x14ac:dyDescent="0.2">
      <c r="B512" s="9">
        <v>511</v>
      </c>
      <c r="C512" s="9">
        <v>2</v>
      </c>
      <c r="D512" s="9" t="s">
        <v>1578</v>
      </c>
      <c r="E512" s="9" t="s">
        <v>1584</v>
      </c>
      <c r="F512" s="9">
        <v>92907</v>
      </c>
      <c r="G512" s="10" t="s">
        <v>1580</v>
      </c>
      <c r="H512" s="10" t="s">
        <v>1581</v>
      </c>
      <c r="I512" s="10" t="s">
        <v>1585</v>
      </c>
      <c r="J512" s="10" t="s">
        <v>1586</v>
      </c>
      <c r="K512" s="11">
        <v>109480</v>
      </c>
      <c r="L512" s="11">
        <v>73249.960000000006</v>
      </c>
      <c r="M512" s="11">
        <v>0</v>
      </c>
      <c r="N512" s="21">
        <v>73249.960000000006</v>
      </c>
      <c r="O512" s="7">
        <v>3</v>
      </c>
      <c r="P512" s="11">
        <v>0</v>
      </c>
      <c r="Q512" s="11">
        <f t="shared" si="49"/>
        <v>17572.404816140581</v>
      </c>
      <c r="R512" s="12" t="b">
        <f t="shared" si="52"/>
        <v>0</v>
      </c>
      <c r="S512" s="23">
        <f t="shared" si="50"/>
        <v>18657.17780915965</v>
      </c>
      <c r="T512" s="23" t="b">
        <f t="shared" si="53"/>
        <v>0</v>
      </c>
      <c r="U512" s="23">
        <f t="shared" si="51"/>
        <v>18667.558411963608</v>
      </c>
      <c r="V512" s="25">
        <f t="shared" si="54"/>
        <v>18668</v>
      </c>
      <c r="W512" s="27">
        <f t="shared" si="55"/>
        <v>-54581.960000000006</v>
      </c>
    </row>
    <row r="513" spans="2:23" ht="38.25" x14ac:dyDescent="0.2">
      <c r="B513" s="9">
        <v>512</v>
      </c>
      <c r="C513" s="9">
        <v>3</v>
      </c>
      <c r="D513" s="9" t="s">
        <v>1578</v>
      </c>
      <c r="E513" s="9" t="s">
        <v>1587</v>
      </c>
      <c r="F513" s="9">
        <v>101056</v>
      </c>
      <c r="G513" s="10" t="s">
        <v>1580</v>
      </c>
      <c r="H513" s="10" t="s">
        <v>1581</v>
      </c>
      <c r="I513" s="10" t="s">
        <v>1588</v>
      </c>
      <c r="J513" s="10" t="s">
        <v>1589</v>
      </c>
      <c r="K513" s="11">
        <v>151130</v>
      </c>
      <c r="L513" s="11">
        <v>88315</v>
      </c>
      <c r="M513" s="11">
        <v>0</v>
      </c>
      <c r="N513" s="21">
        <v>88315</v>
      </c>
      <c r="O513" s="7">
        <v>3</v>
      </c>
      <c r="P513" s="11">
        <v>0</v>
      </c>
      <c r="Q513" s="11">
        <f t="shared" si="49"/>
        <v>17572.404816140581</v>
      </c>
      <c r="R513" s="12" t="b">
        <f t="shared" si="52"/>
        <v>0</v>
      </c>
      <c r="S513" s="23">
        <f t="shared" si="50"/>
        <v>18657.17780915965</v>
      </c>
      <c r="T513" s="23" t="b">
        <f t="shared" si="53"/>
        <v>0</v>
      </c>
      <c r="U513" s="23">
        <f t="shared" si="51"/>
        <v>18667.558411963608</v>
      </c>
      <c r="V513" s="25">
        <f t="shared" si="54"/>
        <v>18668</v>
      </c>
      <c r="W513" s="27">
        <f t="shared" si="55"/>
        <v>-69647</v>
      </c>
    </row>
    <row r="514" spans="2:23" ht="76.5" x14ac:dyDescent="0.2">
      <c r="B514" s="9">
        <v>513</v>
      </c>
      <c r="C514" s="9">
        <v>4</v>
      </c>
      <c r="D514" s="9" t="s">
        <v>1578</v>
      </c>
      <c r="E514" s="9" t="s">
        <v>1590</v>
      </c>
      <c r="F514" s="9">
        <v>93101</v>
      </c>
      <c r="G514" s="10" t="s">
        <v>1580</v>
      </c>
      <c r="H514" s="10" t="s">
        <v>1581</v>
      </c>
      <c r="I514" s="10" t="s">
        <v>1591</v>
      </c>
      <c r="J514" s="10" t="s">
        <v>1592</v>
      </c>
      <c r="K514" s="11">
        <v>145072</v>
      </c>
      <c r="L514" s="11">
        <v>37652.01</v>
      </c>
      <c r="M514" s="11">
        <v>0</v>
      </c>
      <c r="N514" s="21">
        <v>37652.01</v>
      </c>
      <c r="O514" s="7">
        <v>3</v>
      </c>
      <c r="P514" s="11">
        <v>0</v>
      </c>
      <c r="Q514" s="11">
        <f t="shared" ref="Q514:Q577" si="56">IF(O514*$P$962&gt;N514,N514,O514*$P$962)</f>
        <v>17572.404816140581</v>
      </c>
      <c r="R514" s="12" t="b">
        <f t="shared" si="52"/>
        <v>0</v>
      </c>
      <c r="S514" s="23">
        <f t="shared" ref="S514:S577" si="57">IF(R514=FALSE,IF(SUM(Q514,$Q$963/$R$962)&gt;N514,Q514,SUM(Q514,$Q$963/$R$962)),Q514)</f>
        <v>18657.17780915965</v>
      </c>
      <c r="T514" s="23" t="b">
        <f t="shared" si="53"/>
        <v>0</v>
      </c>
      <c r="U514" s="23">
        <f t="shared" ref="U514:U577" si="58">IF(T514=FALSE,IF(SUM(S514,$S$963/$T$962)&gt;N514,S514,SUM(S514,$S$963/$T$962)),S514)</f>
        <v>18667.558411963608</v>
      </c>
      <c r="V514" s="25">
        <f t="shared" si="54"/>
        <v>18668</v>
      </c>
      <c r="W514" s="27">
        <f t="shared" si="55"/>
        <v>-18984.010000000002</v>
      </c>
    </row>
    <row r="515" spans="2:23" ht="89.25" x14ac:dyDescent="0.2">
      <c r="B515" s="9">
        <v>514</v>
      </c>
      <c r="C515" s="9">
        <v>5</v>
      </c>
      <c r="D515" s="9" t="s">
        <v>1578</v>
      </c>
      <c r="E515" s="9" t="s">
        <v>1593</v>
      </c>
      <c r="F515" s="9">
        <v>179971</v>
      </c>
      <c r="G515" s="10" t="s">
        <v>1580</v>
      </c>
      <c r="H515" s="10" t="s">
        <v>1581</v>
      </c>
      <c r="I515" s="10" t="s">
        <v>1594</v>
      </c>
      <c r="J515" s="10" t="s">
        <v>1595</v>
      </c>
      <c r="K515" s="11">
        <v>220400</v>
      </c>
      <c r="L515" s="11">
        <v>24411.78</v>
      </c>
      <c r="M515" s="11">
        <v>0</v>
      </c>
      <c r="N515" s="21">
        <v>24411.78</v>
      </c>
      <c r="O515" s="13">
        <v>3</v>
      </c>
      <c r="P515" s="11">
        <v>0</v>
      </c>
      <c r="Q515" s="11">
        <f t="shared" si="56"/>
        <v>17572.404816140581</v>
      </c>
      <c r="R515" s="12" t="b">
        <f t="shared" ref="R515:R578" si="59">IF(N515&lt;=Q515,TRUE,FALSE)</f>
        <v>0</v>
      </c>
      <c r="S515" s="23">
        <f t="shared" si="57"/>
        <v>18657.17780915965</v>
      </c>
      <c r="T515" s="23" t="b">
        <f t="shared" ref="T515:T578" si="60">IF(N515&lt;=S515,TRUE,FALSE)</f>
        <v>0</v>
      </c>
      <c r="U515" s="23">
        <f t="shared" si="58"/>
        <v>18667.558411963608</v>
      </c>
      <c r="V515" s="25">
        <f t="shared" ref="V515:V578" si="61">IF(U515&gt;=N515,ROUNDDOWN(U515,0),ROUNDUP(U515,0))</f>
        <v>18668</v>
      </c>
      <c r="W515" s="27">
        <f t="shared" ref="W515:W578" si="62">V515-N515</f>
        <v>-5743.7799999999988</v>
      </c>
    </row>
    <row r="516" spans="2:23" ht="89.25" x14ac:dyDescent="0.2">
      <c r="B516" s="9">
        <v>515</v>
      </c>
      <c r="C516" s="9">
        <v>6</v>
      </c>
      <c r="D516" s="9" t="s">
        <v>1578</v>
      </c>
      <c r="E516" s="9" t="s">
        <v>1596</v>
      </c>
      <c r="F516" s="9">
        <v>93575</v>
      </c>
      <c r="G516" s="10" t="s">
        <v>1580</v>
      </c>
      <c r="H516" s="10" t="s">
        <v>1581</v>
      </c>
      <c r="I516" s="10" t="s">
        <v>1597</v>
      </c>
      <c r="J516" s="10" t="s">
        <v>1598</v>
      </c>
      <c r="K516" s="11">
        <v>249900</v>
      </c>
      <c r="L516" s="11">
        <v>249900</v>
      </c>
      <c r="M516" s="11">
        <v>0</v>
      </c>
      <c r="N516" s="21">
        <v>199696</v>
      </c>
      <c r="O516" s="7">
        <v>3</v>
      </c>
      <c r="P516" s="11">
        <v>0</v>
      </c>
      <c r="Q516" s="11">
        <f t="shared" si="56"/>
        <v>17572.404816140581</v>
      </c>
      <c r="R516" s="12" t="b">
        <f t="shared" si="59"/>
        <v>0</v>
      </c>
      <c r="S516" s="23">
        <f t="shared" si="57"/>
        <v>18657.17780915965</v>
      </c>
      <c r="T516" s="23" t="b">
        <f t="shared" si="60"/>
        <v>0</v>
      </c>
      <c r="U516" s="23">
        <f t="shared" si="58"/>
        <v>18667.558411963608</v>
      </c>
      <c r="V516" s="25">
        <f t="shared" si="61"/>
        <v>18668</v>
      </c>
      <c r="W516" s="27">
        <f t="shared" si="62"/>
        <v>-181028</v>
      </c>
    </row>
    <row r="517" spans="2:23" ht="38.25" x14ac:dyDescent="0.2">
      <c r="B517" s="9">
        <v>516</v>
      </c>
      <c r="C517" s="9">
        <v>7</v>
      </c>
      <c r="D517" s="9" t="s">
        <v>1578</v>
      </c>
      <c r="E517" s="9" t="s">
        <v>1599</v>
      </c>
      <c r="F517" s="9">
        <v>103283</v>
      </c>
      <c r="G517" s="10" t="s">
        <v>1580</v>
      </c>
      <c r="H517" s="10" t="s">
        <v>1581</v>
      </c>
      <c r="I517" s="10" t="s">
        <v>1600</v>
      </c>
      <c r="J517" s="10" t="s">
        <v>1601</v>
      </c>
      <c r="K517" s="11">
        <v>81000</v>
      </c>
      <c r="L517" s="11">
        <v>7916.49</v>
      </c>
      <c r="M517" s="11">
        <v>0</v>
      </c>
      <c r="N517" s="21">
        <v>7916.49</v>
      </c>
      <c r="O517" s="7">
        <v>3</v>
      </c>
      <c r="P517" s="11">
        <v>0</v>
      </c>
      <c r="Q517" s="11">
        <f t="shared" si="56"/>
        <v>7916.49</v>
      </c>
      <c r="R517" s="12" t="b">
        <f t="shared" si="59"/>
        <v>1</v>
      </c>
      <c r="S517" s="23">
        <f t="shared" si="57"/>
        <v>7916.49</v>
      </c>
      <c r="T517" s="23" t="b">
        <f t="shared" si="60"/>
        <v>1</v>
      </c>
      <c r="U517" s="23">
        <f t="shared" si="58"/>
        <v>7916.49</v>
      </c>
      <c r="V517" s="25">
        <f t="shared" si="61"/>
        <v>7916</v>
      </c>
      <c r="W517" s="27">
        <f t="shared" si="62"/>
        <v>-0.48999999999978172</v>
      </c>
    </row>
    <row r="518" spans="2:23" ht="25.5" x14ac:dyDescent="0.2">
      <c r="B518" s="9">
        <v>517</v>
      </c>
      <c r="C518" s="9">
        <v>8</v>
      </c>
      <c r="D518" s="9" t="s">
        <v>1578</v>
      </c>
      <c r="E518" s="9" t="s">
        <v>1602</v>
      </c>
      <c r="F518" s="9">
        <v>93735</v>
      </c>
      <c r="G518" s="10" t="s">
        <v>1580</v>
      </c>
      <c r="H518" s="10" t="s">
        <v>1581</v>
      </c>
      <c r="I518" s="10" t="s">
        <v>1603</v>
      </c>
      <c r="J518" s="10" t="s">
        <v>1604</v>
      </c>
      <c r="K518" s="11">
        <v>112000</v>
      </c>
      <c r="L518" s="11">
        <v>72000</v>
      </c>
      <c r="M518" s="11">
        <v>0</v>
      </c>
      <c r="N518" s="21">
        <v>72000</v>
      </c>
      <c r="O518" s="7">
        <v>3</v>
      </c>
      <c r="P518" s="11">
        <v>0</v>
      </c>
      <c r="Q518" s="11">
        <f t="shared" si="56"/>
        <v>17572.404816140581</v>
      </c>
      <c r="R518" s="12" t="b">
        <f t="shared" si="59"/>
        <v>0</v>
      </c>
      <c r="S518" s="23">
        <f t="shared" si="57"/>
        <v>18657.17780915965</v>
      </c>
      <c r="T518" s="23" t="b">
        <f t="shared" si="60"/>
        <v>0</v>
      </c>
      <c r="U518" s="23">
        <f t="shared" si="58"/>
        <v>18667.558411963608</v>
      </c>
      <c r="V518" s="25">
        <f t="shared" si="61"/>
        <v>18668</v>
      </c>
      <c r="W518" s="27">
        <f t="shared" si="62"/>
        <v>-53332</v>
      </c>
    </row>
    <row r="519" spans="2:23" ht="51" x14ac:dyDescent="0.2">
      <c r="B519" s="9">
        <v>518</v>
      </c>
      <c r="C519" s="9">
        <v>9</v>
      </c>
      <c r="D519" s="9" t="s">
        <v>1578</v>
      </c>
      <c r="E519" s="9" t="s">
        <v>1605</v>
      </c>
      <c r="F519" s="9">
        <v>180046</v>
      </c>
      <c r="G519" s="10" t="s">
        <v>1580</v>
      </c>
      <c r="H519" s="10" t="s">
        <v>1581</v>
      </c>
      <c r="I519" s="10" t="s">
        <v>1606</v>
      </c>
      <c r="J519" s="10" t="s">
        <v>1607</v>
      </c>
      <c r="K519" s="11">
        <v>132000</v>
      </c>
      <c r="L519" s="11">
        <v>109209</v>
      </c>
      <c r="M519" s="11">
        <v>0</v>
      </c>
      <c r="N519" s="21">
        <v>109209</v>
      </c>
      <c r="O519" s="7">
        <v>3</v>
      </c>
      <c r="P519" s="11">
        <v>0</v>
      </c>
      <c r="Q519" s="11">
        <f t="shared" si="56"/>
        <v>17572.404816140581</v>
      </c>
      <c r="R519" s="12" t="b">
        <f t="shared" si="59"/>
        <v>0</v>
      </c>
      <c r="S519" s="23">
        <f t="shared" si="57"/>
        <v>18657.17780915965</v>
      </c>
      <c r="T519" s="23" t="b">
        <f t="shared" si="60"/>
        <v>0</v>
      </c>
      <c r="U519" s="23">
        <f t="shared" si="58"/>
        <v>18667.558411963608</v>
      </c>
      <c r="V519" s="25">
        <f t="shared" si="61"/>
        <v>18668</v>
      </c>
      <c r="W519" s="27">
        <f t="shared" si="62"/>
        <v>-90541</v>
      </c>
    </row>
    <row r="520" spans="2:23" ht="51" x14ac:dyDescent="0.2">
      <c r="B520" s="9">
        <v>519</v>
      </c>
      <c r="C520" s="9">
        <v>10</v>
      </c>
      <c r="D520" s="9" t="s">
        <v>1578</v>
      </c>
      <c r="E520" s="9" t="s">
        <v>1608</v>
      </c>
      <c r="F520" s="9">
        <v>100736</v>
      </c>
      <c r="G520" s="10" t="s">
        <v>1580</v>
      </c>
      <c r="H520" s="10" t="s">
        <v>1581</v>
      </c>
      <c r="I520" s="10" t="s">
        <v>1609</v>
      </c>
      <c r="J520" s="10" t="s">
        <v>1610</v>
      </c>
      <c r="K520" s="11">
        <v>154700</v>
      </c>
      <c r="L520" s="11">
        <v>82204</v>
      </c>
      <c r="M520" s="11">
        <v>0</v>
      </c>
      <c r="N520" s="21">
        <v>82204</v>
      </c>
      <c r="O520" s="7">
        <v>3</v>
      </c>
      <c r="P520" s="11">
        <v>0</v>
      </c>
      <c r="Q520" s="11">
        <f t="shared" si="56"/>
        <v>17572.404816140581</v>
      </c>
      <c r="R520" s="12" t="b">
        <f t="shared" si="59"/>
        <v>0</v>
      </c>
      <c r="S520" s="23">
        <f t="shared" si="57"/>
        <v>18657.17780915965</v>
      </c>
      <c r="T520" s="23" t="b">
        <f t="shared" si="60"/>
        <v>0</v>
      </c>
      <c r="U520" s="23">
        <f t="shared" si="58"/>
        <v>18667.558411963608</v>
      </c>
      <c r="V520" s="25">
        <f t="shared" si="61"/>
        <v>18668</v>
      </c>
      <c r="W520" s="27">
        <f t="shared" si="62"/>
        <v>-63536</v>
      </c>
    </row>
    <row r="521" spans="2:23" ht="51" x14ac:dyDescent="0.2">
      <c r="B521" s="9">
        <v>520</v>
      </c>
      <c r="C521" s="9">
        <v>11</v>
      </c>
      <c r="D521" s="9" t="s">
        <v>1578</v>
      </c>
      <c r="E521" s="9" t="s">
        <v>1611</v>
      </c>
      <c r="F521" s="9">
        <v>104270</v>
      </c>
      <c r="G521" s="10" t="s">
        <v>1580</v>
      </c>
      <c r="H521" s="10" t="s">
        <v>1581</v>
      </c>
      <c r="I521" s="10" t="s">
        <v>1612</v>
      </c>
      <c r="J521" s="10" t="s">
        <v>1613</v>
      </c>
      <c r="K521" s="11">
        <v>139230</v>
      </c>
      <c r="L521" s="11">
        <v>50153</v>
      </c>
      <c r="M521" s="11">
        <v>0</v>
      </c>
      <c r="N521" s="21">
        <v>50153</v>
      </c>
      <c r="O521" s="7">
        <v>3</v>
      </c>
      <c r="P521" s="11">
        <v>0</v>
      </c>
      <c r="Q521" s="11">
        <f t="shared" si="56"/>
        <v>17572.404816140581</v>
      </c>
      <c r="R521" s="12" t="b">
        <f t="shared" si="59"/>
        <v>0</v>
      </c>
      <c r="S521" s="23">
        <f t="shared" si="57"/>
        <v>18657.17780915965</v>
      </c>
      <c r="T521" s="23" t="b">
        <f t="shared" si="60"/>
        <v>0</v>
      </c>
      <c r="U521" s="23">
        <f t="shared" si="58"/>
        <v>18667.558411963608</v>
      </c>
      <c r="V521" s="25">
        <f t="shared" si="61"/>
        <v>18668</v>
      </c>
      <c r="W521" s="27">
        <f t="shared" si="62"/>
        <v>-31485</v>
      </c>
    </row>
    <row r="522" spans="2:23" ht="76.5" x14ac:dyDescent="0.2">
      <c r="B522" s="9">
        <v>521</v>
      </c>
      <c r="C522" s="9">
        <v>12</v>
      </c>
      <c r="D522" s="9" t="s">
        <v>1578</v>
      </c>
      <c r="E522" s="9" t="s">
        <v>1614</v>
      </c>
      <c r="F522" s="9">
        <v>94107</v>
      </c>
      <c r="G522" s="10" t="s">
        <v>1580</v>
      </c>
      <c r="H522" s="10" t="s">
        <v>1581</v>
      </c>
      <c r="I522" s="10" t="s">
        <v>1615</v>
      </c>
      <c r="J522" s="10" t="s">
        <v>1616</v>
      </c>
      <c r="K522" s="11">
        <v>196000</v>
      </c>
      <c r="L522" s="11">
        <v>102580</v>
      </c>
      <c r="M522" s="11">
        <v>0</v>
      </c>
      <c r="N522" s="21">
        <v>102580.01</v>
      </c>
      <c r="O522" s="7">
        <v>3</v>
      </c>
      <c r="P522" s="11">
        <v>0</v>
      </c>
      <c r="Q522" s="11">
        <f t="shared" si="56"/>
        <v>17572.404816140581</v>
      </c>
      <c r="R522" s="12" t="b">
        <f t="shared" si="59"/>
        <v>0</v>
      </c>
      <c r="S522" s="23">
        <f t="shared" si="57"/>
        <v>18657.17780915965</v>
      </c>
      <c r="T522" s="23" t="b">
        <f t="shared" si="60"/>
        <v>0</v>
      </c>
      <c r="U522" s="23">
        <f t="shared" si="58"/>
        <v>18667.558411963608</v>
      </c>
      <c r="V522" s="25">
        <f t="shared" si="61"/>
        <v>18668</v>
      </c>
      <c r="W522" s="27">
        <f t="shared" si="62"/>
        <v>-83912.01</v>
      </c>
    </row>
    <row r="523" spans="2:23" ht="51" x14ac:dyDescent="0.2">
      <c r="B523" s="9">
        <v>522</v>
      </c>
      <c r="C523" s="9">
        <v>13</v>
      </c>
      <c r="D523" s="9" t="s">
        <v>1578</v>
      </c>
      <c r="E523" s="9" t="s">
        <v>1617</v>
      </c>
      <c r="F523" s="9">
        <v>94161</v>
      </c>
      <c r="G523" s="10" t="s">
        <v>1580</v>
      </c>
      <c r="H523" s="10" t="s">
        <v>1581</v>
      </c>
      <c r="I523" s="10" t="s">
        <v>1618</v>
      </c>
      <c r="J523" s="10" t="s">
        <v>1619</v>
      </c>
      <c r="K523" s="11">
        <v>157080</v>
      </c>
      <c r="L523" s="11">
        <v>101876</v>
      </c>
      <c r="M523" s="11">
        <v>0</v>
      </c>
      <c r="N523" s="21">
        <v>101896</v>
      </c>
      <c r="O523" s="7">
        <v>3</v>
      </c>
      <c r="P523" s="11">
        <v>0</v>
      </c>
      <c r="Q523" s="11">
        <f t="shared" si="56"/>
        <v>17572.404816140581</v>
      </c>
      <c r="R523" s="12" t="b">
        <f t="shared" si="59"/>
        <v>0</v>
      </c>
      <c r="S523" s="23">
        <f t="shared" si="57"/>
        <v>18657.17780915965</v>
      </c>
      <c r="T523" s="23" t="b">
        <f t="shared" si="60"/>
        <v>0</v>
      </c>
      <c r="U523" s="23">
        <f t="shared" si="58"/>
        <v>18667.558411963608</v>
      </c>
      <c r="V523" s="25">
        <f t="shared" si="61"/>
        <v>18668</v>
      </c>
      <c r="W523" s="27">
        <f t="shared" si="62"/>
        <v>-83228</v>
      </c>
    </row>
    <row r="524" spans="2:23" ht="51" x14ac:dyDescent="0.2">
      <c r="B524" s="9">
        <v>523</v>
      </c>
      <c r="C524" s="9">
        <v>14</v>
      </c>
      <c r="D524" s="9" t="s">
        <v>1578</v>
      </c>
      <c r="E524" s="9" t="s">
        <v>1620</v>
      </c>
      <c r="F524" s="9">
        <v>101243</v>
      </c>
      <c r="G524" s="10" t="s">
        <v>1580</v>
      </c>
      <c r="H524" s="10" t="s">
        <v>1581</v>
      </c>
      <c r="I524" s="10" t="s">
        <v>1621</v>
      </c>
      <c r="J524" s="10" t="s">
        <v>1622</v>
      </c>
      <c r="K524" s="11">
        <v>50000</v>
      </c>
      <c r="L524" s="11">
        <v>30000</v>
      </c>
      <c r="M524" s="11">
        <v>0</v>
      </c>
      <c r="N524" s="21">
        <v>30000</v>
      </c>
      <c r="O524" s="7">
        <v>3</v>
      </c>
      <c r="P524" s="11">
        <v>0</v>
      </c>
      <c r="Q524" s="11">
        <f t="shared" si="56"/>
        <v>17572.404816140581</v>
      </c>
      <c r="R524" s="12" t="b">
        <f t="shared" si="59"/>
        <v>0</v>
      </c>
      <c r="S524" s="23">
        <f t="shared" si="57"/>
        <v>18657.17780915965</v>
      </c>
      <c r="T524" s="23" t="b">
        <f t="shared" si="60"/>
        <v>0</v>
      </c>
      <c r="U524" s="23">
        <f t="shared" si="58"/>
        <v>18667.558411963608</v>
      </c>
      <c r="V524" s="25">
        <f t="shared" si="61"/>
        <v>18668</v>
      </c>
      <c r="W524" s="27">
        <f t="shared" si="62"/>
        <v>-11332</v>
      </c>
    </row>
    <row r="525" spans="2:23" ht="38.25" x14ac:dyDescent="0.2">
      <c r="B525" s="9">
        <v>524</v>
      </c>
      <c r="C525" s="9">
        <v>15</v>
      </c>
      <c r="D525" s="9" t="s">
        <v>1578</v>
      </c>
      <c r="E525" s="9" t="s">
        <v>1623</v>
      </c>
      <c r="F525" s="9">
        <v>179828</v>
      </c>
      <c r="G525" s="10" t="s">
        <v>1580</v>
      </c>
      <c r="H525" s="10" t="s">
        <v>1581</v>
      </c>
      <c r="I525" s="10" t="s">
        <v>1624</v>
      </c>
      <c r="J525" s="10" t="s">
        <v>1625</v>
      </c>
      <c r="K525" s="11">
        <v>133875</v>
      </c>
      <c r="L525" s="11">
        <v>56525</v>
      </c>
      <c r="M525" s="11">
        <v>0</v>
      </c>
      <c r="N525" s="21">
        <v>56525</v>
      </c>
      <c r="O525" s="7">
        <v>3</v>
      </c>
      <c r="P525" s="11">
        <v>0</v>
      </c>
      <c r="Q525" s="11">
        <f t="shared" si="56"/>
        <v>17572.404816140581</v>
      </c>
      <c r="R525" s="12" t="b">
        <f t="shared" si="59"/>
        <v>0</v>
      </c>
      <c r="S525" s="23">
        <f t="shared" si="57"/>
        <v>18657.17780915965</v>
      </c>
      <c r="T525" s="23" t="b">
        <f t="shared" si="60"/>
        <v>0</v>
      </c>
      <c r="U525" s="23">
        <f t="shared" si="58"/>
        <v>18667.558411963608</v>
      </c>
      <c r="V525" s="25">
        <f t="shared" si="61"/>
        <v>18668</v>
      </c>
      <c r="W525" s="27">
        <f t="shared" si="62"/>
        <v>-37857</v>
      </c>
    </row>
    <row r="526" spans="2:23" ht="25.5" x14ac:dyDescent="0.2">
      <c r="B526" s="9">
        <v>525</v>
      </c>
      <c r="C526" s="9">
        <v>16</v>
      </c>
      <c r="D526" s="9" t="s">
        <v>1578</v>
      </c>
      <c r="E526" s="9" t="s">
        <v>1193</v>
      </c>
      <c r="F526" s="9">
        <v>94330</v>
      </c>
      <c r="G526" s="10" t="s">
        <v>1580</v>
      </c>
      <c r="H526" s="10" t="s">
        <v>1581</v>
      </c>
      <c r="I526" s="10" t="s">
        <v>1626</v>
      </c>
      <c r="J526" s="10" t="s">
        <v>1627</v>
      </c>
      <c r="K526" s="11">
        <v>90000</v>
      </c>
      <c r="L526" s="11">
        <v>33000</v>
      </c>
      <c r="M526" s="11">
        <v>0</v>
      </c>
      <c r="N526" s="21">
        <v>33300</v>
      </c>
      <c r="O526" s="7">
        <v>3</v>
      </c>
      <c r="P526" s="11">
        <v>0</v>
      </c>
      <c r="Q526" s="11">
        <f t="shared" si="56"/>
        <v>17572.404816140581</v>
      </c>
      <c r="R526" s="12" t="b">
        <f t="shared" si="59"/>
        <v>0</v>
      </c>
      <c r="S526" s="23">
        <f t="shared" si="57"/>
        <v>18657.17780915965</v>
      </c>
      <c r="T526" s="23" t="b">
        <f t="shared" si="60"/>
        <v>0</v>
      </c>
      <c r="U526" s="23">
        <f t="shared" si="58"/>
        <v>18667.558411963608</v>
      </c>
      <c r="V526" s="25">
        <f t="shared" si="61"/>
        <v>18668</v>
      </c>
      <c r="W526" s="27">
        <f t="shared" si="62"/>
        <v>-14632</v>
      </c>
    </row>
    <row r="527" spans="2:23" ht="51" x14ac:dyDescent="0.2">
      <c r="B527" s="9">
        <v>526</v>
      </c>
      <c r="C527" s="9">
        <v>17</v>
      </c>
      <c r="D527" s="9" t="s">
        <v>1578</v>
      </c>
      <c r="E527" s="9" t="s">
        <v>1134</v>
      </c>
      <c r="F527" s="9">
        <v>94456</v>
      </c>
      <c r="G527" s="10" t="s">
        <v>1580</v>
      </c>
      <c r="H527" s="10" t="s">
        <v>1581</v>
      </c>
      <c r="I527" s="10" t="s">
        <v>1628</v>
      </c>
      <c r="J527" s="10" t="s">
        <v>1629</v>
      </c>
      <c r="K527" s="11">
        <v>192800</v>
      </c>
      <c r="L527" s="11">
        <v>64632</v>
      </c>
      <c r="M527" s="11">
        <v>0</v>
      </c>
      <c r="N527" s="21">
        <v>64632</v>
      </c>
      <c r="O527" s="7">
        <v>3</v>
      </c>
      <c r="P527" s="11">
        <v>0</v>
      </c>
      <c r="Q527" s="11">
        <f t="shared" si="56"/>
        <v>17572.404816140581</v>
      </c>
      <c r="R527" s="12" t="b">
        <f t="shared" si="59"/>
        <v>0</v>
      </c>
      <c r="S527" s="23">
        <f t="shared" si="57"/>
        <v>18657.17780915965</v>
      </c>
      <c r="T527" s="23" t="b">
        <f t="shared" si="60"/>
        <v>0</v>
      </c>
      <c r="U527" s="23">
        <f t="shared" si="58"/>
        <v>18667.558411963608</v>
      </c>
      <c r="V527" s="25">
        <f t="shared" si="61"/>
        <v>18668</v>
      </c>
      <c r="W527" s="27">
        <f t="shared" si="62"/>
        <v>-45964</v>
      </c>
    </row>
    <row r="528" spans="2:23" ht="51" x14ac:dyDescent="0.2">
      <c r="B528" s="9">
        <v>527</v>
      </c>
      <c r="C528" s="9">
        <v>18</v>
      </c>
      <c r="D528" s="9" t="s">
        <v>1578</v>
      </c>
      <c r="E528" s="9" t="s">
        <v>1630</v>
      </c>
      <c r="F528" s="9">
        <v>94535</v>
      </c>
      <c r="G528" s="10" t="s">
        <v>1580</v>
      </c>
      <c r="H528" s="10" t="s">
        <v>1581</v>
      </c>
      <c r="I528" s="10" t="s">
        <v>1631</v>
      </c>
      <c r="J528" s="10" t="s">
        <v>1632</v>
      </c>
      <c r="K528" s="11">
        <v>99500</v>
      </c>
      <c r="L528" s="11">
        <v>15743.02</v>
      </c>
      <c r="M528" s="11">
        <v>0</v>
      </c>
      <c r="N528" s="21">
        <v>15743.02</v>
      </c>
      <c r="O528" s="7">
        <v>3</v>
      </c>
      <c r="P528" s="11">
        <v>0</v>
      </c>
      <c r="Q528" s="11">
        <f t="shared" si="56"/>
        <v>15743.02</v>
      </c>
      <c r="R528" s="12" t="b">
        <f t="shared" si="59"/>
        <v>1</v>
      </c>
      <c r="S528" s="23">
        <f t="shared" si="57"/>
        <v>15743.02</v>
      </c>
      <c r="T528" s="23" t="b">
        <f t="shared" si="60"/>
        <v>1</v>
      </c>
      <c r="U528" s="23">
        <f t="shared" si="58"/>
        <v>15743.02</v>
      </c>
      <c r="V528" s="25">
        <f t="shared" si="61"/>
        <v>15743</v>
      </c>
      <c r="W528" s="27">
        <f t="shared" si="62"/>
        <v>-2.0000000000436557E-2</v>
      </c>
    </row>
    <row r="529" spans="2:23" ht="25.5" x14ac:dyDescent="0.2">
      <c r="B529" s="9">
        <v>528</v>
      </c>
      <c r="C529" s="9">
        <v>19</v>
      </c>
      <c r="D529" s="9" t="s">
        <v>1578</v>
      </c>
      <c r="E529" s="9" t="s">
        <v>1633</v>
      </c>
      <c r="F529" s="9">
        <v>100683</v>
      </c>
      <c r="G529" s="10" t="s">
        <v>1580</v>
      </c>
      <c r="H529" s="10" t="s">
        <v>1581</v>
      </c>
      <c r="I529" s="10" t="s">
        <v>1634</v>
      </c>
      <c r="J529" s="10" t="s">
        <v>1635</v>
      </c>
      <c r="K529" s="11">
        <v>154700</v>
      </c>
      <c r="L529" s="11">
        <v>154700</v>
      </c>
      <c r="M529" s="11">
        <v>0</v>
      </c>
      <c r="N529" s="21">
        <v>154700</v>
      </c>
      <c r="O529" s="7">
        <v>4</v>
      </c>
      <c r="P529" s="11">
        <v>0</v>
      </c>
      <c r="Q529" s="11">
        <f t="shared" si="56"/>
        <v>23429.87308818744</v>
      </c>
      <c r="R529" s="12" t="b">
        <f t="shared" si="59"/>
        <v>0</v>
      </c>
      <c r="S529" s="23">
        <f t="shared" si="57"/>
        <v>24514.646081206509</v>
      </c>
      <c r="T529" s="23" t="b">
        <f t="shared" si="60"/>
        <v>0</v>
      </c>
      <c r="U529" s="23">
        <f t="shared" si="58"/>
        <v>24525.026684010467</v>
      </c>
      <c r="V529" s="25">
        <f t="shared" si="61"/>
        <v>24526</v>
      </c>
      <c r="W529" s="27">
        <f t="shared" si="62"/>
        <v>-130174</v>
      </c>
    </row>
    <row r="530" spans="2:23" ht="51" x14ac:dyDescent="0.2">
      <c r="B530" s="9">
        <v>529</v>
      </c>
      <c r="C530" s="9">
        <v>20</v>
      </c>
      <c r="D530" s="9" t="s">
        <v>1578</v>
      </c>
      <c r="E530" s="9" t="s">
        <v>1636</v>
      </c>
      <c r="F530" s="9">
        <v>94795</v>
      </c>
      <c r="G530" s="10" t="s">
        <v>1580</v>
      </c>
      <c r="H530" s="10" t="s">
        <v>1581</v>
      </c>
      <c r="I530" s="10" t="s">
        <v>1637</v>
      </c>
      <c r="J530" s="10" t="s">
        <v>1638</v>
      </c>
      <c r="K530" s="11">
        <v>136850</v>
      </c>
      <c r="L530" s="11">
        <v>23592</v>
      </c>
      <c r="M530" s="11">
        <v>0</v>
      </c>
      <c r="N530" s="21">
        <v>23592</v>
      </c>
      <c r="O530" s="7">
        <v>3</v>
      </c>
      <c r="P530" s="11">
        <v>0</v>
      </c>
      <c r="Q530" s="11">
        <f t="shared" si="56"/>
        <v>17572.404816140581</v>
      </c>
      <c r="R530" s="12" t="b">
        <f t="shared" si="59"/>
        <v>0</v>
      </c>
      <c r="S530" s="23">
        <f t="shared" si="57"/>
        <v>18657.17780915965</v>
      </c>
      <c r="T530" s="23" t="b">
        <f t="shared" si="60"/>
        <v>0</v>
      </c>
      <c r="U530" s="23">
        <f t="shared" si="58"/>
        <v>18667.558411963608</v>
      </c>
      <c r="V530" s="25">
        <f t="shared" si="61"/>
        <v>18668</v>
      </c>
      <c r="W530" s="27">
        <f t="shared" si="62"/>
        <v>-4924</v>
      </c>
    </row>
    <row r="531" spans="2:23" ht="38.25" x14ac:dyDescent="0.2">
      <c r="B531" s="9">
        <v>530</v>
      </c>
      <c r="C531" s="9">
        <v>1</v>
      </c>
      <c r="D531" s="9" t="s">
        <v>1639</v>
      </c>
      <c r="E531" s="9" t="s">
        <v>1640</v>
      </c>
      <c r="F531" s="9">
        <v>101145</v>
      </c>
      <c r="G531" s="10" t="s">
        <v>1641</v>
      </c>
      <c r="H531" s="10" t="s">
        <v>1642</v>
      </c>
      <c r="I531" s="10" t="s">
        <v>1643</v>
      </c>
      <c r="J531" s="10" t="s">
        <v>1644</v>
      </c>
      <c r="K531" s="11">
        <v>225000</v>
      </c>
      <c r="L531" s="11">
        <v>225000</v>
      </c>
      <c r="M531" s="11">
        <v>0</v>
      </c>
      <c r="N531" s="21">
        <v>225000</v>
      </c>
      <c r="O531" s="7">
        <v>3</v>
      </c>
      <c r="P531" s="11">
        <v>0</v>
      </c>
      <c r="Q531" s="11">
        <f t="shared" si="56"/>
        <v>17572.404816140581</v>
      </c>
      <c r="R531" s="12" t="b">
        <f t="shared" si="59"/>
        <v>0</v>
      </c>
      <c r="S531" s="23">
        <f t="shared" si="57"/>
        <v>18657.17780915965</v>
      </c>
      <c r="T531" s="23" t="b">
        <f t="shared" si="60"/>
        <v>0</v>
      </c>
      <c r="U531" s="23">
        <f t="shared" si="58"/>
        <v>18667.558411963608</v>
      </c>
      <c r="V531" s="25">
        <f t="shared" si="61"/>
        <v>18668</v>
      </c>
      <c r="W531" s="27">
        <f t="shared" si="62"/>
        <v>-206332</v>
      </c>
    </row>
    <row r="532" spans="2:23" ht="25.5" x14ac:dyDescent="0.2">
      <c r="B532" s="9">
        <v>531</v>
      </c>
      <c r="C532" s="9">
        <v>2</v>
      </c>
      <c r="D532" s="9" t="s">
        <v>1639</v>
      </c>
      <c r="E532" s="9" t="s">
        <v>1645</v>
      </c>
      <c r="F532" s="9">
        <v>179383</v>
      </c>
      <c r="G532" s="10" t="s">
        <v>1641</v>
      </c>
      <c r="H532" s="10" t="s">
        <v>1642</v>
      </c>
      <c r="I532" s="10" t="s">
        <v>1646</v>
      </c>
      <c r="J532" s="10" t="s">
        <v>1647</v>
      </c>
      <c r="K532" s="11">
        <v>68425</v>
      </c>
      <c r="L532" s="11">
        <v>57935</v>
      </c>
      <c r="M532" s="11">
        <v>0</v>
      </c>
      <c r="N532" s="21">
        <v>57953</v>
      </c>
      <c r="O532" s="7">
        <v>3</v>
      </c>
      <c r="P532" s="11">
        <v>0</v>
      </c>
      <c r="Q532" s="11">
        <f t="shared" si="56"/>
        <v>17572.404816140581</v>
      </c>
      <c r="R532" s="12" t="b">
        <f t="shared" si="59"/>
        <v>0</v>
      </c>
      <c r="S532" s="23">
        <f t="shared" si="57"/>
        <v>18657.17780915965</v>
      </c>
      <c r="T532" s="23" t="b">
        <f t="shared" si="60"/>
        <v>0</v>
      </c>
      <c r="U532" s="23">
        <f t="shared" si="58"/>
        <v>18667.558411963608</v>
      </c>
      <c r="V532" s="25">
        <f t="shared" si="61"/>
        <v>18668</v>
      </c>
      <c r="W532" s="27">
        <f t="shared" si="62"/>
        <v>-39285</v>
      </c>
    </row>
    <row r="533" spans="2:23" ht="25.5" x14ac:dyDescent="0.2">
      <c r="B533" s="9">
        <v>532</v>
      </c>
      <c r="C533" s="9">
        <v>3</v>
      </c>
      <c r="D533" s="9" t="s">
        <v>1639</v>
      </c>
      <c r="E533" s="9" t="s">
        <v>1648</v>
      </c>
      <c r="F533" s="9">
        <v>179463</v>
      </c>
      <c r="G533" s="10" t="s">
        <v>1641</v>
      </c>
      <c r="H533" s="10" t="s">
        <v>1642</v>
      </c>
      <c r="I533" s="10" t="s">
        <v>1649</v>
      </c>
      <c r="J533" s="10" t="s">
        <v>1650</v>
      </c>
      <c r="K533" s="11">
        <v>155890</v>
      </c>
      <c r="L533" s="11">
        <v>59381</v>
      </c>
      <c r="M533" s="11">
        <v>0</v>
      </c>
      <c r="N533" s="21">
        <v>59381</v>
      </c>
      <c r="O533" s="7">
        <v>3</v>
      </c>
      <c r="P533" s="11">
        <v>0</v>
      </c>
      <c r="Q533" s="11">
        <f t="shared" si="56"/>
        <v>17572.404816140581</v>
      </c>
      <c r="R533" s="12" t="b">
        <f t="shared" si="59"/>
        <v>0</v>
      </c>
      <c r="S533" s="23">
        <f t="shared" si="57"/>
        <v>18657.17780915965</v>
      </c>
      <c r="T533" s="23" t="b">
        <f t="shared" si="60"/>
        <v>0</v>
      </c>
      <c r="U533" s="23">
        <f t="shared" si="58"/>
        <v>18667.558411963608</v>
      </c>
      <c r="V533" s="25">
        <f t="shared" si="61"/>
        <v>18668</v>
      </c>
      <c r="W533" s="27">
        <f t="shared" si="62"/>
        <v>-40713</v>
      </c>
    </row>
    <row r="534" spans="2:23" ht="38.25" x14ac:dyDescent="0.2">
      <c r="B534" s="9">
        <v>533</v>
      </c>
      <c r="C534" s="9">
        <v>4</v>
      </c>
      <c r="D534" s="9" t="s">
        <v>1639</v>
      </c>
      <c r="E534" s="9" t="s">
        <v>1651</v>
      </c>
      <c r="F534" s="9">
        <v>179481</v>
      </c>
      <c r="G534" s="10" t="s">
        <v>1641</v>
      </c>
      <c r="H534" s="10" t="s">
        <v>1642</v>
      </c>
      <c r="I534" s="10" t="s">
        <v>1652</v>
      </c>
      <c r="J534" s="10" t="s">
        <v>1653</v>
      </c>
      <c r="K534" s="11">
        <v>884756</v>
      </c>
      <c r="L534" s="11">
        <v>884756</v>
      </c>
      <c r="M534" s="11">
        <v>0</v>
      </c>
      <c r="N534" s="21">
        <v>884756</v>
      </c>
      <c r="O534" s="7">
        <v>3</v>
      </c>
      <c r="P534" s="11">
        <v>0</v>
      </c>
      <c r="Q534" s="11">
        <f t="shared" si="56"/>
        <v>17572.404816140581</v>
      </c>
      <c r="R534" s="12" t="b">
        <f t="shared" si="59"/>
        <v>0</v>
      </c>
      <c r="S534" s="23">
        <f t="shared" si="57"/>
        <v>18657.17780915965</v>
      </c>
      <c r="T534" s="23" t="b">
        <f t="shared" si="60"/>
        <v>0</v>
      </c>
      <c r="U534" s="23">
        <f t="shared" si="58"/>
        <v>18667.558411963608</v>
      </c>
      <c r="V534" s="25">
        <f t="shared" si="61"/>
        <v>18668</v>
      </c>
      <c r="W534" s="27">
        <f t="shared" si="62"/>
        <v>-866088</v>
      </c>
    </row>
    <row r="535" spans="2:23" ht="38.25" x14ac:dyDescent="0.2">
      <c r="B535" s="9">
        <v>534</v>
      </c>
      <c r="C535" s="9">
        <v>5</v>
      </c>
      <c r="D535" s="9" t="s">
        <v>1639</v>
      </c>
      <c r="E535" s="9" t="s">
        <v>1654</v>
      </c>
      <c r="F535" s="9">
        <v>179515</v>
      </c>
      <c r="G535" s="10" t="s">
        <v>1641</v>
      </c>
      <c r="H535" s="10" t="s">
        <v>1642</v>
      </c>
      <c r="I535" s="10" t="s">
        <v>1655</v>
      </c>
      <c r="J535" s="10" t="s">
        <v>1656</v>
      </c>
      <c r="K535" s="11">
        <v>395320</v>
      </c>
      <c r="L535" s="11">
        <v>47600</v>
      </c>
      <c r="M535" s="11">
        <v>0</v>
      </c>
      <c r="N535" s="21">
        <v>47600</v>
      </c>
      <c r="O535" s="7">
        <v>3</v>
      </c>
      <c r="P535" s="11">
        <v>0</v>
      </c>
      <c r="Q535" s="11">
        <f t="shared" si="56"/>
        <v>17572.404816140581</v>
      </c>
      <c r="R535" s="12" t="b">
        <f t="shared" si="59"/>
        <v>0</v>
      </c>
      <c r="S535" s="23">
        <f t="shared" si="57"/>
        <v>18657.17780915965</v>
      </c>
      <c r="T535" s="23" t="b">
        <f t="shared" si="60"/>
        <v>0</v>
      </c>
      <c r="U535" s="23">
        <f t="shared" si="58"/>
        <v>18667.558411963608</v>
      </c>
      <c r="V535" s="25">
        <f t="shared" si="61"/>
        <v>18668</v>
      </c>
      <c r="W535" s="27">
        <f t="shared" si="62"/>
        <v>-28932</v>
      </c>
    </row>
    <row r="536" spans="2:23" ht="25.5" x14ac:dyDescent="0.2">
      <c r="B536" s="9">
        <v>535</v>
      </c>
      <c r="C536" s="9">
        <v>6</v>
      </c>
      <c r="D536" s="9" t="s">
        <v>1639</v>
      </c>
      <c r="E536" s="9" t="s">
        <v>1657</v>
      </c>
      <c r="F536" s="9">
        <v>104582</v>
      </c>
      <c r="G536" s="10" t="s">
        <v>1641</v>
      </c>
      <c r="H536" s="10" t="s">
        <v>1642</v>
      </c>
      <c r="I536" s="10" t="s">
        <v>1658</v>
      </c>
      <c r="J536" s="10" t="s">
        <v>1659</v>
      </c>
      <c r="K536" s="11">
        <v>0</v>
      </c>
      <c r="L536" s="11">
        <v>153510</v>
      </c>
      <c r="M536" s="11">
        <v>15351</v>
      </c>
      <c r="N536" s="21">
        <v>138159</v>
      </c>
      <c r="O536" s="7">
        <v>3</v>
      </c>
      <c r="P536" s="11">
        <v>0</v>
      </c>
      <c r="Q536" s="11">
        <f t="shared" si="56"/>
        <v>17572.404816140581</v>
      </c>
      <c r="R536" s="12" t="b">
        <f t="shared" si="59"/>
        <v>0</v>
      </c>
      <c r="S536" s="23">
        <f t="shared" si="57"/>
        <v>18657.17780915965</v>
      </c>
      <c r="T536" s="23" t="b">
        <f t="shared" si="60"/>
        <v>0</v>
      </c>
      <c r="U536" s="23">
        <f t="shared" si="58"/>
        <v>18667.558411963608</v>
      </c>
      <c r="V536" s="25">
        <f t="shared" si="61"/>
        <v>18668</v>
      </c>
      <c r="W536" s="27">
        <f t="shared" si="62"/>
        <v>-119491</v>
      </c>
    </row>
    <row r="537" spans="2:23" ht="25.5" x14ac:dyDescent="0.2">
      <c r="B537" s="9">
        <v>536</v>
      </c>
      <c r="C537" s="9">
        <v>7</v>
      </c>
      <c r="D537" s="9" t="s">
        <v>1639</v>
      </c>
      <c r="E537" s="9" t="s">
        <v>1660</v>
      </c>
      <c r="F537" s="9">
        <v>105160</v>
      </c>
      <c r="G537" s="10" t="s">
        <v>1641</v>
      </c>
      <c r="H537" s="10" t="s">
        <v>1642</v>
      </c>
      <c r="I537" s="10" t="s">
        <v>1661</v>
      </c>
      <c r="J537" s="10" t="s">
        <v>1662</v>
      </c>
      <c r="K537" s="11">
        <v>720545</v>
      </c>
      <c r="L537" s="11">
        <v>20545</v>
      </c>
      <c r="M537" s="11">
        <v>0</v>
      </c>
      <c r="N537" s="21">
        <v>668364</v>
      </c>
      <c r="O537" s="7">
        <v>3</v>
      </c>
      <c r="P537" s="11">
        <v>0</v>
      </c>
      <c r="Q537" s="11">
        <f t="shared" si="56"/>
        <v>17572.404816140581</v>
      </c>
      <c r="R537" s="12" t="b">
        <f t="shared" si="59"/>
        <v>0</v>
      </c>
      <c r="S537" s="23">
        <f t="shared" si="57"/>
        <v>18657.17780915965</v>
      </c>
      <c r="T537" s="23" t="b">
        <f t="shared" si="60"/>
        <v>0</v>
      </c>
      <c r="U537" s="23">
        <f t="shared" si="58"/>
        <v>18667.558411963608</v>
      </c>
      <c r="V537" s="25">
        <f t="shared" si="61"/>
        <v>18668</v>
      </c>
      <c r="W537" s="27">
        <f t="shared" si="62"/>
        <v>-649696</v>
      </c>
    </row>
    <row r="538" spans="2:23" ht="25.5" x14ac:dyDescent="0.2">
      <c r="B538" s="9">
        <v>537</v>
      </c>
      <c r="C538" s="9">
        <v>8</v>
      </c>
      <c r="D538" s="9" t="s">
        <v>1639</v>
      </c>
      <c r="E538" s="9" t="s">
        <v>1663</v>
      </c>
      <c r="F538" s="9">
        <v>105570</v>
      </c>
      <c r="G538" s="10" t="s">
        <v>1641</v>
      </c>
      <c r="H538" s="10" t="s">
        <v>1642</v>
      </c>
      <c r="I538" s="10" t="s">
        <v>1664</v>
      </c>
      <c r="J538" s="10" t="s">
        <v>1665</v>
      </c>
      <c r="K538" s="11">
        <v>132500</v>
      </c>
      <c r="L538" s="11">
        <v>57400</v>
      </c>
      <c r="M538" s="11">
        <v>0</v>
      </c>
      <c r="N538" s="21">
        <v>57400</v>
      </c>
      <c r="O538" s="7">
        <v>3</v>
      </c>
      <c r="P538" s="11">
        <v>0</v>
      </c>
      <c r="Q538" s="11">
        <f t="shared" si="56"/>
        <v>17572.404816140581</v>
      </c>
      <c r="R538" s="12" t="b">
        <f t="shared" si="59"/>
        <v>0</v>
      </c>
      <c r="S538" s="23">
        <f t="shared" si="57"/>
        <v>18657.17780915965</v>
      </c>
      <c r="T538" s="23" t="b">
        <f t="shared" si="60"/>
        <v>0</v>
      </c>
      <c r="U538" s="23">
        <f t="shared" si="58"/>
        <v>18667.558411963608</v>
      </c>
      <c r="V538" s="25">
        <f t="shared" si="61"/>
        <v>18668</v>
      </c>
      <c r="W538" s="27">
        <f t="shared" si="62"/>
        <v>-38732</v>
      </c>
    </row>
    <row r="539" spans="2:23" ht="25.5" x14ac:dyDescent="0.2">
      <c r="B539" s="9">
        <v>538</v>
      </c>
      <c r="C539" s="9">
        <v>9</v>
      </c>
      <c r="D539" s="9" t="s">
        <v>1639</v>
      </c>
      <c r="E539" s="9" t="s">
        <v>104</v>
      </c>
      <c r="F539" s="9">
        <v>105936</v>
      </c>
      <c r="G539" s="10" t="s">
        <v>1641</v>
      </c>
      <c r="H539" s="10" t="s">
        <v>1642</v>
      </c>
      <c r="I539" s="10" t="s">
        <v>1666</v>
      </c>
      <c r="J539" s="10" t="s">
        <v>1667</v>
      </c>
      <c r="K539" s="11">
        <v>26472</v>
      </c>
      <c r="L539" s="11">
        <v>26472</v>
      </c>
      <c r="M539" s="11">
        <v>0</v>
      </c>
      <c r="N539" s="21">
        <v>158827.81</v>
      </c>
      <c r="O539" s="7">
        <v>3</v>
      </c>
      <c r="P539" s="11">
        <v>0</v>
      </c>
      <c r="Q539" s="11">
        <f t="shared" si="56"/>
        <v>17572.404816140581</v>
      </c>
      <c r="R539" s="12" t="b">
        <f t="shared" si="59"/>
        <v>0</v>
      </c>
      <c r="S539" s="23">
        <f t="shared" si="57"/>
        <v>18657.17780915965</v>
      </c>
      <c r="T539" s="23" t="b">
        <f t="shared" si="60"/>
        <v>0</v>
      </c>
      <c r="U539" s="23">
        <f t="shared" si="58"/>
        <v>18667.558411963608</v>
      </c>
      <c r="V539" s="25">
        <f t="shared" si="61"/>
        <v>18668</v>
      </c>
      <c r="W539" s="27">
        <f t="shared" si="62"/>
        <v>-140159.81</v>
      </c>
    </row>
    <row r="540" spans="2:23" ht="51" x14ac:dyDescent="0.2">
      <c r="B540" s="9">
        <v>539</v>
      </c>
      <c r="C540" s="9">
        <v>1</v>
      </c>
      <c r="D540" s="9" t="s">
        <v>1668</v>
      </c>
      <c r="E540" s="9" t="s">
        <v>1669</v>
      </c>
      <c r="F540" s="9">
        <v>107001</v>
      </c>
      <c r="G540" s="10" t="s">
        <v>1670</v>
      </c>
      <c r="H540" s="10" t="s">
        <v>1671</v>
      </c>
      <c r="I540" s="10" t="s">
        <v>1672</v>
      </c>
      <c r="J540" s="10" t="s">
        <v>1673</v>
      </c>
      <c r="K540" s="11">
        <v>95000</v>
      </c>
      <c r="L540" s="11">
        <v>76000</v>
      </c>
      <c r="M540" s="11">
        <v>0</v>
      </c>
      <c r="N540" s="21">
        <v>76000</v>
      </c>
      <c r="O540" s="7">
        <v>3</v>
      </c>
      <c r="P540" s="11">
        <v>0</v>
      </c>
      <c r="Q540" s="11">
        <f t="shared" si="56"/>
        <v>17572.404816140581</v>
      </c>
      <c r="R540" s="12" t="b">
        <f t="shared" si="59"/>
        <v>0</v>
      </c>
      <c r="S540" s="23">
        <f t="shared" si="57"/>
        <v>18657.17780915965</v>
      </c>
      <c r="T540" s="23" t="b">
        <f t="shared" si="60"/>
        <v>0</v>
      </c>
      <c r="U540" s="23">
        <f t="shared" si="58"/>
        <v>18667.558411963608</v>
      </c>
      <c r="V540" s="25">
        <f t="shared" si="61"/>
        <v>18668</v>
      </c>
      <c r="W540" s="27">
        <f t="shared" si="62"/>
        <v>-57332</v>
      </c>
    </row>
    <row r="541" spans="2:23" ht="51" x14ac:dyDescent="0.2">
      <c r="B541" s="9">
        <v>540</v>
      </c>
      <c r="C541" s="9">
        <v>2</v>
      </c>
      <c r="D541" s="9" t="s">
        <v>1668</v>
      </c>
      <c r="E541" s="9" t="s">
        <v>1674</v>
      </c>
      <c r="F541" s="9">
        <v>107234</v>
      </c>
      <c r="G541" s="10" t="s">
        <v>1670</v>
      </c>
      <c r="H541" s="10" t="s">
        <v>1671</v>
      </c>
      <c r="I541" s="10" t="s">
        <v>1675</v>
      </c>
      <c r="J541" s="10" t="s">
        <v>1676</v>
      </c>
      <c r="K541" s="11">
        <v>213310</v>
      </c>
      <c r="L541" s="11">
        <v>101150</v>
      </c>
      <c r="M541" s="11">
        <v>0</v>
      </c>
      <c r="N541" s="21">
        <v>101150</v>
      </c>
      <c r="O541" s="7">
        <v>4</v>
      </c>
      <c r="P541" s="11">
        <v>0</v>
      </c>
      <c r="Q541" s="11">
        <f t="shared" si="56"/>
        <v>23429.87308818744</v>
      </c>
      <c r="R541" s="12" t="b">
        <f t="shared" si="59"/>
        <v>0</v>
      </c>
      <c r="S541" s="23">
        <f t="shared" si="57"/>
        <v>24514.646081206509</v>
      </c>
      <c r="T541" s="23" t="b">
        <f t="shared" si="60"/>
        <v>0</v>
      </c>
      <c r="U541" s="23">
        <f t="shared" si="58"/>
        <v>24525.026684010467</v>
      </c>
      <c r="V541" s="25">
        <f t="shared" si="61"/>
        <v>24526</v>
      </c>
      <c r="W541" s="27">
        <f t="shared" si="62"/>
        <v>-76624</v>
      </c>
    </row>
    <row r="542" spans="2:23" ht="38.25" x14ac:dyDescent="0.2">
      <c r="B542" s="9">
        <v>541</v>
      </c>
      <c r="C542" s="9">
        <v>3</v>
      </c>
      <c r="D542" s="9" t="s">
        <v>1668</v>
      </c>
      <c r="E542" s="9" t="s">
        <v>1677</v>
      </c>
      <c r="F542" s="9">
        <v>107270</v>
      </c>
      <c r="G542" s="10" t="s">
        <v>1670</v>
      </c>
      <c r="H542" s="10" t="s">
        <v>1671</v>
      </c>
      <c r="I542" s="10" t="s">
        <v>1678</v>
      </c>
      <c r="J542" s="10" t="s">
        <v>1679</v>
      </c>
      <c r="K542" s="11">
        <v>192706</v>
      </c>
      <c r="L542" s="11">
        <v>39000</v>
      </c>
      <c r="M542" s="11">
        <v>0</v>
      </c>
      <c r="N542" s="21">
        <v>39000</v>
      </c>
      <c r="O542" s="7">
        <v>5</v>
      </c>
      <c r="P542" s="11">
        <v>0</v>
      </c>
      <c r="Q542" s="11">
        <f t="shared" si="56"/>
        <v>29287.341360234299</v>
      </c>
      <c r="R542" s="12" t="b">
        <f t="shared" si="59"/>
        <v>0</v>
      </c>
      <c r="S542" s="23">
        <f t="shared" si="57"/>
        <v>30372.114353253368</v>
      </c>
      <c r="T542" s="23" t="b">
        <f t="shared" si="60"/>
        <v>0</v>
      </c>
      <c r="U542" s="23">
        <f t="shared" si="58"/>
        <v>30382.494956057326</v>
      </c>
      <c r="V542" s="25">
        <f t="shared" si="61"/>
        <v>30383</v>
      </c>
      <c r="W542" s="27">
        <f t="shared" si="62"/>
        <v>-8617</v>
      </c>
    </row>
    <row r="543" spans="2:23" ht="51" x14ac:dyDescent="0.2">
      <c r="B543" s="9">
        <v>542</v>
      </c>
      <c r="C543" s="9">
        <v>4</v>
      </c>
      <c r="D543" s="9" t="s">
        <v>1668</v>
      </c>
      <c r="E543" s="9" t="s">
        <v>1680</v>
      </c>
      <c r="F543" s="9">
        <v>107430</v>
      </c>
      <c r="G543" s="10" t="s">
        <v>1670</v>
      </c>
      <c r="H543" s="10" t="s">
        <v>1671</v>
      </c>
      <c r="I543" s="10" t="s">
        <v>1672</v>
      </c>
      <c r="J543" s="10" t="s">
        <v>1681</v>
      </c>
      <c r="K543" s="11">
        <v>143840</v>
      </c>
      <c r="L543" s="11">
        <v>11900</v>
      </c>
      <c r="M543" s="11">
        <v>0</v>
      </c>
      <c r="N543" s="21">
        <v>11900</v>
      </c>
      <c r="O543" s="7">
        <v>4</v>
      </c>
      <c r="P543" s="11">
        <v>0</v>
      </c>
      <c r="Q543" s="11">
        <f t="shared" si="56"/>
        <v>11900</v>
      </c>
      <c r="R543" s="12" t="b">
        <f t="shared" si="59"/>
        <v>1</v>
      </c>
      <c r="S543" s="23">
        <f t="shared" si="57"/>
        <v>11900</v>
      </c>
      <c r="T543" s="23" t="b">
        <f t="shared" si="60"/>
        <v>1</v>
      </c>
      <c r="U543" s="23">
        <f t="shared" si="58"/>
        <v>11900</v>
      </c>
      <c r="V543" s="25">
        <f t="shared" si="61"/>
        <v>11900</v>
      </c>
      <c r="W543" s="27">
        <f t="shared" si="62"/>
        <v>0</v>
      </c>
    </row>
    <row r="544" spans="2:23" ht="38.25" x14ac:dyDescent="0.2">
      <c r="B544" s="9">
        <v>543</v>
      </c>
      <c r="C544" s="9">
        <v>5</v>
      </c>
      <c r="D544" s="9" t="s">
        <v>1668</v>
      </c>
      <c r="E544" s="9" t="s">
        <v>1682</v>
      </c>
      <c r="F544" s="9">
        <v>107582</v>
      </c>
      <c r="G544" s="10" t="s">
        <v>1670</v>
      </c>
      <c r="H544" s="10" t="s">
        <v>1671</v>
      </c>
      <c r="I544" s="10" t="s">
        <v>1683</v>
      </c>
      <c r="J544" s="10" t="s">
        <v>1684</v>
      </c>
      <c r="K544" s="11">
        <v>119595</v>
      </c>
      <c r="L544" s="11">
        <v>98308</v>
      </c>
      <c r="M544" s="11">
        <v>0</v>
      </c>
      <c r="N544" s="21">
        <v>98308</v>
      </c>
      <c r="O544" s="7">
        <v>4</v>
      </c>
      <c r="P544" s="11">
        <v>0</v>
      </c>
      <c r="Q544" s="11">
        <f t="shared" si="56"/>
        <v>23429.87308818744</v>
      </c>
      <c r="R544" s="12" t="b">
        <f t="shared" si="59"/>
        <v>0</v>
      </c>
      <c r="S544" s="23">
        <f t="shared" si="57"/>
        <v>24514.646081206509</v>
      </c>
      <c r="T544" s="23" t="b">
        <f t="shared" si="60"/>
        <v>0</v>
      </c>
      <c r="U544" s="23">
        <f t="shared" si="58"/>
        <v>24525.026684010467</v>
      </c>
      <c r="V544" s="25">
        <f t="shared" si="61"/>
        <v>24526</v>
      </c>
      <c r="W544" s="27">
        <f t="shared" si="62"/>
        <v>-73782</v>
      </c>
    </row>
    <row r="545" spans="2:23" ht="51" x14ac:dyDescent="0.2">
      <c r="B545" s="9">
        <v>544</v>
      </c>
      <c r="C545" s="9">
        <v>6</v>
      </c>
      <c r="D545" s="9" t="s">
        <v>1668</v>
      </c>
      <c r="E545" s="9" t="s">
        <v>1685</v>
      </c>
      <c r="F545" s="9">
        <v>108035</v>
      </c>
      <c r="G545" s="10" t="s">
        <v>1670</v>
      </c>
      <c r="H545" s="10" t="s">
        <v>1671</v>
      </c>
      <c r="I545" s="10" t="s">
        <v>1686</v>
      </c>
      <c r="J545" s="10" t="s">
        <v>1687</v>
      </c>
      <c r="K545" s="11">
        <v>261324</v>
      </c>
      <c r="L545" s="11">
        <v>127344</v>
      </c>
      <c r="M545" s="11">
        <v>0</v>
      </c>
      <c r="N545" s="21">
        <v>127344</v>
      </c>
      <c r="O545" s="7">
        <v>4</v>
      </c>
      <c r="P545" s="11">
        <v>0</v>
      </c>
      <c r="Q545" s="11">
        <f t="shared" si="56"/>
        <v>23429.87308818744</v>
      </c>
      <c r="R545" s="12" t="b">
        <f t="shared" si="59"/>
        <v>0</v>
      </c>
      <c r="S545" s="23">
        <f t="shared" si="57"/>
        <v>24514.646081206509</v>
      </c>
      <c r="T545" s="23" t="b">
        <f t="shared" si="60"/>
        <v>0</v>
      </c>
      <c r="U545" s="23">
        <f t="shared" si="58"/>
        <v>24525.026684010467</v>
      </c>
      <c r="V545" s="25">
        <f t="shared" si="61"/>
        <v>24526</v>
      </c>
      <c r="W545" s="27">
        <f t="shared" si="62"/>
        <v>-102818</v>
      </c>
    </row>
    <row r="546" spans="2:23" ht="51" x14ac:dyDescent="0.2">
      <c r="B546" s="9">
        <v>545</v>
      </c>
      <c r="C546" s="9">
        <v>7</v>
      </c>
      <c r="D546" s="9" t="s">
        <v>1668</v>
      </c>
      <c r="E546" s="9" t="s">
        <v>1688</v>
      </c>
      <c r="F546" s="9">
        <v>108106</v>
      </c>
      <c r="G546" s="10" t="s">
        <v>1670</v>
      </c>
      <c r="H546" s="10" t="s">
        <v>1671</v>
      </c>
      <c r="I546" s="10" t="s">
        <v>1689</v>
      </c>
      <c r="J546" s="10" t="s">
        <v>1690</v>
      </c>
      <c r="K546" s="11">
        <v>83300</v>
      </c>
      <c r="L546" s="11">
        <v>44281</v>
      </c>
      <c r="M546" s="11">
        <v>0</v>
      </c>
      <c r="N546" s="21">
        <v>44281</v>
      </c>
      <c r="O546" s="7">
        <v>3</v>
      </c>
      <c r="P546" s="11">
        <v>0</v>
      </c>
      <c r="Q546" s="11">
        <f t="shared" si="56"/>
        <v>17572.404816140581</v>
      </c>
      <c r="R546" s="12" t="b">
        <f t="shared" si="59"/>
        <v>0</v>
      </c>
      <c r="S546" s="23">
        <f t="shared" si="57"/>
        <v>18657.17780915965</v>
      </c>
      <c r="T546" s="23" t="b">
        <f t="shared" si="60"/>
        <v>0</v>
      </c>
      <c r="U546" s="23">
        <f t="shared" si="58"/>
        <v>18667.558411963608</v>
      </c>
      <c r="V546" s="25">
        <f t="shared" si="61"/>
        <v>18668</v>
      </c>
      <c r="W546" s="27">
        <f t="shared" si="62"/>
        <v>-25613</v>
      </c>
    </row>
    <row r="547" spans="2:23" ht="51" x14ac:dyDescent="0.2">
      <c r="B547" s="9">
        <v>546</v>
      </c>
      <c r="C547" s="9">
        <v>8</v>
      </c>
      <c r="D547" s="9" t="s">
        <v>1668</v>
      </c>
      <c r="E547" s="9" t="s">
        <v>1691</v>
      </c>
      <c r="F547" s="9">
        <v>179622</v>
      </c>
      <c r="G547" s="10" t="s">
        <v>1670</v>
      </c>
      <c r="H547" s="10" t="s">
        <v>1671</v>
      </c>
      <c r="I547" s="10" t="s">
        <v>1692</v>
      </c>
      <c r="J547" s="10" t="s">
        <v>1693</v>
      </c>
      <c r="K547" s="11">
        <v>177310</v>
      </c>
      <c r="L547" s="11">
        <v>117810</v>
      </c>
      <c r="M547" s="11">
        <v>0</v>
      </c>
      <c r="N547" s="21">
        <v>117810</v>
      </c>
      <c r="O547" s="7">
        <v>4</v>
      </c>
      <c r="P547" s="11">
        <v>0</v>
      </c>
      <c r="Q547" s="11">
        <f t="shared" si="56"/>
        <v>23429.87308818744</v>
      </c>
      <c r="R547" s="12" t="b">
        <f t="shared" si="59"/>
        <v>0</v>
      </c>
      <c r="S547" s="23">
        <f t="shared" si="57"/>
        <v>24514.646081206509</v>
      </c>
      <c r="T547" s="23" t="b">
        <f t="shared" si="60"/>
        <v>0</v>
      </c>
      <c r="U547" s="23">
        <f t="shared" si="58"/>
        <v>24525.026684010467</v>
      </c>
      <c r="V547" s="25">
        <f t="shared" si="61"/>
        <v>24526</v>
      </c>
      <c r="W547" s="27">
        <f t="shared" si="62"/>
        <v>-93284</v>
      </c>
    </row>
    <row r="548" spans="2:23" ht="51" x14ac:dyDescent="0.2">
      <c r="B548" s="9">
        <v>547</v>
      </c>
      <c r="C548" s="9">
        <v>9</v>
      </c>
      <c r="D548" s="9" t="s">
        <v>1668</v>
      </c>
      <c r="E548" s="9" t="s">
        <v>1694</v>
      </c>
      <c r="F548" s="9">
        <v>108204</v>
      </c>
      <c r="G548" s="10" t="s">
        <v>1670</v>
      </c>
      <c r="H548" s="10" t="s">
        <v>1671</v>
      </c>
      <c r="I548" s="10" t="s">
        <v>1695</v>
      </c>
      <c r="J548" s="10" t="s">
        <v>1696</v>
      </c>
      <c r="K548" s="11">
        <v>152020</v>
      </c>
      <c r="L548" s="11">
        <v>11900</v>
      </c>
      <c r="M548" s="11">
        <v>0</v>
      </c>
      <c r="N548" s="21">
        <v>11900</v>
      </c>
      <c r="O548" s="7">
        <v>5</v>
      </c>
      <c r="P548" s="11">
        <v>0</v>
      </c>
      <c r="Q548" s="11">
        <f t="shared" si="56"/>
        <v>11900</v>
      </c>
      <c r="R548" s="12" t="b">
        <f t="shared" si="59"/>
        <v>1</v>
      </c>
      <c r="S548" s="23">
        <f t="shared" si="57"/>
        <v>11900</v>
      </c>
      <c r="T548" s="23" t="b">
        <f t="shared" si="60"/>
        <v>1</v>
      </c>
      <c r="U548" s="23">
        <f t="shared" si="58"/>
        <v>11900</v>
      </c>
      <c r="V548" s="25">
        <f t="shared" si="61"/>
        <v>11900</v>
      </c>
      <c r="W548" s="27">
        <f t="shared" si="62"/>
        <v>0</v>
      </c>
    </row>
    <row r="549" spans="2:23" ht="51" x14ac:dyDescent="0.2">
      <c r="B549" s="9">
        <v>548</v>
      </c>
      <c r="C549" s="9">
        <v>10</v>
      </c>
      <c r="D549" s="9" t="s">
        <v>1668</v>
      </c>
      <c r="E549" s="9" t="s">
        <v>1697</v>
      </c>
      <c r="F549" s="9">
        <v>108222</v>
      </c>
      <c r="G549" s="10" t="s">
        <v>1670</v>
      </c>
      <c r="H549" s="10" t="s">
        <v>1671</v>
      </c>
      <c r="I549" s="10" t="s">
        <v>1698</v>
      </c>
      <c r="J549" s="10" t="s">
        <v>1699</v>
      </c>
      <c r="K549" s="11">
        <v>192980</v>
      </c>
      <c r="L549" s="11">
        <v>121380</v>
      </c>
      <c r="M549" s="11">
        <v>0</v>
      </c>
      <c r="N549" s="21">
        <v>121380</v>
      </c>
      <c r="O549" s="7">
        <v>3</v>
      </c>
      <c r="P549" s="11">
        <v>0</v>
      </c>
      <c r="Q549" s="11">
        <f t="shared" si="56"/>
        <v>17572.404816140581</v>
      </c>
      <c r="R549" s="12" t="b">
        <f t="shared" si="59"/>
        <v>0</v>
      </c>
      <c r="S549" s="23">
        <f t="shared" si="57"/>
        <v>18657.17780915965</v>
      </c>
      <c r="T549" s="23" t="b">
        <f t="shared" si="60"/>
        <v>0</v>
      </c>
      <c r="U549" s="23">
        <f t="shared" si="58"/>
        <v>18667.558411963608</v>
      </c>
      <c r="V549" s="25">
        <f t="shared" si="61"/>
        <v>18668</v>
      </c>
      <c r="W549" s="27">
        <f t="shared" si="62"/>
        <v>-102712</v>
      </c>
    </row>
    <row r="550" spans="2:23" ht="51" x14ac:dyDescent="0.2">
      <c r="B550" s="9">
        <v>549</v>
      </c>
      <c r="C550" s="9">
        <v>11</v>
      </c>
      <c r="D550" s="9" t="s">
        <v>1668</v>
      </c>
      <c r="E550" s="9" t="s">
        <v>1700</v>
      </c>
      <c r="F550" s="9">
        <v>108400</v>
      </c>
      <c r="G550" s="10" t="s">
        <v>1670</v>
      </c>
      <c r="H550" s="10" t="s">
        <v>1671</v>
      </c>
      <c r="I550" s="10" t="s">
        <v>1701</v>
      </c>
      <c r="J550" s="10" t="s">
        <v>1702</v>
      </c>
      <c r="K550" s="11">
        <v>149225</v>
      </c>
      <c r="L550" s="11">
        <v>37725</v>
      </c>
      <c r="M550" s="11">
        <v>0</v>
      </c>
      <c r="N550" s="21">
        <v>37725</v>
      </c>
      <c r="O550" s="7">
        <v>4</v>
      </c>
      <c r="P550" s="11">
        <v>0</v>
      </c>
      <c r="Q550" s="11">
        <f t="shared" si="56"/>
        <v>23429.87308818744</v>
      </c>
      <c r="R550" s="12" t="b">
        <f t="shared" si="59"/>
        <v>0</v>
      </c>
      <c r="S550" s="23">
        <f t="shared" si="57"/>
        <v>24514.646081206509</v>
      </c>
      <c r="T550" s="23" t="b">
        <f t="shared" si="60"/>
        <v>0</v>
      </c>
      <c r="U550" s="23">
        <f t="shared" si="58"/>
        <v>24525.026684010467</v>
      </c>
      <c r="V550" s="25">
        <f t="shared" si="61"/>
        <v>24526</v>
      </c>
      <c r="W550" s="27">
        <f t="shared" si="62"/>
        <v>-13199</v>
      </c>
    </row>
    <row r="551" spans="2:23" ht="51" x14ac:dyDescent="0.2">
      <c r="B551" s="9">
        <v>550</v>
      </c>
      <c r="C551" s="9">
        <v>12</v>
      </c>
      <c r="D551" s="9" t="s">
        <v>1668</v>
      </c>
      <c r="E551" s="9" t="s">
        <v>1703</v>
      </c>
      <c r="F551" s="9">
        <v>179864</v>
      </c>
      <c r="G551" s="10" t="s">
        <v>1670</v>
      </c>
      <c r="H551" s="10" t="s">
        <v>1671</v>
      </c>
      <c r="I551" s="10" t="s">
        <v>1704</v>
      </c>
      <c r="J551" s="10" t="s">
        <v>1705</v>
      </c>
      <c r="K551" s="11">
        <v>107100</v>
      </c>
      <c r="L551" s="11">
        <v>65450</v>
      </c>
      <c r="M551" s="11">
        <v>0</v>
      </c>
      <c r="N551" s="21">
        <v>65450</v>
      </c>
      <c r="O551" s="7">
        <v>4</v>
      </c>
      <c r="P551" s="11">
        <v>0</v>
      </c>
      <c r="Q551" s="11">
        <f t="shared" si="56"/>
        <v>23429.87308818744</v>
      </c>
      <c r="R551" s="12" t="b">
        <f t="shared" si="59"/>
        <v>0</v>
      </c>
      <c r="S551" s="23">
        <f t="shared" si="57"/>
        <v>24514.646081206509</v>
      </c>
      <c r="T551" s="23" t="b">
        <f t="shared" si="60"/>
        <v>0</v>
      </c>
      <c r="U551" s="23">
        <f t="shared" si="58"/>
        <v>24525.026684010467</v>
      </c>
      <c r="V551" s="25">
        <f t="shared" si="61"/>
        <v>24526</v>
      </c>
      <c r="W551" s="27">
        <f t="shared" si="62"/>
        <v>-40924</v>
      </c>
    </row>
    <row r="552" spans="2:23" ht="51" x14ac:dyDescent="0.2">
      <c r="B552" s="9">
        <v>551</v>
      </c>
      <c r="C552" s="9">
        <v>13</v>
      </c>
      <c r="D552" s="9" t="s">
        <v>1668</v>
      </c>
      <c r="E552" s="9" t="s">
        <v>1706</v>
      </c>
      <c r="F552" s="9">
        <v>108552</v>
      </c>
      <c r="G552" s="10" t="s">
        <v>1670</v>
      </c>
      <c r="H552" s="10" t="s">
        <v>1671</v>
      </c>
      <c r="I552" s="10" t="s">
        <v>1707</v>
      </c>
      <c r="J552" s="10" t="s">
        <v>1708</v>
      </c>
      <c r="K552" s="11">
        <v>236150</v>
      </c>
      <c r="L552" s="11">
        <v>139266.44</v>
      </c>
      <c r="M552" s="11">
        <v>0</v>
      </c>
      <c r="N552" s="21">
        <v>139266.44</v>
      </c>
      <c r="O552" s="7">
        <v>4</v>
      </c>
      <c r="P552" s="11">
        <v>0</v>
      </c>
      <c r="Q552" s="11">
        <f t="shared" si="56"/>
        <v>23429.87308818744</v>
      </c>
      <c r="R552" s="12" t="b">
        <f t="shared" si="59"/>
        <v>0</v>
      </c>
      <c r="S552" s="23">
        <f t="shared" si="57"/>
        <v>24514.646081206509</v>
      </c>
      <c r="T552" s="23" t="b">
        <f t="shared" si="60"/>
        <v>0</v>
      </c>
      <c r="U552" s="23">
        <f t="shared" si="58"/>
        <v>24525.026684010467</v>
      </c>
      <c r="V552" s="25">
        <f t="shared" si="61"/>
        <v>24526</v>
      </c>
      <c r="W552" s="27">
        <f t="shared" si="62"/>
        <v>-114740.44</v>
      </c>
    </row>
    <row r="553" spans="2:23" ht="51" x14ac:dyDescent="0.2">
      <c r="B553" s="9">
        <v>552</v>
      </c>
      <c r="C553" s="9">
        <v>14</v>
      </c>
      <c r="D553" s="9" t="s">
        <v>1668</v>
      </c>
      <c r="E553" s="9" t="s">
        <v>1709</v>
      </c>
      <c r="F553" s="9">
        <v>108598</v>
      </c>
      <c r="G553" s="10" t="s">
        <v>1670</v>
      </c>
      <c r="H553" s="10" t="s">
        <v>1671</v>
      </c>
      <c r="I553" s="10" t="s">
        <v>1710</v>
      </c>
      <c r="J553" s="10" t="s">
        <v>1711</v>
      </c>
      <c r="K553" s="11">
        <v>157936</v>
      </c>
      <c r="L553" s="11">
        <v>82936</v>
      </c>
      <c r="M553" s="11">
        <v>0</v>
      </c>
      <c r="N553" s="21">
        <v>82936</v>
      </c>
      <c r="O553" s="7">
        <v>5</v>
      </c>
      <c r="P553" s="11">
        <v>0</v>
      </c>
      <c r="Q553" s="11">
        <f t="shared" si="56"/>
        <v>29287.341360234299</v>
      </c>
      <c r="R553" s="12" t="b">
        <f t="shared" si="59"/>
        <v>0</v>
      </c>
      <c r="S553" s="23">
        <f t="shared" si="57"/>
        <v>30372.114353253368</v>
      </c>
      <c r="T553" s="23" t="b">
        <f t="shared" si="60"/>
        <v>0</v>
      </c>
      <c r="U553" s="23">
        <f t="shared" si="58"/>
        <v>30382.494956057326</v>
      </c>
      <c r="V553" s="25">
        <f t="shared" si="61"/>
        <v>30383</v>
      </c>
      <c r="W553" s="27">
        <f t="shared" si="62"/>
        <v>-52553</v>
      </c>
    </row>
    <row r="554" spans="2:23" ht="51" x14ac:dyDescent="0.2">
      <c r="B554" s="9">
        <v>553</v>
      </c>
      <c r="C554" s="9">
        <v>15</v>
      </c>
      <c r="D554" s="9" t="s">
        <v>1668</v>
      </c>
      <c r="E554" s="9" t="s">
        <v>1712</v>
      </c>
      <c r="F554" s="9">
        <v>108614</v>
      </c>
      <c r="G554" s="10" t="s">
        <v>1670</v>
      </c>
      <c r="H554" s="10" t="s">
        <v>1671</v>
      </c>
      <c r="I554" s="10" t="s">
        <v>1710</v>
      </c>
      <c r="J554" s="10" t="s">
        <v>1713</v>
      </c>
      <c r="K554" s="11">
        <v>91392</v>
      </c>
      <c r="L554" s="11">
        <v>91392</v>
      </c>
      <c r="M554" s="11">
        <v>0</v>
      </c>
      <c r="N554" s="21">
        <v>91392</v>
      </c>
      <c r="O554" s="7">
        <v>4</v>
      </c>
      <c r="P554" s="11">
        <v>0</v>
      </c>
      <c r="Q554" s="11">
        <f t="shared" si="56"/>
        <v>23429.87308818744</v>
      </c>
      <c r="R554" s="12" t="b">
        <f t="shared" si="59"/>
        <v>0</v>
      </c>
      <c r="S554" s="23">
        <f t="shared" si="57"/>
        <v>24514.646081206509</v>
      </c>
      <c r="T554" s="23" t="b">
        <f t="shared" si="60"/>
        <v>0</v>
      </c>
      <c r="U554" s="23">
        <f t="shared" si="58"/>
        <v>24525.026684010467</v>
      </c>
      <c r="V554" s="25">
        <f t="shared" si="61"/>
        <v>24526</v>
      </c>
      <c r="W554" s="27">
        <f t="shared" si="62"/>
        <v>-66866</v>
      </c>
    </row>
    <row r="555" spans="2:23" ht="51" x14ac:dyDescent="0.2">
      <c r="B555" s="9">
        <v>554</v>
      </c>
      <c r="C555" s="9">
        <v>16</v>
      </c>
      <c r="D555" s="9" t="s">
        <v>1668</v>
      </c>
      <c r="E555" s="9" t="s">
        <v>1714</v>
      </c>
      <c r="F555" s="9">
        <v>108632</v>
      </c>
      <c r="G555" s="10" t="s">
        <v>1670</v>
      </c>
      <c r="H555" s="10" t="s">
        <v>1671</v>
      </c>
      <c r="I555" s="10" t="s">
        <v>1715</v>
      </c>
      <c r="J555" s="10" t="s">
        <v>1716</v>
      </c>
      <c r="K555" s="11">
        <v>189278</v>
      </c>
      <c r="L555" s="11">
        <v>100998</v>
      </c>
      <c r="M555" s="11">
        <v>0</v>
      </c>
      <c r="N555" s="21">
        <v>100998</v>
      </c>
      <c r="O555" s="7">
        <v>5</v>
      </c>
      <c r="P555" s="11">
        <v>0</v>
      </c>
      <c r="Q555" s="11">
        <f t="shared" si="56"/>
        <v>29287.341360234299</v>
      </c>
      <c r="R555" s="12" t="b">
        <f t="shared" si="59"/>
        <v>0</v>
      </c>
      <c r="S555" s="23">
        <f t="shared" si="57"/>
        <v>30372.114353253368</v>
      </c>
      <c r="T555" s="23" t="b">
        <f t="shared" si="60"/>
        <v>0</v>
      </c>
      <c r="U555" s="23">
        <f t="shared" si="58"/>
        <v>30382.494956057326</v>
      </c>
      <c r="V555" s="25">
        <f t="shared" si="61"/>
        <v>30383</v>
      </c>
      <c r="W555" s="27">
        <f t="shared" si="62"/>
        <v>-70615</v>
      </c>
    </row>
    <row r="556" spans="2:23" ht="51" x14ac:dyDescent="0.2">
      <c r="B556" s="9">
        <v>555</v>
      </c>
      <c r="C556" s="9">
        <v>17</v>
      </c>
      <c r="D556" s="9" t="s">
        <v>1668</v>
      </c>
      <c r="E556" s="9" t="s">
        <v>1394</v>
      </c>
      <c r="F556" s="9">
        <v>108874</v>
      </c>
      <c r="G556" s="10" t="s">
        <v>1670</v>
      </c>
      <c r="H556" s="10" t="s">
        <v>1671</v>
      </c>
      <c r="I556" s="10" t="s">
        <v>1717</v>
      </c>
      <c r="J556" s="10" t="s">
        <v>1718</v>
      </c>
      <c r="K556" s="11">
        <v>307496</v>
      </c>
      <c r="L556" s="11">
        <v>307496</v>
      </c>
      <c r="M556" s="11">
        <v>0</v>
      </c>
      <c r="N556" s="21">
        <v>307496</v>
      </c>
      <c r="O556" s="7">
        <v>4</v>
      </c>
      <c r="P556" s="11">
        <v>0</v>
      </c>
      <c r="Q556" s="11">
        <f t="shared" si="56"/>
        <v>23429.87308818744</v>
      </c>
      <c r="R556" s="12" t="b">
        <f t="shared" si="59"/>
        <v>0</v>
      </c>
      <c r="S556" s="23">
        <f t="shared" si="57"/>
        <v>24514.646081206509</v>
      </c>
      <c r="T556" s="23" t="b">
        <f t="shared" si="60"/>
        <v>0</v>
      </c>
      <c r="U556" s="23">
        <f t="shared" si="58"/>
        <v>24525.026684010467</v>
      </c>
      <c r="V556" s="25">
        <f t="shared" si="61"/>
        <v>24526</v>
      </c>
      <c r="W556" s="27">
        <f t="shared" si="62"/>
        <v>-282970</v>
      </c>
    </row>
    <row r="557" spans="2:23" ht="51" x14ac:dyDescent="0.2">
      <c r="B557" s="9">
        <v>556</v>
      </c>
      <c r="C557" s="9">
        <v>18</v>
      </c>
      <c r="D557" s="9" t="s">
        <v>1668</v>
      </c>
      <c r="E557" s="9" t="s">
        <v>1719</v>
      </c>
      <c r="F557" s="9">
        <v>108892</v>
      </c>
      <c r="G557" s="10" t="s">
        <v>1670</v>
      </c>
      <c r="H557" s="10" t="s">
        <v>1671</v>
      </c>
      <c r="I557" s="10" t="s">
        <v>1720</v>
      </c>
      <c r="J557" s="10" t="s">
        <v>1721</v>
      </c>
      <c r="K557" s="11">
        <v>196402</v>
      </c>
      <c r="L557" s="11">
        <v>100912</v>
      </c>
      <c r="M557" s="11">
        <v>0</v>
      </c>
      <c r="N557" s="21">
        <v>100912</v>
      </c>
      <c r="O557" s="7">
        <v>4</v>
      </c>
      <c r="P557" s="11">
        <v>0</v>
      </c>
      <c r="Q557" s="11">
        <f t="shared" si="56"/>
        <v>23429.87308818744</v>
      </c>
      <c r="R557" s="12" t="b">
        <f t="shared" si="59"/>
        <v>0</v>
      </c>
      <c r="S557" s="23">
        <f t="shared" si="57"/>
        <v>24514.646081206509</v>
      </c>
      <c r="T557" s="23" t="b">
        <f t="shared" si="60"/>
        <v>0</v>
      </c>
      <c r="U557" s="23">
        <f t="shared" si="58"/>
        <v>24525.026684010467</v>
      </c>
      <c r="V557" s="25">
        <f t="shared" si="61"/>
        <v>24526</v>
      </c>
      <c r="W557" s="27">
        <f t="shared" si="62"/>
        <v>-76386</v>
      </c>
    </row>
    <row r="558" spans="2:23" ht="51" x14ac:dyDescent="0.2">
      <c r="B558" s="9">
        <v>557</v>
      </c>
      <c r="C558" s="9">
        <v>19</v>
      </c>
      <c r="D558" s="9" t="s">
        <v>1668</v>
      </c>
      <c r="E558" s="9" t="s">
        <v>1722</v>
      </c>
      <c r="F558" s="9">
        <v>108945</v>
      </c>
      <c r="G558" s="10" t="s">
        <v>1670</v>
      </c>
      <c r="H558" s="10" t="s">
        <v>1671</v>
      </c>
      <c r="I558" s="10" t="s">
        <v>1723</v>
      </c>
      <c r="J558" s="10" t="s">
        <v>1724</v>
      </c>
      <c r="K558" s="11">
        <v>195160</v>
      </c>
      <c r="L558" s="11">
        <v>118080.5</v>
      </c>
      <c r="M558" s="11">
        <v>0</v>
      </c>
      <c r="N558" s="21">
        <v>118080.5</v>
      </c>
      <c r="O558" s="7">
        <v>4</v>
      </c>
      <c r="P558" s="11">
        <v>0</v>
      </c>
      <c r="Q558" s="11">
        <f t="shared" si="56"/>
        <v>23429.87308818744</v>
      </c>
      <c r="R558" s="12" t="b">
        <f t="shared" si="59"/>
        <v>0</v>
      </c>
      <c r="S558" s="23">
        <f t="shared" si="57"/>
        <v>24514.646081206509</v>
      </c>
      <c r="T558" s="23" t="b">
        <f t="shared" si="60"/>
        <v>0</v>
      </c>
      <c r="U558" s="23">
        <f t="shared" si="58"/>
        <v>24525.026684010467</v>
      </c>
      <c r="V558" s="25">
        <f t="shared" si="61"/>
        <v>24526</v>
      </c>
      <c r="W558" s="27">
        <f t="shared" si="62"/>
        <v>-93554.5</v>
      </c>
    </row>
    <row r="559" spans="2:23" ht="51" x14ac:dyDescent="0.2">
      <c r="B559" s="9">
        <v>558</v>
      </c>
      <c r="C559" s="9">
        <v>20</v>
      </c>
      <c r="D559" s="9" t="s">
        <v>1668</v>
      </c>
      <c r="E559" s="9" t="s">
        <v>1725</v>
      </c>
      <c r="F559" s="9">
        <v>106620</v>
      </c>
      <c r="G559" s="10" t="s">
        <v>1670</v>
      </c>
      <c r="H559" s="10" t="s">
        <v>1671</v>
      </c>
      <c r="I559" s="10" t="s">
        <v>1726</v>
      </c>
      <c r="J559" s="10" t="s">
        <v>1727</v>
      </c>
      <c r="K559" s="11">
        <v>180880</v>
      </c>
      <c r="L559" s="11">
        <v>95200</v>
      </c>
      <c r="M559" s="11">
        <v>0</v>
      </c>
      <c r="N559" s="21">
        <v>95200</v>
      </c>
      <c r="O559" s="7">
        <v>3</v>
      </c>
      <c r="P559" s="11">
        <v>0</v>
      </c>
      <c r="Q559" s="11">
        <f t="shared" si="56"/>
        <v>17572.404816140581</v>
      </c>
      <c r="R559" s="12" t="b">
        <f t="shared" si="59"/>
        <v>0</v>
      </c>
      <c r="S559" s="23">
        <f t="shared" si="57"/>
        <v>18657.17780915965</v>
      </c>
      <c r="T559" s="23" t="b">
        <f t="shared" si="60"/>
        <v>0</v>
      </c>
      <c r="U559" s="23">
        <f t="shared" si="58"/>
        <v>18667.558411963608</v>
      </c>
      <c r="V559" s="25">
        <f t="shared" si="61"/>
        <v>18668</v>
      </c>
      <c r="W559" s="27">
        <f t="shared" si="62"/>
        <v>-76532</v>
      </c>
    </row>
    <row r="560" spans="2:23" ht="51" x14ac:dyDescent="0.2">
      <c r="B560" s="9">
        <v>559</v>
      </c>
      <c r="C560" s="9">
        <v>21</v>
      </c>
      <c r="D560" s="9" t="s">
        <v>1668</v>
      </c>
      <c r="E560" s="9" t="s">
        <v>1728</v>
      </c>
      <c r="F560" s="9">
        <v>108712</v>
      </c>
      <c r="G560" s="10" t="s">
        <v>1670</v>
      </c>
      <c r="H560" s="10" t="s">
        <v>1671</v>
      </c>
      <c r="I560" s="10" t="s">
        <v>1729</v>
      </c>
      <c r="J560" s="10" t="s">
        <v>1730</v>
      </c>
      <c r="K560" s="11">
        <v>276556</v>
      </c>
      <c r="L560" s="11">
        <v>151606</v>
      </c>
      <c r="M560" s="11">
        <v>0</v>
      </c>
      <c r="N560" s="21">
        <v>151606</v>
      </c>
      <c r="O560" s="7">
        <v>3</v>
      </c>
      <c r="P560" s="11">
        <v>0</v>
      </c>
      <c r="Q560" s="11">
        <f t="shared" si="56"/>
        <v>17572.404816140581</v>
      </c>
      <c r="R560" s="12" t="b">
        <f t="shared" si="59"/>
        <v>0</v>
      </c>
      <c r="S560" s="23">
        <f t="shared" si="57"/>
        <v>18657.17780915965</v>
      </c>
      <c r="T560" s="23" t="b">
        <f t="shared" si="60"/>
        <v>0</v>
      </c>
      <c r="U560" s="23">
        <f t="shared" si="58"/>
        <v>18667.558411963608</v>
      </c>
      <c r="V560" s="25">
        <f t="shared" si="61"/>
        <v>18668</v>
      </c>
      <c r="W560" s="27">
        <f t="shared" si="62"/>
        <v>-132938</v>
      </c>
    </row>
    <row r="561" spans="2:23" ht="51" x14ac:dyDescent="0.2">
      <c r="B561" s="9">
        <v>560</v>
      </c>
      <c r="C561" s="9">
        <v>22</v>
      </c>
      <c r="D561" s="9" t="s">
        <v>1668</v>
      </c>
      <c r="E561" s="9" t="s">
        <v>598</v>
      </c>
      <c r="F561" s="9">
        <v>179613</v>
      </c>
      <c r="G561" s="10" t="s">
        <v>1670</v>
      </c>
      <c r="H561" s="10" t="s">
        <v>1671</v>
      </c>
      <c r="I561" s="10" t="s">
        <v>1731</v>
      </c>
      <c r="J561" s="10" t="s">
        <v>1732</v>
      </c>
      <c r="K561" s="11">
        <v>230384</v>
      </c>
      <c r="L561" s="11">
        <v>168458.44</v>
      </c>
      <c r="M561" s="11">
        <v>0</v>
      </c>
      <c r="N561" s="21">
        <v>168458.44</v>
      </c>
      <c r="O561" s="7">
        <v>4</v>
      </c>
      <c r="P561" s="11">
        <v>0</v>
      </c>
      <c r="Q561" s="11">
        <f t="shared" si="56"/>
        <v>23429.87308818744</v>
      </c>
      <c r="R561" s="12" t="b">
        <f t="shared" si="59"/>
        <v>0</v>
      </c>
      <c r="S561" s="23">
        <f t="shared" si="57"/>
        <v>24514.646081206509</v>
      </c>
      <c r="T561" s="23" t="b">
        <f t="shared" si="60"/>
        <v>0</v>
      </c>
      <c r="U561" s="23">
        <f t="shared" si="58"/>
        <v>24525.026684010467</v>
      </c>
      <c r="V561" s="25">
        <f t="shared" si="61"/>
        <v>24526</v>
      </c>
      <c r="W561" s="27">
        <f t="shared" si="62"/>
        <v>-143932.44</v>
      </c>
    </row>
    <row r="562" spans="2:23" ht="51" x14ac:dyDescent="0.2">
      <c r="B562" s="9">
        <v>561</v>
      </c>
      <c r="C562" s="9">
        <v>23</v>
      </c>
      <c r="D562" s="9" t="s">
        <v>1668</v>
      </c>
      <c r="E562" s="9" t="s">
        <v>1733</v>
      </c>
      <c r="F562" s="9">
        <v>109176</v>
      </c>
      <c r="G562" s="10" t="s">
        <v>1670</v>
      </c>
      <c r="H562" s="10" t="s">
        <v>1671</v>
      </c>
      <c r="I562" s="10" t="s">
        <v>1734</v>
      </c>
      <c r="J562" s="10" t="s">
        <v>1735</v>
      </c>
      <c r="K562" s="11">
        <v>243950</v>
      </c>
      <c r="L562" s="11">
        <v>202300</v>
      </c>
      <c r="M562" s="11">
        <v>0</v>
      </c>
      <c r="N562" s="21">
        <v>202300</v>
      </c>
      <c r="O562" s="7">
        <v>4</v>
      </c>
      <c r="P562" s="11">
        <v>0</v>
      </c>
      <c r="Q562" s="11">
        <f t="shared" si="56"/>
        <v>23429.87308818744</v>
      </c>
      <c r="R562" s="12" t="b">
        <f t="shared" si="59"/>
        <v>0</v>
      </c>
      <c r="S562" s="23">
        <f t="shared" si="57"/>
        <v>24514.646081206509</v>
      </c>
      <c r="T562" s="23" t="b">
        <f t="shared" si="60"/>
        <v>0</v>
      </c>
      <c r="U562" s="23">
        <f t="shared" si="58"/>
        <v>24525.026684010467</v>
      </c>
      <c r="V562" s="25">
        <f t="shared" si="61"/>
        <v>24526</v>
      </c>
      <c r="W562" s="27">
        <f t="shared" si="62"/>
        <v>-177774</v>
      </c>
    </row>
    <row r="563" spans="2:23" ht="51" x14ac:dyDescent="0.2">
      <c r="B563" s="9">
        <v>562</v>
      </c>
      <c r="C563" s="9">
        <v>24</v>
      </c>
      <c r="D563" s="9" t="s">
        <v>1668</v>
      </c>
      <c r="E563" s="9" t="s">
        <v>1736</v>
      </c>
      <c r="F563" s="9">
        <v>109041</v>
      </c>
      <c r="G563" s="10" t="s">
        <v>1670</v>
      </c>
      <c r="H563" s="10" t="s">
        <v>1671</v>
      </c>
      <c r="I563" s="10" t="s">
        <v>1737</v>
      </c>
      <c r="J563" s="10" t="s">
        <v>1738</v>
      </c>
      <c r="K563" s="11">
        <v>196350</v>
      </c>
      <c r="L563" s="11">
        <v>136850</v>
      </c>
      <c r="M563" s="11">
        <v>0</v>
      </c>
      <c r="N563" s="21">
        <v>136850</v>
      </c>
      <c r="O563" s="7">
        <v>3</v>
      </c>
      <c r="P563" s="11">
        <v>0</v>
      </c>
      <c r="Q563" s="11">
        <f t="shared" si="56"/>
        <v>17572.404816140581</v>
      </c>
      <c r="R563" s="12" t="b">
        <f t="shared" si="59"/>
        <v>0</v>
      </c>
      <c r="S563" s="23">
        <f t="shared" si="57"/>
        <v>18657.17780915965</v>
      </c>
      <c r="T563" s="23" t="b">
        <f t="shared" si="60"/>
        <v>0</v>
      </c>
      <c r="U563" s="23">
        <f t="shared" si="58"/>
        <v>18667.558411963608</v>
      </c>
      <c r="V563" s="25">
        <f t="shared" si="61"/>
        <v>18668</v>
      </c>
      <c r="W563" s="27">
        <f t="shared" si="62"/>
        <v>-118182</v>
      </c>
    </row>
    <row r="564" spans="2:23" ht="51" x14ac:dyDescent="0.2">
      <c r="B564" s="9">
        <v>563</v>
      </c>
      <c r="C564" s="9">
        <v>25</v>
      </c>
      <c r="D564" s="9" t="s">
        <v>1668</v>
      </c>
      <c r="E564" s="9" t="s">
        <v>1739</v>
      </c>
      <c r="F564" s="9">
        <v>106817</v>
      </c>
      <c r="G564" s="10" t="s">
        <v>1670</v>
      </c>
      <c r="H564" s="10" t="s">
        <v>1671</v>
      </c>
      <c r="I564" s="10" t="s">
        <v>1740</v>
      </c>
      <c r="J564" s="10" t="s">
        <v>1741</v>
      </c>
      <c r="K564" s="11">
        <v>222245</v>
      </c>
      <c r="L564" s="11">
        <v>11900</v>
      </c>
      <c r="M564" s="11">
        <v>0</v>
      </c>
      <c r="N564" s="21">
        <v>11900</v>
      </c>
      <c r="O564" s="7">
        <v>5</v>
      </c>
      <c r="P564" s="11">
        <v>0</v>
      </c>
      <c r="Q564" s="11">
        <f t="shared" si="56"/>
        <v>11900</v>
      </c>
      <c r="R564" s="12" t="b">
        <f t="shared" si="59"/>
        <v>1</v>
      </c>
      <c r="S564" s="23">
        <f t="shared" si="57"/>
        <v>11900</v>
      </c>
      <c r="T564" s="23" t="b">
        <f t="shared" si="60"/>
        <v>1</v>
      </c>
      <c r="U564" s="23">
        <f t="shared" si="58"/>
        <v>11900</v>
      </c>
      <c r="V564" s="25">
        <f t="shared" si="61"/>
        <v>11900</v>
      </c>
      <c r="W564" s="27">
        <f t="shared" si="62"/>
        <v>0</v>
      </c>
    </row>
    <row r="565" spans="2:23" ht="51" x14ac:dyDescent="0.2">
      <c r="B565" s="9">
        <v>564</v>
      </c>
      <c r="C565" s="9">
        <v>26</v>
      </c>
      <c r="D565" s="9" t="s">
        <v>1668</v>
      </c>
      <c r="E565" s="9" t="s">
        <v>1742</v>
      </c>
      <c r="F565" s="9">
        <v>109354</v>
      </c>
      <c r="G565" s="10" t="s">
        <v>1670</v>
      </c>
      <c r="H565" s="10" t="s">
        <v>1671</v>
      </c>
      <c r="I565" s="10" t="s">
        <v>1743</v>
      </c>
      <c r="J565" s="10" t="s">
        <v>1744</v>
      </c>
      <c r="K565" s="11">
        <v>190400</v>
      </c>
      <c r="L565" s="11">
        <v>101150</v>
      </c>
      <c r="M565" s="11">
        <v>0</v>
      </c>
      <c r="N565" s="21">
        <v>101150</v>
      </c>
      <c r="O565" s="7">
        <v>5</v>
      </c>
      <c r="P565" s="11">
        <v>0</v>
      </c>
      <c r="Q565" s="11">
        <f t="shared" si="56"/>
        <v>29287.341360234299</v>
      </c>
      <c r="R565" s="12" t="b">
        <f t="shared" si="59"/>
        <v>0</v>
      </c>
      <c r="S565" s="23">
        <f t="shared" si="57"/>
        <v>30372.114353253368</v>
      </c>
      <c r="T565" s="23" t="b">
        <f t="shared" si="60"/>
        <v>0</v>
      </c>
      <c r="U565" s="23">
        <f t="shared" si="58"/>
        <v>30382.494956057326</v>
      </c>
      <c r="V565" s="25">
        <f t="shared" si="61"/>
        <v>30383</v>
      </c>
      <c r="W565" s="27">
        <f t="shared" si="62"/>
        <v>-70767</v>
      </c>
    </row>
    <row r="566" spans="2:23" ht="51" x14ac:dyDescent="0.2">
      <c r="B566" s="9">
        <v>565</v>
      </c>
      <c r="C566" s="9">
        <v>27</v>
      </c>
      <c r="D566" s="9" t="s">
        <v>1668</v>
      </c>
      <c r="E566" s="9" t="s">
        <v>1745</v>
      </c>
      <c r="F566" s="9">
        <v>109425</v>
      </c>
      <c r="G566" s="10" t="s">
        <v>1670</v>
      </c>
      <c r="H566" s="10" t="s">
        <v>1671</v>
      </c>
      <c r="I566" s="10" t="s">
        <v>1746</v>
      </c>
      <c r="J566" s="10" t="s">
        <v>1747</v>
      </c>
      <c r="K566" s="11">
        <v>142611</v>
      </c>
      <c r="L566" s="11">
        <v>11900</v>
      </c>
      <c r="M566" s="11">
        <v>0</v>
      </c>
      <c r="N566" s="21">
        <v>11900</v>
      </c>
      <c r="O566" s="7">
        <v>4</v>
      </c>
      <c r="P566" s="11">
        <v>0</v>
      </c>
      <c r="Q566" s="11">
        <f t="shared" si="56"/>
        <v>11900</v>
      </c>
      <c r="R566" s="12" t="b">
        <f t="shared" si="59"/>
        <v>1</v>
      </c>
      <c r="S566" s="23">
        <f t="shared" si="57"/>
        <v>11900</v>
      </c>
      <c r="T566" s="23" t="b">
        <f t="shared" si="60"/>
        <v>1</v>
      </c>
      <c r="U566" s="23">
        <f t="shared" si="58"/>
        <v>11900</v>
      </c>
      <c r="V566" s="25">
        <f t="shared" si="61"/>
        <v>11900</v>
      </c>
      <c r="W566" s="27">
        <f t="shared" si="62"/>
        <v>0</v>
      </c>
    </row>
    <row r="567" spans="2:23" ht="51" x14ac:dyDescent="0.2">
      <c r="B567" s="9">
        <v>566</v>
      </c>
      <c r="C567" s="9">
        <v>28</v>
      </c>
      <c r="D567" s="9" t="s">
        <v>1668</v>
      </c>
      <c r="E567" s="9" t="s">
        <v>1748</v>
      </c>
      <c r="F567" s="9">
        <v>109504</v>
      </c>
      <c r="G567" s="10" t="s">
        <v>1670</v>
      </c>
      <c r="H567" s="10" t="s">
        <v>1671</v>
      </c>
      <c r="I567" s="10" t="s">
        <v>1749</v>
      </c>
      <c r="J567" s="10" t="s">
        <v>1750</v>
      </c>
      <c r="K567" s="11">
        <v>238000</v>
      </c>
      <c r="L567" s="11">
        <v>216710</v>
      </c>
      <c r="M567" s="11">
        <v>0</v>
      </c>
      <c r="N567" s="21">
        <v>216710</v>
      </c>
      <c r="O567" s="7">
        <v>3</v>
      </c>
      <c r="P567" s="11">
        <v>0</v>
      </c>
      <c r="Q567" s="11">
        <f t="shared" si="56"/>
        <v>17572.404816140581</v>
      </c>
      <c r="R567" s="12" t="b">
        <f t="shared" si="59"/>
        <v>0</v>
      </c>
      <c r="S567" s="23">
        <f t="shared" si="57"/>
        <v>18657.17780915965</v>
      </c>
      <c r="T567" s="23" t="b">
        <f t="shared" si="60"/>
        <v>0</v>
      </c>
      <c r="U567" s="23">
        <f t="shared" si="58"/>
        <v>18667.558411963608</v>
      </c>
      <c r="V567" s="25">
        <f t="shared" si="61"/>
        <v>18668</v>
      </c>
      <c r="W567" s="27">
        <f t="shared" si="62"/>
        <v>-198042</v>
      </c>
    </row>
    <row r="568" spans="2:23" ht="51" x14ac:dyDescent="0.2">
      <c r="B568" s="9">
        <v>567</v>
      </c>
      <c r="C568" s="9">
        <v>29</v>
      </c>
      <c r="D568" s="9" t="s">
        <v>1668</v>
      </c>
      <c r="E568" s="9" t="s">
        <v>1751</v>
      </c>
      <c r="F568" s="9">
        <v>106979</v>
      </c>
      <c r="G568" s="10" t="s">
        <v>1670</v>
      </c>
      <c r="H568" s="10" t="s">
        <v>1671</v>
      </c>
      <c r="I568" s="10" t="s">
        <v>1752</v>
      </c>
      <c r="J568" s="10" t="s">
        <v>1753</v>
      </c>
      <c r="K568" s="11">
        <v>268940</v>
      </c>
      <c r="L568" s="11">
        <v>227290</v>
      </c>
      <c r="M568" s="11">
        <v>0</v>
      </c>
      <c r="N568" s="21">
        <v>227290</v>
      </c>
      <c r="O568" s="7">
        <v>5</v>
      </c>
      <c r="P568" s="11">
        <v>0</v>
      </c>
      <c r="Q568" s="11">
        <f t="shared" si="56"/>
        <v>29287.341360234299</v>
      </c>
      <c r="R568" s="12" t="b">
        <f t="shared" si="59"/>
        <v>0</v>
      </c>
      <c r="S568" s="23">
        <f t="shared" si="57"/>
        <v>30372.114353253368</v>
      </c>
      <c r="T568" s="23" t="b">
        <f t="shared" si="60"/>
        <v>0</v>
      </c>
      <c r="U568" s="23">
        <f t="shared" si="58"/>
        <v>30382.494956057326</v>
      </c>
      <c r="V568" s="25">
        <f t="shared" si="61"/>
        <v>30383</v>
      </c>
      <c r="W568" s="27">
        <f t="shared" si="62"/>
        <v>-196907</v>
      </c>
    </row>
    <row r="569" spans="2:23" ht="38.25" x14ac:dyDescent="0.2">
      <c r="B569" s="9">
        <v>568</v>
      </c>
      <c r="C569" s="9">
        <v>1</v>
      </c>
      <c r="D569" s="9" t="s">
        <v>1754</v>
      </c>
      <c r="E569" s="9" t="s">
        <v>1755</v>
      </c>
      <c r="F569" s="9">
        <v>110296</v>
      </c>
      <c r="G569" s="10" t="s">
        <v>1756</v>
      </c>
      <c r="H569" s="10" t="s">
        <v>1757</v>
      </c>
      <c r="I569" s="10" t="s">
        <v>1758</v>
      </c>
      <c r="J569" s="10" t="s">
        <v>1759</v>
      </c>
      <c r="K569" s="11">
        <v>130000</v>
      </c>
      <c r="L569" s="11">
        <v>100356</v>
      </c>
      <c r="M569" s="11">
        <v>5056</v>
      </c>
      <c r="N569" s="21">
        <v>95300</v>
      </c>
      <c r="O569" s="7">
        <v>4</v>
      </c>
      <c r="P569" s="11">
        <v>0</v>
      </c>
      <c r="Q569" s="11">
        <f t="shared" si="56"/>
        <v>23429.87308818744</v>
      </c>
      <c r="R569" s="12" t="b">
        <f t="shared" si="59"/>
        <v>0</v>
      </c>
      <c r="S569" s="23">
        <f t="shared" si="57"/>
        <v>24514.646081206509</v>
      </c>
      <c r="T569" s="23" t="b">
        <f t="shared" si="60"/>
        <v>0</v>
      </c>
      <c r="U569" s="23">
        <f t="shared" si="58"/>
        <v>24525.026684010467</v>
      </c>
      <c r="V569" s="25">
        <f t="shared" si="61"/>
        <v>24526</v>
      </c>
      <c r="W569" s="27">
        <f t="shared" si="62"/>
        <v>-70774</v>
      </c>
    </row>
    <row r="570" spans="2:23" ht="51" x14ac:dyDescent="0.2">
      <c r="B570" s="9">
        <v>569</v>
      </c>
      <c r="C570" s="9">
        <v>2</v>
      </c>
      <c r="D570" s="9" t="s">
        <v>1754</v>
      </c>
      <c r="E570" s="9" t="s">
        <v>1760</v>
      </c>
      <c r="F570" s="9">
        <v>110456</v>
      </c>
      <c r="G570" s="10" t="s">
        <v>1756</v>
      </c>
      <c r="H570" s="10" t="s">
        <v>1757</v>
      </c>
      <c r="I570" s="10" t="s">
        <v>1761</v>
      </c>
      <c r="J570" s="10" t="s">
        <v>1762</v>
      </c>
      <c r="K570" s="11">
        <v>132000</v>
      </c>
      <c r="L570" s="11">
        <v>23473.51</v>
      </c>
      <c r="M570" s="11">
        <v>0</v>
      </c>
      <c r="N570" s="21">
        <v>23473.51</v>
      </c>
      <c r="O570" s="7">
        <v>3</v>
      </c>
      <c r="P570" s="11">
        <v>0</v>
      </c>
      <c r="Q570" s="11">
        <f t="shared" si="56"/>
        <v>17572.404816140581</v>
      </c>
      <c r="R570" s="12" t="b">
        <f t="shared" si="59"/>
        <v>0</v>
      </c>
      <c r="S570" s="23">
        <f t="shared" si="57"/>
        <v>18657.17780915965</v>
      </c>
      <c r="T570" s="23" t="b">
        <f t="shared" si="60"/>
        <v>0</v>
      </c>
      <c r="U570" s="23">
        <f t="shared" si="58"/>
        <v>18667.558411963608</v>
      </c>
      <c r="V570" s="25">
        <f t="shared" si="61"/>
        <v>18668</v>
      </c>
      <c r="W570" s="27">
        <f t="shared" si="62"/>
        <v>-4805.5099999999984</v>
      </c>
    </row>
    <row r="571" spans="2:23" ht="38.25" x14ac:dyDescent="0.2">
      <c r="B571" s="9">
        <v>570</v>
      </c>
      <c r="C571" s="9">
        <v>3</v>
      </c>
      <c r="D571" s="9" t="s">
        <v>1754</v>
      </c>
      <c r="E571" s="9" t="s">
        <v>1763</v>
      </c>
      <c r="F571" s="9">
        <v>110740</v>
      </c>
      <c r="G571" s="10" t="s">
        <v>1756</v>
      </c>
      <c r="H571" s="10" t="s">
        <v>1757</v>
      </c>
      <c r="I571" s="10" t="s">
        <v>1764</v>
      </c>
      <c r="J571" s="10" t="s">
        <v>1765</v>
      </c>
      <c r="K571" s="11">
        <v>120000</v>
      </c>
      <c r="L571" s="11">
        <v>10769</v>
      </c>
      <c r="M571" s="11">
        <v>0</v>
      </c>
      <c r="N571" s="21">
        <v>10769</v>
      </c>
      <c r="O571" s="7">
        <v>3</v>
      </c>
      <c r="P571" s="11">
        <v>0</v>
      </c>
      <c r="Q571" s="11">
        <f t="shared" si="56"/>
        <v>10769</v>
      </c>
      <c r="R571" s="12" t="b">
        <f t="shared" si="59"/>
        <v>1</v>
      </c>
      <c r="S571" s="23">
        <f t="shared" si="57"/>
        <v>10769</v>
      </c>
      <c r="T571" s="23" t="b">
        <f t="shared" si="60"/>
        <v>1</v>
      </c>
      <c r="U571" s="23">
        <f t="shared" si="58"/>
        <v>10769</v>
      </c>
      <c r="V571" s="25">
        <f t="shared" si="61"/>
        <v>10769</v>
      </c>
      <c r="W571" s="27">
        <f t="shared" si="62"/>
        <v>0</v>
      </c>
    </row>
    <row r="572" spans="2:23" ht="25.5" x14ac:dyDescent="0.2">
      <c r="B572" s="9">
        <v>571</v>
      </c>
      <c r="C572" s="9">
        <v>4</v>
      </c>
      <c r="D572" s="9" t="s">
        <v>1754</v>
      </c>
      <c r="E572" s="9" t="s">
        <v>1766</v>
      </c>
      <c r="F572" s="9">
        <v>111444</v>
      </c>
      <c r="G572" s="10" t="s">
        <v>1756</v>
      </c>
      <c r="H572" s="10" t="s">
        <v>1757</v>
      </c>
      <c r="I572" s="10" t="s">
        <v>1767</v>
      </c>
      <c r="J572" s="10" t="s">
        <v>1768</v>
      </c>
      <c r="K572" s="11">
        <v>119000</v>
      </c>
      <c r="L572" s="11">
        <v>39000</v>
      </c>
      <c r="M572" s="11">
        <v>9000</v>
      </c>
      <c r="N572" s="21">
        <v>30000</v>
      </c>
      <c r="O572" s="7">
        <v>2</v>
      </c>
      <c r="P572" s="11">
        <v>0</v>
      </c>
      <c r="Q572" s="11">
        <f t="shared" si="56"/>
        <v>11714.93654409372</v>
      </c>
      <c r="R572" s="12" t="b">
        <f t="shared" si="59"/>
        <v>0</v>
      </c>
      <c r="S572" s="23">
        <f t="shared" si="57"/>
        <v>12799.709537112789</v>
      </c>
      <c r="T572" s="23" t="b">
        <f t="shared" si="60"/>
        <v>0</v>
      </c>
      <c r="U572" s="23">
        <f t="shared" si="58"/>
        <v>12810.090139916749</v>
      </c>
      <c r="V572" s="25">
        <f t="shared" si="61"/>
        <v>12811</v>
      </c>
      <c r="W572" s="27">
        <f t="shared" si="62"/>
        <v>-17189</v>
      </c>
    </row>
    <row r="573" spans="2:23" ht="51" x14ac:dyDescent="0.2">
      <c r="B573" s="9">
        <v>572</v>
      </c>
      <c r="C573" s="9">
        <v>5</v>
      </c>
      <c r="D573" s="9" t="s">
        <v>1754</v>
      </c>
      <c r="E573" s="9" t="s">
        <v>1769</v>
      </c>
      <c r="F573" s="9">
        <v>111480</v>
      </c>
      <c r="G573" s="10" t="s">
        <v>1756</v>
      </c>
      <c r="H573" s="10" t="s">
        <v>1757</v>
      </c>
      <c r="I573" s="10" t="s">
        <v>1770</v>
      </c>
      <c r="J573" s="10" t="s">
        <v>1771</v>
      </c>
      <c r="K573" s="11">
        <v>154700</v>
      </c>
      <c r="L573" s="11">
        <v>80586</v>
      </c>
      <c r="M573" s="11">
        <v>0</v>
      </c>
      <c r="N573" s="21">
        <v>80586</v>
      </c>
      <c r="O573" s="7">
        <v>2</v>
      </c>
      <c r="P573" s="11">
        <v>0</v>
      </c>
      <c r="Q573" s="11">
        <f t="shared" si="56"/>
        <v>11714.93654409372</v>
      </c>
      <c r="R573" s="12" t="b">
        <f t="shared" si="59"/>
        <v>0</v>
      </c>
      <c r="S573" s="23">
        <f t="shared" si="57"/>
        <v>12799.709537112789</v>
      </c>
      <c r="T573" s="23" t="b">
        <f t="shared" si="60"/>
        <v>0</v>
      </c>
      <c r="U573" s="23">
        <f t="shared" si="58"/>
        <v>12810.090139916749</v>
      </c>
      <c r="V573" s="25">
        <f t="shared" si="61"/>
        <v>12811</v>
      </c>
      <c r="W573" s="27">
        <f t="shared" si="62"/>
        <v>-67775</v>
      </c>
    </row>
    <row r="574" spans="2:23" ht="38.25" x14ac:dyDescent="0.2">
      <c r="B574" s="9">
        <v>573</v>
      </c>
      <c r="C574" s="9">
        <v>6</v>
      </c>
      <c r="D574" s="9" t="s">
        <v>1754</v>
      </c>
      <c r="E574" s="9" t="s">
        <v>1772</v>
      </c>
      <c r="F574" s="9">
        <v>109773</v>
      </c>
      <c r="G574" s="10" t="s">
        <v>1756</v>
      </c>
      <c r="H574" s="10" t="s">
        <v>1757</v>
      </c>
      <c r="I574" s="10" t="s">
        <v>1773</v>
      </c>
      <c r="J574" s="10" t="s">
        <v>1774</v>
      </c>
      <c r="K574" s="11">
        <v>2677295.7999999998</v>
      </c>
      <c r="L574" s="11">
        <v>2677295.7999999998</v>
      </c>
      <c r="M574" s="11">
        <v>700000</v>
      </c>
      <c r="N574" s="21">
        <v>504783.11</v>
      </c>
      <c r="O574" s="7">
        <v>5</v>
      </c>
      <c r="P574" s="11">
        <v>0</v>
      </c>
      <c r="Q574" s="11">
        <f t="shared" si="56"/>
        <v>29287.341360234299</v>
      </c>
      <c r="R574" s="12" t="b">
        <f t="shared" si="59"/>
        <v>0</v>
      </c>
      <c r="S574" s="23">
        <f t="shared" si="57"/>
        <v>30372.114353253368</v>
      </c>
      <c r="T574" s="23" t="b">
        <f t="shared" si="60"/>
        <v>0</v>
      </c>
      <c r="U574" s="23">
        <f t="shared" si="58"/>
        <v>30382.494956057326</v>
      </c>
      <c r="V574" s="25">
        <f t="shared" si="61"/>
        <v>30383</v>
      </c>
      <c r="W574" s="27">
        <f t="shared" si="62"/>
        <v>-474400.11</v>
      </c>
    </row>
    <row r="575" spans="2:23" ht="38.25" x14ac:dyDescent="0.2">
      <c r="B575" s="9">
        <v>574</v>
      </c>
      <c r="C575" s="9">
        <v>7</v>
      </c>
      <c r="D575" s="9" t="s">
        <v>1754</v>
      </c>
      <c r="E575" s="9" t="s">
        <v>1775</v>
      </c>
      <c r="F575" s="9">
        <v>112904</v>
      </c>
      <c r="G575" s="10" t="s">
        <v>1756</v>
      </c>
      <c r="H575" s="10" t="s">
        <v>1757</v>
      </c>
      <c r="I575" s="10" t="s">
        <v>1776</v>
      </c>
      <c r="J575" s="10" t="s">
        <v>1777</v>
      </c>
      <c r="K575" s="11">
        <v>119000</v>
      </c>
      <c r="L575" s="11">
        <v>24909</v>
      </c>
      <c r="M575" s="11">
        <v>0</v>
      </c>
      <c r="N575" s="21">
        <v>24909</v>
      </c>
      <c r="O575" s="7">
        <v>4</v>
      </c>
      <c r="P575" s="11">
        <v>0</v>
      </c>
      <c r="Q575" s="11">
        <f t="shared" si="56"/>
        <v>23429.87308818744</v>
      </c>
      <c r="R575" s="12" t="b">
        <f t="shared" si="59"/>
        <v>0</v>
      </c>
      <c r="S575" s="23">
        <f t="shared" si="57"/>
        <v>24514.646081206509</v>
      </c>
      <c r="T575" s="23" t="b">
        <f t="shared" si="60"/>
        <v>0</v>
      </c>
      <c r="U575" s="23">
        <f t="shared" si="58"/>
        <v>24525.026684010467</v>
      </c>
      <c r="V575" s="25">
        <f t="shared" si="61"/>
        <v>24526</v>
      </c>
      <c r="W575" s="27">
        <f t="shared" si="62"/>
        <v>-383</v>
      </c>
    </row>
    <row r="576" spans="2:23" ht="38.25" x14ac:dyDescent="0.2">
      <c r="B576" s="9">
        <v>575</v>
      </c>
      <c r="C576" s="9">
        <v>8</v>
      </c>
      <c r="D576" s="9" t="s">
        <v>1754</v>
      </c>
      <c r="E576" s="9" t="s">
        <v>1778</v>
      </c>
      <c r="F576" s="9">
        <v>112245</v>
      </c>
      <c r="G576" s="10" t="s">
        <v>1756</v>
      </c>
      <c r="H576" s="10" t="s">
        <v>1757</v>
      </c>
      <c r="I576" s="10" t="s">
        <v>1779</v>
      </c>
      <c r="J576" s="10" t="s">
        <v>1780</v>
      </c>
      <c r="K576" s="11">
        <v>140240</v>
      </c>
      <c r="L576" s="11">
        <v>140240</v>
      </c>
      <c r="M576" s="11">
        <v>0</v>
      </c>
      <c r="N576" s="21">
        <v>140420</v>
      </c>
      <c r="O576" s="7">
        <v>3</v>
      </c>
      <c r="P576" s="11">
        <v>0</v>
      </c>
      <c r="Q576" s="11">
        <f t="shared" si="56"/>
        <v>17572.404816140581</v>
      </c>
      <c r="R576" s="12" t="b">
        <f t="shared" si="59"/>
        <v>0</v>
      </c>
      <c r="S576" s="23">
        <f t="shared" si="57"/>
        <v>18657.17780915965</v>
      </c>
      <c r="T576" s="23" t="b">
        <f t="shared" si="60"/>
        <v>0</v>
      </c>
      <c r="U576" s="23">
        <f t="shared" si="58"/>
        <v>18667.558411963608</v>
      </c>
      <c r="V576" s="25">
        <f t="shared" si="61"/>
        <v>18668</v>
      </c>
      <c r="W576" s="27">
        <f t="shared" si="62"/>
        <v>-121752</v>
      </c>
    </row>
    <row r="577" spans="2:23" ht="51" x14ac:dyDescent="0.2">
      <c r="B577" s="9">
        <v>576</v>
      </c>
      <c r="C577" s="9">
        <v>9</v>
      </c>
      <c r="D577" s="9" t="s">
        <v>1754</v>
      </c>
      <c r="E577" s="9" t="s">
        <v>1781</v>
      </c>
      <c r="F577" s="9">
        <v>111783</v>
      </c>
      <c r="G577" s="10" t="s">
        <v>1756</v>
      </c>
      <c r="H577" s="10" t="s">
        <v>1757</v>
      </c>
      <c r="I577" s="10" t="s">
        <v>1782</v>
      </c>
      <c r="J577" s="10" t="s">
        <v>1783</v>
      </c>
      <c r="K577" s="11">
        <v>80000</v>
      </c>
      <c r="L577" s="11">
        <v>38044</v>
      </c>
      <c r="M577" s="11">
        <v>0</v>
      </c>
      <c r="N577" s="21">
        <v>38044</v>
      </c>
      <c r="O577" s="7">
        <v>3</v>
      </c>
      <c r="P577" s="11">
        <v>0</v>
      </c>
      <c r="Q577" s="11">
        <f t="shared" si="56"/>
        <v>17572.404816140581</v>
      </c>
      <c r="R577" s="12" t="b">
        <f t="shared" si="59"/>
        <v>0</v>
      </c>
      <c r="S577" s="23">
        <f t="shared" si="57"/>
        <v>18657.17780915965</v>
      </c>
      <c r="T577" s="23" t="b">
        <f t="shared" si="60"/>
        <v>0</v>
      </c>
      <c r="U577" s="23">
        <f t="shared" si="58"/>
        <v>18667.558411963608</v>
      </c>
      <c r="V577" s="25">
        <f t="shared" si="61"/>
        <v>18668</v>
      </c>
      <c r="W577" s="27">
        <f t="shared" si="62"/>
        <v>-19376</v>
      </c>
    </row>
    <row r="578" spans="2:23" ht="25.5" x14ac:dyDescent="0.2">
      <c r="B578" s="9">
        <v>577</v>
      </c>
      <c r="C578" s="9">
        <v>10</v>
      </c>
      <c r="D578" s="9" t="s">
        <v>1754</v>
      </c>
      <c r="E578" s="9" t="s">
        <v>1784</v>
      </c>
      <c r="F578" s="9">
        <v>111818</v>
      </c>
      <c r="G578" s="10" t="s">
        <v>1756</v>
      </c>
      <c r="H578" s="10" t="s">
        <v>1757</v>
      </c>
      <c r="I578" s="10" t="s">
        <v>1785</v>
      </c>
      <c r="J578" s="10" t="s">
        <v>1786</v>
      </c>
      <c r="K578" s="11">
        <v>142800</v>
      </c>
      <c r="L578" s="11">
        <v>35700</v>
      </c>
      <c r="M578" s="11">
        <v>0</v>
      </c>
      <c r="N578" s="21">
        <v>35700</v>
      </c>
      <c r="O578" s="7">
        <v>3</v>
      </c>
      <c r="P578" s="11">
        <v>0</v>
      </c>
      <c r="Q578" s="11">
        <f t="shared" ref="Q578:Q641" si="63">IF(O578*$P$962&gt;N578,N578,O578*$P$962)</f>
        <v>17572.404816140581</v>
      </c>
      <c r="R578" s="12" t="b">
        <f t="shared" si="59"/>
        <v>0</v>
      </c>
      <c r="S578" s="23">
        <f t="shared" ref="S578:S641" si="64">IF(R578=FALSE,IF(SUM(Q578,$Q$963/$R$962)&gt;N578,Q578,SUM(Q578,$Q$963/$R$962)),Q578)</f>
        <v>18657.17780915965</v>
      </c>
      <c r="T578" s="23" t="b">
        <f t="shared" si="60"/>
        <v>0</v>
      </c>
      <c r="U578" s="23">
        <f t="shared" ref="U578:U641" si="65">IF(T578=FALSE,IF(SUM(S578,$S$963/$T$962)&gt;N578,S578,SUM(S578,$S$963/$T$962)),S578)</f>
        <v>18667.558411963608</v>
      </c>
      <c r="V578" s="25">
        <f t="shared" si="61"/>
        <v>18668</v>
      </c>
      <c r="W578" s="27">
        <f t="shared" si="62"/>
        <v>-17032</v>
      </c>
    </row>
    <row r="579" spans="2:23" ht="25.5" x14ac:dyDescent="0.2">
      <c r="B579" s="9">
        <v>578</v>
      </c>
      <c r="C579" s="9">
        <v>11</v>
      </c>
      <c r="D579" s="9" t="s">
        <v>1754</v>
      </c>
      <c r="E579" s="9" t="s">
        <v>1787</v>
      </c>
      <c r="F579" s="9">
        <v>111863</v>
      </c>
      <c r="G579" s="10" t="s">
        <v>1756</v>
      </c>
      <c r="H579" s="10" t="s">
        <v>1757</v>
      </c>
      <c r="I579" s="10" t="s">
        <v>1788</v>
      </c>
      <c r="J579" s="10" t="s">
        <v>1789</v>
      </c>
      <c r="K579" s="11">
        <v>146370</v>
      </c>
      <c r="L579" s="11">
        <v>115222</v>
      </c>
      <c r="M579" s="11">
        <v>0</v>
      </c>
      <c r="N579" s="21">
        <v>115222</v>
      </c>
      <c r="O579" s="7">
        <v>2</v>
      </c>
      <c r="P579" s="11">
        <v>0</v>
      </c>
      <c r="Q579" s="11">
        <f t="shared" si="63"/>
        <v>11714.93654409372</v>
      </c>
      <c r="R579" s="12" t="b">
        <f t="shared" ref="R579:R642" si="66">IF(N579&lt;=Q579,TRUE,FALSE)</f>
        <v>0</v>
      </c>
      <c r="S579" s="23">
        <f t="shared" si="64"/>
        <v>12799.709537112789</v>
      </c>
      <c r="T579" s="23" t="b">
        <f t="shared" ref="T579:T642" si="67">IF(N579&lt;=S579,TRUE,FALSE)</f>
        <v>0</v>
      </c>
      <c r="U579" s="23">
        <f t="shared" si="65"/>
        <v>12810.090139916749</v>
      </c>
      <c r="V579" s="25">
        <f t="shared" ref="V579:V642" si="68">IF(U579&gt;=N579,ROUNDDOWN(U579,0),ROUNDUP(U579,0))</f>
        <v>12811</v>
      </c>
      <c r="W579" s="27">
        <f t="shared" ref="W579:W642" si="69">V579-N579</f>
        <v>-102411</v>
      </c>
    </row>
    <row r="580" spans="2:23" ht="51" x14ac:dyDescent="0.2">
      <c r="B580" s="9">
        <v>579</v>
      </c>
      <c r="C580" s="9">
        <v>12</v>
      </c>
      <c r="D580" s="9" t="s">
        <v>1754</v>
      </c>
      <c r="E580" s="9" t="s">
        <v>1790</v>
      </c>
      <c r="F580" s="9">
        <v>111916</v>
      </c>
      <c r="G580" s="10" t="s">
        <v>1756</v>
      </c>
      <c r="H580" s="10" t="s">
        <v>1757</v>
      </c>
      <c r="I580" s="10" t="s">
        <v>1791</v>
      </c>
      <c r="J580" s="10" t="s">
        <v>1792</v>
      </c>
      <c r="K580" s="11">
        <v>120000</v>
      </c>
      <c r="L580" s="11">
        <v>78044</v>
      </c>
      <c r="M580" s="11">
        <v>0</v>
      </c>
      <c r="N580" s="21">
        <v>78044</v>
      </c>
      <c r="O580" s="7">
        <v>3</v>
      </c>
      <c r="P580" s="11">
        <v>0</v>
      </c>
      <c r="Q580" s="11">
        <f t="shared" si="63"/>
        <v>17572.404816140581</v>
      </c>
      <c r="R580" s="12" t="b">
        <f t="shared" si="66"/>
        <v>0</v>
      </c>
      <c r="S580" s="23">
        <f t="shared" si="64"/>
        <v>18657.17780915965</v>
      </c>
      <c r="T580" s="23" t="b">
        <f t="shared" si="67"/>
        <v>0</v>
      </c>
      <c r="U580" s="23">
        <f t="shared" si="65"/>
        <v>18667.558411963608</v>
      </c>
      <c r="V580" s="25">
        <f t="shared" si="68"/>
        <v>18668</v>
      </c>
      <c r="W580" s="27">
        <f t="shared" si="69"/>
        <v>-59376</v>
      </c>
    </row>
    <row r="581" spans="2:23" ht="76.5" x14ac:dyDescent="0.2">
      <c r="B581" s="9">
        <v>580</v>
      </c>
      <c r="C581" s="9">
        <v>13</v>
      </c>
      <c r="D581" s="9" t="s">
        <v>1754</v>
      </c>
      <c r="E581" s="9" t="s">
        <v>1793</v>
      </c>
      <c r="F581" s="9">
        <v>112129</v>
      </c>
      <c r="G581" s="10" t="s">
        <v>1756</v>
      </c>
      <c r="H581" s="10" t="s">
        <v>1757</v>
      </c>
      <c r="I581" s="10" t="s">
        <v>1794</v>
      </c>
      <c r="J581" s="10" t="s">
        <v>1795</v>
      </c>
      <c r="K581" s="11">
        <v>132685</v>
      </c>
      <c r="L581" s="11">
        <v>91086.399999999994</v>
      </c>
      <c r="M581" s="11">
        <v>0</v>
      </c>
      <c r="N581" s="21">
        <v>91086.399999999994</v>
      </c>
      <c r="O581" s="7">
        <v>3</v>
      </c>
      <c r="P581" s="11">
        <v>0</v>
      </c>
      <c r="Q581" s="11">
        <f t="shared" si="63"/>
        <v>17572.404816140581</v>
      </c>
      <c r="R581" s="12" t="b">
        <f t="shared" si="66"/>
        <v>0</v>
      </c>
      <c r="S581" s="23">
        <f t="shared" si="64"/>
        <v>18657.17780915965</v>
      </c>
      <c r="T581" s="23" t="b">
        <f t="shared" si="67"/>
        <v>0</v>
      </c>
      <c r="U581" s="23">
        <f t="shared" si="65"/>
        <v>18667.558411963608</v>
      </c>
      <c r="V581" s="25">
        <f t="shared" si="68"/>
        <v>18668</v>
      </c>
      <c r="W581" s="27">
        <f t="shared" si="69"/>
        <v>-72418.399999999994</v>
      </c>
    </row>
    <row r="582" spans="2:23" ht="25.5" x14ac:dyDescent="0.2">
      <c r="B582" s="9">
        <v>581</v>
      </c>
      <c r="C582" s="9">
        <v>14</v>
      </c>
      <c r="D582" s="9" t="s">
        <v>1754</v>
      </c>
      <c r="E582" s="9" t="s">
        <v>1796</v>
      </c>
      <c r="F582" s="9">
        <v>112263</v>
      </c>
      <c r="G582" s="10" t="s">
        <v>1756</v>
      </c>
      <c r="H582" s="10" t="s">
        <v>1757</v>
      </c>
      <c r="I582" s="10" t="s">
        <v>1797</v>
      </c>
      <c r="J582" s="10" t="s">
        <v>1798</v>
      </c>
      <c r="K582" s="11">
        <v>100000</v>
      </c>
      <c r="L582" s="11">
        <v>22262.34</v>
      </c>
      <c r="M582" s="10"/>
      <c r="N582" s="21">
        <v>22262.34</v>
      </c>
      <c r="O582" s="7">
        <v>3</v>
      </c>
      <c r="P582" s="11">
        <v>0</v>
      </c>
      <c r="Q582" s="11">
        <f t="shared" si="63"/>
        <v>17572.404816140581</v>
      </c>
      <c r="R582" s="12" t="b">
        <f t="shared" si="66"/>
        <v>0</v>
      </c>
      <c r="S582" s="23">
        <f t="shared" si="64"/>
        <v>18657.17780915965</v>
      </c>
      <c r="T582" s="23" t="b">
        <f t="shared" si="67"/>
        <v>0</v>
      </c>
      <c r="U582" s="23">
        <f t="shared" si="65"/>
        <v>18667.558411963608</v>
      </c>
      <c r="V582" s="25">
        <f t="shared" si="68"/>
        <v>18668</v>
      </c>
      <c r="W582" s="27">
        <f t="shared" si="69"/>
        <v>-3594.34</v>
      </c>
    </row>
    <row r="583" spans="2:23" ht="25.5" x14ac:dyDescent="0.2">
      <c r="B583" s="9">
        <v>582</v>
      </c>
      <c r="C583" s="9">
        <v>15</v>
      </c>
      <c r="D583" s="9" t="s">
        <v>1754</v>
      </c>
      <c r="E583" s="9" t="s">
        <v>1799</v>
      </c>
      <c r="F583" s="9">
        <v>112334</v>
      </c>
      <c r="G583" s="10" t="s">
        <v>1756</v>
      </c>
      <c r="H583" s="10" t="s">
        <v>1757</v>
      </c>
      <c r="I583" s="10"/>
      <c r="J583" s="10" t="s">
        <v>1800</v>
      </c>
      <c r="K583" s="11">
        <v>101150</v>
      </c>
      <c r="L583" s="11">
        <v>7778.4</v>
      </c>
      <c r="M583" s="11">
        <v>0</v>
      </c>
      <c r="N583" s="21">
        <v>7778.4</v>
      </c>
      <c r="O583" s="7">
        <v>3</v>
      </c>
      <c r="P583" s="11">
        <v>0</v>
      </c>
      <c r="Q583" s="11">
        <f t="shared" si="63"/>
        <v>7778.4</v>
      </c>
      <c r="R583" s="12" t="b">
        <f t="shared" si="66"/>
        <v>1</v>
      </c>
      <c r="S583" s="23">
        <f t="shared" si="64"/>
        <v>7778.4</v>
      </c>
      <c r="T583" s="23" t="b">
        <f t="shared" si="67"/>
        <v>1</v>
      </c>
      <c r="U583" s="23">
        <f t="shared" si="65"/>
        <v>7778.4</v>
      </c>
      <c r="V583" s="25">
        <f t="shared" si="68"/>
        <v>7778</v>
      </c>
      <c r="W583" s="27">
        <f t="shared" si="69"/>
        <v>-0.3999999999996362</v>
      </c>
    </row>
    <row r="584" spans="2:23" ht="51" x14ac:dyDescent="0.2">
      <c r="B584" s="9">
        <v>583</v>
      </c>
      <c r="C584" s="9">
        <v>16</v>
      </c>
      <c r="D584" s="9" t="s">
        <v>1754</v>
      </c>
      <c r="E584" s="9" t="s">
        <v>1801</v>
      </c>
      <c r="F584" s="9">
        <v>112548</v>
      </c>
      <c r="G584" s="10" t="s">
        <v>1756</v>
      </c>
      <c r="H584" s="10" t="s">
        <v>1757</v>
      </c>
      <c r="I584" s="10" t="s">
        <v>1802</v>
      </c>
      <c r="J584" s="10" t="s">
        <v>1803</v>
      </c>
      <c r="K584" s="11">
        <v>116025</v>
      </c>
      <c r="L584" s="11">
        <v>34877</v>
      </c>
      <c r="M584" s="11">
        <v>0</v>
      </c>
      <c r="N584" s="21">
        <v>34877</v>
      </c>
      <c r="O584" s="7">
        <v>2</v>
      </c>
      <c r="P584" s="11">
        <v>0</v>
      </c>
      <c r="Q584" s="11">
        <f t="shared" si="63"/>
        <v>11714.93654409372</v>
      </c>
      <c r="R584" s="12" t="b">
        <f t="shared" si="66"/>
        <v>0</v>
      </c>
      <c r="S584" s="23">
        <f t="shared" si="64"/>
        <v>12799.709537112789</v>
      </c>
      <c r="T584" s="23" t="b">
        <f t="shared" si="67"/>
        <v>0</v>
      </c>
      <c r="U584" s="23">
        <f t="shared" si="65"/>
        <v>12810.090139916749</v>
      </c>
      <c r="V584" s="25">
        <f t="shared" si="68"/>
        <v>12811</v>
      </c>
      <c r="W584" s="27">
        <f t="shared" si="69"/>
        <v>-22066</v>
      </c>
    </row>
    <row r="585" spans="2:23" ht="38.25" x14ac:dyDescent="0.2">
      <c r="B585" s="9">
        <v>584</v>
      </c>
      <c r="C585" s="9">
        <v>17</v>
      </c>
      <c r="D585" s="9" t="s">
        <v>1754</v>
      </c>
      <c r="E585" s="9" t="s">
        <v>50</v>
      </c>
      <c r="F585" s="9">
        <v>112600</v>
      </c>
      <c r="G585" s="10" t="s">
        <v>1756</v>
      </c>
      <c r="H585" s="10" t="s">
        <v>1757</v>
      </c>
      <c r="I585" s="10" t="s">
        <v>1804</v>
      </c>
      <c r="J585" s="10" t="s">
        <v>1805</v>
      </c>
      <c r="K585" s="11">
        <v>148750</v>
      </c>
      <c r="L585" s="11">
        <v>124428</v>
      </c>
      <c r="M585" s="11">
        <v>0</v>
      </c>
      <c r="N585" s="21">
        <v>70000</v>
      </c>
      <c r="O585" s="7">
        <v>3</v>
      </c>
      <c r="P585" s="11">
        <v>0</v>
      </c>
      <c r="Q585" s="11">
        <f t="shared" si="63"/>
        <v>17572.404816140581</v>
      </c>
      <c r="R585" s="12" t="b">
        <f t="shared" si="66"/>
        <v>0</v>
      </c>
      <c r="S585" s="23">
        <f t="shared" si="64"/>
        <v>18657.17780915965</v>
      </c>
      <c r="T585" s="23" t="b">
        <f t="shared" si="67"/>
        <v>0</v>
      </c>
      <c r="U585" s="23">
        <f t="shared" si="65"/>
        <v>18667.558411963608</v>
      </c>
      <c r="V585" s="25">
        <f t="shared" si="68"/>
        <v>18668</v>
      </c>
      <c r="W585" s="27">
        <f t="shared" si="69"/>
        <v>-51332</v>
      </c>
    </row>
    <row r="586" spans="2:23" ht="38.25" x14ac:dyDescent="0.2">
      <c r="B586" s="9">
        <v>585</v>
      </c>
      <c r="C586" s="9">
        <v>18</v>
      </c>
      <c r="D586" s="9" t="s">
        <v>1754</v>
      </c>
      <c r="E586" s="9" t="s">
        <v>1806</v>
      </c>
      <c r="F586" s="9">
        <v>112664</v>
      </c>
      <c r="G586" s="10" t="s">
        <v>1756</v>
      </c>
      <c r="H586" s="10" t="s">
        <v>1757</v>
      </c>
      <c r="I586" s="10" t="s">
        <v>1807</v>
      </c>
      <c r="J586" s="10" t="s">
        <v>1808</v>
      </c>
      <c r="K586" s="11">
        <v>159222</v>
      </c>
      <c r="L586" s="11">
        <v>159222</v>
      </c>
      <c r="M586" s="11">
        <v>25000</v>
      </c>
      <c r="N586" s="21">
        <v>50000</v>
      </c>
      <c r="O586" s="7">
        <v>3</v>
      </c>
      <c r="P586" s="11">
        <v>0</v>
      </c>
      <c r="Q586" s="11">
        <f t="shared" si="63"/>
        <v>17572.404816140581</v>
      </c>
      <c r="R586" s="12" t="b">
        <f t="shared" si="66"/>
        <v>0</v>
      </c>
      <c r="S586" s="23">
        <f t="shared" si="64"/>
        <v>18657.17780915965</v>
      </c>
      <c r="T586" s="23" t="b">
        <f t="shared" si="67"/>
        <v>0</v>
      </c>
      <c r="U586" s="23">
        <f t="shared" si="65"/>
        <v>18667.558411963608</v>
      </c>
      <c r="V586" s="25">
        <f t="shared" si="68"/>
        <v>18668</v>
      </c>
      <c r="W586" s="27">
        <f t="shared" si="69"/>
        <v>-31332</v>
      </c>
    </row>
    <row r="587" spans="2:23" ht="38.25" x14ac:dyDescent="0.2">
      <c r="B587" s="9">
        <v>586</v>
      </c>
      <c r="C587" s="9">
        <v>19</v>
      </c>
      <c r="D587" s="9" t="s">
        <v>1754</v>
      </c>
      <c r="E587" s="9" t="s">
        <v>1809</v>
      </c>
      <c r="F587" s="9">
        <v>112744</v>
      </c>
      <c r="G587" s="10" t="s">
        <v>1756</v>
      </c>
      <c r="H587" s="10" t="s">
        <v>1757</v>
      </c>
      <c r="I587" s="10" t="s">
        <v>1810</v>
      </c>
      <c r="J587" s="10" t="s">
        <v>1811</v>
      </c>
      <c r="K587" s="11">
        <v>100000</v>
      </c>
      <c r="L587" s="11">
        <v>70000</v>
      </c>
      <c r="M587" s="11">
        <v>0</v>
      </c>
      <c r="N587" s="21">
        <v>70000</v>
      </c>
      <c r="O587" s="7">
        <v>2</v>
      </c>
      <c r="P587" s="11">
        <v>0</v>
      </c>
      <c r="Q587" s="11">
        <f t="shared" si="63"/>
        <v>11714.93654409372</v>
      </c>
      <c r="R587" s="12" t="b">
        <f t="shared" si="66"/>
        <v>0</v>
      </c>
      <c r="S587" s="23">
        <f t="shared" si="64"/>
        <v>12799.709537112789</v>
      </c>
      <c r="T587" s="23" t="b">
        <f t="shared" si="67"/>
        <v>0</v>
      </c>
      <c r="U587" s="23">
        <f t="shared" si="65"/>
        <v>12810.090139916749</v>
      </c>
      <c r="V587" s="25">
        <f t="shared" si="68"/>
        <v>12811</v>
      </c>
      <c r="W587" s="27">
        <f t="shared" si="69"/>
        <v>-57189</v>
      </c>
    </row>
    <row r="588" spans="2:23" ht="63.75" x14ac:dyDescent="0.2">
      <c r="B588" s="9">
        <v>587</v>
      </c>
      <c r="C588" s="9">
        <v>20</v>
      </c>
      <c r="D588" s="9" t="s">
        <v>1754</v>
      </c>
      <c r="E588" s="9" t="s">
        <v>1812</v>
      </c>
      <c r="F588" s="9">
        <v>112806</v>
      </c>
      <c r="G588" s="10" t="s">
        <v>1756</v>
      </c>
      <c r="H588" s="10" t="s">
        <v>1757</v>
      </c>
      <c r="I588" s="10" t="s">
        <v>1813</v>
      </c>
      <c r="J588" s="10" t="s">
        <v>1814</v>
      </c>
      <c r="K588" s="11">
        <v>90000</v>
      </c>
      <c r="L588" s="11">
        <v>56401</v>
      </c>
      <c r="M588" s="11">
        <v>0</v>
      </c>
      <c r="N588" s="21">
        <v>56401</v>
      </c>
      <c r="O588" s="7">
        <v>3</v>
      </c>
      <c r="P588" s="11">
        <v>0</v>
      </c>
      <c r="Q588" s="11">
        <f t="shared" si="63"/>
        <v>17572.404816140581</v>
      </c>
      <c r="R588" s="12" t="b">
        <f t="shared" si="66"/>
        <v>0</v>
      </c>
      <c r="S588" s="23">
        <f t="shared" si="64"/>
        <v>18657.17780915965</v>
      </c>
      <c r="T588" s="23" t="b">
        <f t="shared" si="67"/>
        <v>0</v>
      </c>
      <c r="U588" s="23">
        <f t="shared" si="65"/>
        <v>18667.558411963608</v>
      </c>
      <c r="V588" s="25">
        <f t="shared" si="68"/>
        <v>18668</v>
      </c>
      <c r="W588" s="27">
        <f t="shared" si="69"/>
        <v>-37733</v>
      </c>
    </row>
    <row r="589" spans="2:23" ht="51" x14ac:dyDescent="0.2">
      <c r="B589" s="9">
        <v>588</v>
      </c>
      <c r="C589" s="9">
        <v>21</v>
      </c>
      <c r="D589" s="9" t="s">
        <v>1754</v>
      </c>
      <c r="E589" s="9" t="s">
        <v>1815</v>
      </c>
      <c r="F589" s="9">
        <v>112879</v>
      </c>
      <c r="G589" s="10" t="s">
        <v>1756</v>
      </c>
      <c r="H589" s="10" t="s">
        <v>1757</v>
      </c>
      <c r="I589" s="10" t="s">
        <v>1816</v>
      </c>
      <c r="J589" s="10" t="s">
        <v>1817</v>
      </c>
      <c r="K589" s="11">
        <v>67000</v>
      </c>
      <c r="L589" s="11">
        <v>0</v>
      </c>
      <c r="M589" s="11">
        <v>0</v>
      </c>
      <c r="N589" s="21">
        <v>10000</v>
      </c>
      <c r="O589" s="7">
        <v>3</v>
      </c>
      <c r="P589" s="11">
        <v>0</v>
      </c>
      <c r="Q589" s="11">
        <f t="shared" si="63"/>
        <v>10000</v>
      </c>
      <c r="R589" s="12" t="b">
        <f t="shared" si="66"/>
        <v>1</v>
      </c>
      <c r="S589" s="23">
        <f t="shared" si="64"/>
        <v>10000</v>
      </c>
      <c r="T589" s="23" t="b">
        <f t="shared" si="67"/>
        <v>1</v>
      </c>
      <c r="U589" s="23">
        <f t="shared" si="65"/>
        <v>10000</v>
      </c>
      <c r="V589" s="25">
        <f t="shared" si="68"/>
        <v>10000</v>
      </c>
      <c r="W589" s="27">
        <f t="shared" si="69"/>
        <v>0</v>
      </c>
    </row>
    <row r="590" spans="2:23" ht="25.5" x14ac:dyDescent="0.2">
      <c r="B590" s="9">
        <v>589</v>
      </c>
      <c r="C590" s="9">
        <v>22</v>
      </c>
      <c r="D590" s="9" t="s">
        <v>1754</v>
      </c>
      <c r="E590" s="9" t="s">
        <v>1818</v>
      </c>
      <c r="F590" s="9">
        <v>112959</v>
      </c>
      <c r="G590" s="10" t="s">
        <v>1756</v>
      </c>
      <c r="H590" s="10" t="s">
        <v>1757</v>
      </c>
      <c r="I590" s="10" t="s">
        <v>1819</v>
      </c>
      <c r="J590" s="10" t="s">
        <v>1820</v>
      </c>
      <c r="K590" s="11">
        <v>142800</v>
      </c>
      <c r="L590" s="11">
        <v>82870.399999999994</v>
      </c>
      <c r="M590" s="11">
        <v>0</v>
      </c>
      <c r="N590" s="21">
        <v>50000</v>
      </c>
      <c r="O590" s="7">
        <v>3</v>
      </c>
      <c r="P590" s="11">
        <v>0</v>
      </c>
      <c r="Q590" s="11">
        <f t="shared" si="63"/>
        <v>17572.404816140581</v>
      </c>
      <c r="R590" s="12" t="b">
        <f t="shared" si="66"/>
        <v>0</v>
      </c>
      <c r="S590" s="23">
        <f t="shared" si="64"/>
        <v>18657.17780915965</v>
      </c>
      <c r="T590" s="23" t="b">
        <f t="shared" si="67"/>
        <v>0</v>
      </c>
      <c r="U590" s="23">
        <f t="shared" si="65"/>
        <v>18667.558411963608</v>
      </c>
      <c r="V590" s="25">
        <f t="shared" si="68"/>
        <v>18668</v>
      </c>
      <c r="W590" s="27">
        <f t="shared" si="69"/>
        <v>-31332</v>
      </c>
    </row>
    <row r="591" spans="2:23" ht="51" x14ac:dyDescent="0.2">
      <c r="B591" s="9">
        <v>590</v>
      </c>
      <c r="C591" s="9">
        <v>23</v>
      </c>
      <c r="D591" s="9" t="s">
        <v>1754</v>
      </c>
      <c r="E591" s="9" t="s">
        <v>1821</v>
      </c>
      <c r="F591" s="9">
        <v>112995</v>
      </c>
      <c r="G591" s="10" t="s">
        <v>1756</v>
      </c>
      <c r="H591" s="10" t="s">
        <v>1757</v>
      </c>
      <c r="I591" s="10" t="s">
        <v>1822</v>
      </c>
      <c r="J591" s="10" t="s">
        <v>1823</v>
      </c>
      <c r="K591" s="11">
        <v>107600</v>
      </c>
      <c r="L591" s="11">
        <v>21712</v>
      </c>
      <c r="M591" s="11">
        <v>0</v>
      </c>
      <c r="N591" s="21">
        <v>21712</v>
      </c>
      <c r="O591" s="7">
        <v>4</v>
      </c>
      <c r="P591" s="11">
        <v>0</v>
      </c>
      <c r="Q591" s="11">
        <f t="shared" si="63"/>
        <v>21712</v>
      </c>
      <c r="R591" s="12" t="b">
        <f t="shared" si="66"/>
        <v>1</v>
      </c>
      <c r="S591" s="23">
        <f t="shared" si="64"/>
        <v>21712</v>
      </c>
      <c r="T591" s="23" t="b">
        <f t="shared" si="67"/>
        <v>1</v>
      </c>
      <c r="U591" s="23">
        <f t="shared" si="65"/>
        <v>21712</v>
      </c>
      <c r="V591" s="25">
        <f t="shared" si="68"/>
        <v>21712</v>
      </c>
      <c r="W591" s="27">
        <f t="shared" si="69"/>
        <v>0</v>
      </c>
    </row>
    <row r="592" spans="2:23" ht="38.25" x14ac:dyDescent="0.2">
      <c r="B592" s="9">
        <v>591</v>
      </c>
      <c r="C592" s="9">
        <v>24</v>
      </c>
      <c r="D592" s="9" t="s">
        <v>1754</v>
      </c>
      <c r="E592" s="9" t="s">
        <v>1824</v>
      </c>
      <c r="F592" s="9">
        <v>113233</v>
      </c>
      <c r="G592" s="10" t="s">
        <v>1756</v>
      </c>
      <c r="H592" s="10" t="s">
        <v>1757</v>
      </c>
      <c r="I592" s="10" t="s">
        <v>1825</v>
      </c>
      <c r="J592" s="10" t="s">
        <v>1826</v>
      </c>
      <c r="K592" s="11">
        <v>120000</v>
      </c>
      <c r="L592" s="11">
        <v>70675</v>
      </c>
      <c r="M592" s="11">
        <v>0</v>
      </c>
      <c r="N592" s="21">
        <v>40000</v>
      </c>
      <c r="O592" s="7">
        <v>3</v>
      </c>
      <c r="P592" s="11">
        <v>0</v>
      </c>
      <c r="Q592" s="11">
        <f t="shared" si="63"/>
        <v>17572.404816140581</v>
      </c>
      <c r="R592" s="12" t="b">
        <f t="shared" si="66"/>
        <v>0</v>
      </c>
      <c r="S592" s="23">
        <f t="shared" si="64"/>
        <v>18657.17780915965</v>
      </c>
      <c r="T592" s="23" t="b">
        <f t="shared" si="67"/>
        <v>0</v>
      </c>
      <c r="U592" s="23">
        <f t="shared" si="65"/>
        <v>18667.558411963608</v>
      </c>
      <c r="V592" s="25">
        <f t="shared" si="68"/>
        <v>18668</v>
      </c>
      <c r="W592" s="27">
        <f t="shared" si="69"/>
        <v>-21332</v>
      </c>
    </row>
    <row r="593" spans="2:23" ht="38.25" x14ac:dyDescent="0.2">
      <c r="B593" s="9">
        <v>592</v>
      </c>
      <c r="C593" s="9">
        <v>25</v>
      </c>
      <c r="D593" s="9" t="s">
        <v>1754</v>
      </c>
      <c r="E593" s="9" t="s">
        <v>1827</v>
      </c>
      <c r="F593" s="9">
        <v>113493</v>
      </c>
      <c r="G593" s="10" t="s">
        <v>1756</v>
      </c>
      <c r="H593" s="10" t="s">
        <v>1757</v>
      </c>
      <c r="I593" s="10" t="s">
        <v>1828</v>
      </c>
      <c r="J593" s="10" t="s">
        <v>1829</v>
      </c>
      <c r="K593" s="11">
        <v>60000</v>
      </c>
      <c r="L593" s="11">
        <v>17033.93</v>
      </c>
      <c r="M593" s="11">
        <v>0</v>
      </c>
      <c r="N593" s="21">
        <v>17033.93</v>
      </c>
      <c r="O593" s="7">
        <v>2</v>
      </c>
      <c r="P593" s="11">
        <v>0</v>
      </c>
      <c r="Q593" s="11">
        <f t="shared" si="63"/>
        <v>11714.93654409372</v>
      </c>
      <c r="R593" s="12" t="b">
        <f t="shared" si="66"/>
        <v>0</v>
      </c>
      <c r="S593" s="23">
        <f t="shared" si="64"/>
        <v>12799.709537112789</v>
      </c>
      <c r="T593" s="23" t="b">
        <f t="shared" si="67"/>
        <v>0</v>
      </c>
      <c r="U593" s="23">
        <f t="shared" si="65"/>
        <v>12810.090139916749</v>
      </c>
      <c r="V593" s="25">
        <f t="shared" si="68"/>
        <v>12811</v>
      </c>
      <c r="W593" s="27">
        <f t="shared" si="69"/>
        <v>-4222.93</v>
      </c>
    </row>
    <row r="594" spans="2:23" ht="76.5" x14ac:dyDescent="0.2">
      <c r="B594" s="9">
        <v>593</v>
      </c>
      <c r="C594" s="9">
        <v>26</v>
      </c>
      <c r="D594" s="9" t="s">
        <v>1754</v>
      </c>
      <c r="E594" s="9" t="s">
        <v>1830</v>
      </c>
      <c r="F594" s="9">
        <v>113625</v>
      </c>
      <c r="G594" s="10" t="s">
        <v>1756</v>
      </c>
      <c r="H594" s="10" t="s">
        <v>1757</v>
      </c>
      <c r="I594" s="10" t="s">
        <v>1831</v>
      </c>
      <c r="J594" s="10" t="s">
        <v>1832</v>
      </c>
      <c r="K594" s="11">
        <v>160650</v>
      </c>
      <c r="L594" s="11">
        <v>103687.4</v>
      </c>
      <c r="M594" s="11">
        <v>0</v>
      </c>
      <c r="N594" s="21">
        <v>60000</v>
      </c>
      <c r="O594" s="7">
        <v>3</v>
      </c>
      <c r="P594" s="11">
        <v>0</v>
      </c>
      <c r="Q594" s="11">
        <f t="shared" si="63"/>
        <v>17572.404816140581</v>
      </c>
      <c r="R594" s="12" t="b">
        <f t="shared" si="66"/>
        <v>0</v>
      </c>
      <c r="S594" s="23">
        <f t="shared" si="64"/>
        <v>18657.17780915965</v>
      </c>
      <c r="T594" s="23" t="b">
        <f t="shared" si="67"/>
        <v>0</v>
      </c>
      <c r="U594" s="23">
        <f t="shared" si="65"/>
        <v>18667.558411963608</v>
      </c>
      <c r="V594" s="25">
        <f t="shared" si="68"/>
        <v>18668</v>
      </c>
      <c r="W594" s="27">
        <f t="shared" si="69"/>
        <v>-41332</v>
      </c>
    </row>
    <row r="595" spans="2:23" ht="63.75" x14ac:dyDescent="0.2">
      <c r="B595" s="9">
        <v>594</v>
      </c>
      <c r="C595" s="9">
        <v>27</v>
      </c>
      <c r="D595" s="9" t="s">
        <v>1754</v>
      </c>
      <c r="E595" s="9" t="s">
        <v>1833</v>
      </c>
      <c r="F595" s="9">
        <v>113974</v>
      </c>
      <c r="G595" s="10" t="s">
        <v>1756</v>
      </c>
      <c r="H595" s="10" t="s">
        <v>1757</v>
      </c>
      <c r="I595" s="10" t="s">
        <v>1834</v>
      </c>
      <c r="J595" s="10" t="s">
        <v>1835</v>
      </c>
      <c r="K595" s="11">
        <v>100000</v>
      </c>
      <c r="L595" s="11">
        <v>66401</v>
      </c>
      <c r="M595" s="11">
        <v>0</v>
      </c>
      <c r="N595" s="21">
        <v>66401</v>
      </c>
      <c r="O595" s="7">
        <v>3</v>
      </c>
      <c r="P595" s="11">
        <v>0</v>
      </c>
      <c r="Q595" s="11">
        <f t="shared" si="63"/>
        <v>17572.404816140581</v>
      </c>
      <c r="R595" s="12" t="b">
        <f t="shared" si="66"/>
        <v>0</v>
      </c>
      <c r="S595" s="23">
        <f t="shared" si="64"/>
        <v>18657.17780915965</v>
      </c>
      <c r="T595" s="23" t="b">
        <f t="shared" si="67"/>
        <v>0</v>
      </c>
      <c r="U595" s="23">
        <f t="shared" si="65"/>
        <v>18667.558411963608</v>
      </c>
      <c r="V595" s="25">
        <f t="shared" si="68"/>
        <v>18668</v>
      </c>
      <c r="W595" s="27">
        <f t="shared" si="69"/>
        <v>-47733</v>
      </c>
    </row>
    <row r="596" spans="2:23" ht="51" x14ac:dyDescent="0.2">
      <c r="B596" s="9">
        <v>595</v>
      </c>
      <c r="C596" s="9">
        <v>28</v>
      </c>
      <c r="D596" s="9" t="s">
        <v>1754</v>
      </c>
      <c r="E596" s="9" t="s">
        <v>1836</v>
      </c>
      <c r="F596" s="9">
        <v>114079</v>
      </c>
      <c r="G596" s="10" t="s">
        <v>1756</v>
      </c>
      <c r="H596" s="10" t="s">
        <v>1757</v>
      </c>
      <c r="I596" s="10" t="s">
        <v>1837</v>
      </c>
      <c r="J596" s="10" t="s">
        <v>1838</v>
      </c>
      <c r="K596" s="11">
        <v>114240</v>
      </c>
      <c r="L596" s="11">
        <v>114240</v>
      </c>
      <c r="M596" s="11">
        <v>0</v>
      </c>
      <c r="N596" s="21">
        <v>40000</v>
      </c>
      <c r="O596" s="7">
        <v>2</v>
      </c>
      <c r="P596" s="11">
        <v>0</v>
      </c>
      <c r="Q596" s="11">
        <f t="shared" si="63"/>
        <v>11714.93654409372</v>
      </c>
      <c r="R596" s="12" t="b">
        <f t="shared" si="66"/>
        <v>0</v>
      </c>
      <c r="S596" s="23">
        <f t="shared" si="64"/>
        <v>12799.709537112789</v>
      </c>
      <c r="T596" s="23" t="b">
        <f t="shared" si="67"/>
        <v>0</v>
      </c>
      <c r="U596" s="23">
        <f t="shared" si="65"/>
        <v>12810.090139916749</v>
      </c>
      <c r="V596" s="25">
        <f t="shared" si="68"/>
        <v>12811</v>
      </c>
      <c r="W596" s="27">
        <f t="shared" si="69"/>
        <v>-27189</v>
      </c>
    </row>
    <row r="597" spans="2:23" ht="25.5" x14ac:dyDescent="0.2">
      <c r="B597" s="9">
        <v>596</v>
      </c>
      <c r="C597" s="9">
        <v>1</v>
      </c>
      <c r="D597" s="9" t="s">
        <v>1839</v>
      </c>
      <c r="E597" s="9" t="s">
        <v>1840</v>
      </c>
      <c r="F597" s="9">
        <v>114970</v>
      </c>
      <c r="G597" s="10" t="s">
        <v>1841</v>
      </c>
      <c r="H597" s="10" t="s">
        <v>1842</v>
      </c>
      <c r="I597" s="10" t="s">
        <v>1843</v>
      </c>
      <c r="J597" s="10" t="s">
        <v>1844</v>
      </c>
      <c r="K597" s="11">
        <v>154700</v>
      </c>
      <c r="L597" s="11">
        <v>113258</v>
      </c>
      <c r="M597" s="11">
        <v>20000</v>
      </c>
      <c r="N597" s="21">
        <v>93258</v>
      </c>
      <c r="O597" s="7">
        <v>2</v>
      </c>
      <c r="P597" s="11">
        <v>0</v>
      </c>
      <c r="Q597" s="11">
        <f t="shared" si="63"/>
        <v>11714.93654409372</v>
      </c>
      <c r="R597" s="12" t="b">
        <f t="shared" si="66"/>
        <v>0</v>
      </c>
      <c r="S597" s="23">
        <f t="shared" si="64"/>
        <v>12799.709537112789</v>
      </c>
      <c r="T597" s="23" t="b">
        <f t="shared" si="67"/>
        <v>0</v>
      </c>
      <c r="U597" s="23">
        <f t="shared" si="65"/>
        <v>12810.090139916749</v>
      </c>
      <c r="V597" s="25">
        <f t="shared" si="68"/>
        <v>12811</v>
      </c>
      <c r="W597" s="27">
        <f t="shared" si="69"/>
        <v>-80447</v>
      </c>
    </row>
    <row r="598" spans="2:23" ht="25.5" x14ac:dyDescent="0.2">
      <c r="B598" s="9">
        <v>597</v>
      </c>
      <c r="C598" s="9">
        <v>2</v>
      </c>
      <c r="D598" s="9" t="s">
        <v>1839</v>
      </c>
      <c r="E598" s="9" t="s">
        <v>1845</v>
      </c>
      <c r="F598" s="9">
        <v>115236</v>
      </c>
      <c r="G598" s="10" t="s">
        <v>1841</v>
      </c>
      <c r="H598" s="10" t="s">
        <v>1842</v>
      </c>
      <c r="I598" s="10" t="s">
        <v>1846</v>
      </c>
      <c r="J598" s="10" t="s">
        <v>1847</v>
      </c>
      <c r="K598" s="11">
        <v>109242</v>
      </c>
      <c r="L598" s="11">
        <v>75867</v>
      </c>
      <c r="M598" s="11">
        <v>13284</v>
      </c>
      <c r="N598" s="21">
        <v>62583</v>
      </c>
      <c r="O598" s="7">
        <v>4</v>
      </c>
      <c r="P598" s="11">
        <v>0</v>
      </c>
      <c r="Q598" s="11">
        <f t="shared" si="63"/>
        <v>23429.87308818744</v>
      </c>
      <c r="R598" s="12" t="b">
        <f t="shared" si="66"/>
        <v>0</v>
      </c>
      <c r="S598" s="23">
        <f t="shared" si="64"/>
        <v>24514.646081206509</v>
      </c>
      <c r="T598" s="23" t="b">
        <f t="shared" si="67"/>
        <v>0</v>
      </c>
      <c r="U598" s="23">
        <f t="shared" si="65"/>
        <v>24525.026684010467</v>
      </c>
      <c r="V598" s="25">
        <f t="shared" si="68"/>
        <v>24526</v>
      </c>
      <c r="W598" s="27">
        <f t="shared" si="69"/>
        <v>-38057</v>
      </c>
    </row>
    <row r="599" spans="2:23" ht="25.5" x14ac:dyDescent="0.2">
      <c r="B599" s="9">
        <v>598</v>
      </c>
      <c r="C599" s="9">
        <v>3</v>
      </c>
      <c r="D599" s="9" t="s">
        <v>1839</v>
      </c>
      <c r="E599" s="9" t="s">
        <v>1848</v>
      </c>
      <c r="F599" s="9">
        <v>115520</v>
      </c>
      <c r="G599" s="10" t="s">
        <v>1841</v>
      </c>
      <c r="H599" s="10" t="s">
        <v>1842</v>
      </c>
      <c r="I599" s="10" t="s">
        <v>1849</v>
      </c>
      <c r="J599" s="10" t="s">
        <v>1850</v>
      </c>
      <c r="K599" s="11">
        <v>126800</v>
      </c>
      <c r="L599" s="11">
        <v>29194</v>
      </c>
      <c r="M599" s="11">
        <v>4194</v>
      </c>
      <c r="N599" s="21">
        <v>15000</v>
      </c>
      <c r="O599" s="7">
        <v>4</v>
      </c>
      <c r="P599" s="11">
        <v>0</v>
      </c>
      <c r="Q599" s="11">
        <f t="shared" si="63"/>
        <v>15000</v>
      </c>
      <c r="R599" s="12" t="b">
        <f t="shared" si="66"/>
        <v>1</v>
      </c>
      <c r="S599" s="23">
        <f t="shared" si="64"/>
        <v>15000</v>
      </c>
      <c r="T599" s="23" t="b">
        <f t="shared" si="67"/>
        <v>1</v>
      </c>
      <c r="U599" s="23">
        <f t="shared" si="65"/>
        <v>15000</v>
      </c>
      <c r="V599" s="25">
        <f t="shared" si="68"/>
        <v>15000</v>
      </c>
      <c r="W599" s="27">
        <f t="shared" si="69"/>
        <v>0</v>
      </c>
    </row>
    <row r="600" spans="2:23" ht="25.5" x14ac:dyDescent="0.2">
      <c r="B600" s="9">
        <v>599</v>
      </c>
      <c r="C600" s="9">
        <v>4</v>
      </c>
      <c r="D600" s="9" t="s">
        <v>1839</v>
      </c>
      <c r="E600" s="9" t="s">
        <v>1851</v>
      </c>
      <c r="F600" s="9">
        <v>115708</v>
      </c>
      <c r="G600" s="10" t="s">
        <v>1841</v>
      </c>
      <c r="H600" s="10" t="s">
        <v>1842</v>
      </c>
      <c r="I600" s="10" t="s">
        <v>1852</v>
      </c>
      <c r="J600" s="10" t="s">
        <v>1853</v>
      </c>
      <c r="K600" s="11">
        <v>95480</v>
      </c>
      <c r="L600" s="11">
        <v>15550</v>
      </c>
      <c r="M600" s="11">
        <v>0</v>
      </c>
      <c r="N600" s="21">
        <v>15550</v>
      </c>
      <c r="O600" s="7">
        <v>4</v>
      </c>
      <c r="P600" s="11">
        <v>0</v>
      </c>
      <c r="Q600" s="11">
        <f t="shared" si="63"/>
        <v>15550</v>
      </c>
      <c r="R600" s="12" t="b">
        <f t="shared" si="66"/>
        <v>1</v>
      </c>
      <c r="S600" s="23">
        <f t="shared" si="64"/>
        <v>15550</v>
      </c>
      <c r="T600" s="23" t="b">
        <f t="shared" si="67"/>
        <v>1</v>
      </c>
      <c r="U600" s="23">
        <f t="shared" si="65"/>
        <v>15550</v>
      </c>
      <c r="V600" s="25">
        <f t="shared" si="68"/>
        <v>15550</v>
      </c>
      <c r="W600" s="27">
        <f t="shared" si="69"/>
        <v>0</v>
      </c>
    </row>
    <row r="601" spans="2:23" ht="25.5" x14ac:dyDescent="0.2">
      <c r="B601" s="9">
        <v>600</v>
      </c>
      <c r="C601" s="9">
        <v>5</v>
      </c>
      <c r="D601" s="9" t="s">
        <v>1839</v>
      </c>
      <c r="E601" s="9" t="s">
        <v>1854</v>
      </c>
      <c r="F601" s="9">
        <v>120511</v>
      </c>
      <c r="G601" s="10" t="s">
        <v>1841</v>
      </c>
      <c r="H601" s="10" t="s">
        <v>1842</v>
      </c>
      <c r="I601" s="10" t="s">
        <v>1855</v>
      </c>
      <c r="J601" s="10" t="s">
        <v>1856</v>
      </c>
      <c r="K601" s="11">
        <v>112455</v>
      </c>
      <c r="L601" s="11">
        <v>37701</v>
      </c>
      <c r="M601" s="11">
        <v>0</v>
      </c>
      <c r="N601" s="21">
        <v>37701</v>
      </c>
      <c r="O601" s="7">
        <v>3</v>
      </c>
      <c r="P601" s="11">
        <v>0</v>
      </c>
      <c r="Q601" s="11">
        <f t="shared" si="63"/>
        <v>17572.404816140581</v>
      </c>
      <c r="R601" s="12" t="b">
        <f t="shared" si="66"/>
        <v>0</v>
      </c>
      <c r="S601" s="23">
        <f t="shared" si="64"/>
        <v>18657.17780915965</v>
      </c>
      <c r="T601" s="23" t="b">
        <f t="shared" si="67"/>
        <v>0</v>
      </c>
      <c r="U601" s="23">
        <f t="shared" si="65"/>
        <v>18667.558411963608</v>
      </c>
      <c r="V601" s="25">
        <f t="shared" si="68"/>
        <v>18668</v>
      </c>
      <c r="W601" s="27">
        <f t="shared" si="69"/>
        <v>-19033</v>
      </c>
    </row>
    <row r="602" spans="2:23" ht="25.5" x14ac:dyDescent="0.2">
      <c r="B602" s="9">
        <v>601</v>
      </c>
      <c r="C602" s="9">
        <v>6</v>
      </c>
      <c r="D602" s="9" t="s">
        <v>1839</v>
      </c>
      <c r="E602" s="9" t="s">
        <v>1857</v>
      </c>
      <c r="F602" s="9">
        <v>115824</v>
      </c>
      <c r="G602" s="10" t="s">
        <v>1841</v>
      </c>
      <c r="H602" s="10" t="s">
        <v>1842</v>
      </c>
      <c r="I602" s="10" t="s">
        <v>1858</v>
      </c>
      <c r="J602" s="10" t="s">
        <v>1859</v>
      </c>
      <c r="K602" s="11">
        <v>59500</v>
      </c>
      <c r="L602" s="11">
        <v>59500</v>
      </c>
      <c r="M602" s="11">
        <v>9500</v>
      </c>
      <c r="N602" s="21">
        <v>50000</v>
      </c>
      <c r="O602" s="7">
        <v>2</v>
      </c>
      <c r="P602" s="11">
        <v>0</v>
      </c>
      <c r="Q602" s="11">
        <f t="shared" si="63"/>
        <v>11714.93654409372</v>
      </c>
      <c r="R602" s="12" t="b">
        <f t="shared" si="66"/>
        <v>0</v>
      </c>
      <c r="S602" s="23">
        <f t="shared" si="64"/>
        <v>12799.709537112789</v>
      </c>
      <c r="T602" s="23" t="b">
        <f t="shared" si="67"/>
        <v>0</v>
      </c>
      <c r="U602" s="23">
        <f t="shared" si="65"/>
        <v>12810.090139916749</v>
      </c>
      <c r="V602" s="25">
        <f t="shared" si="68"/>
        <v>12811</v>
      </c>
      <c r="W602" s="27">
        <f t="shared" si="69"/>
        <v>-37189</v>
      </c>
    </row>
    <row r="603" spans="2:23" ht="25.5" x14ac:dyDescent="0.2">
      <c r="B603" s="9">
        <v>602</v>
      </c>
      <c r="C603" s="9">
        <v>7</v>
      </c>
      <c r="D603" s="9" t="s">
        <v>1839</v>
      </c>
      <c r="E603" s="9" t="s">
        <v>1860</v>
      </c>
      <c r="F603" s="9">
        <v>115897</v>
      </c>
      <c r="G603" s="10" t="s">
        <v>1841</v>
      </c>
      <c r="H603" s="10" t="s">
        <v>1842</v>
      </c>
      <c r="I603" s="10" t="s">
        <v>1861</v>
      </c>
      <c r="J603" s="10" t="s">
        <v>1862</v>
      </c>
      <c r="K603" s="11">
        <v>115500</v>
      </c>
      <c r="L603" s="11">
        <v>14000</v>
      </c>
      <c r="M603" s="11">
        <v>4000</v>
      </c>
      <c r="N603" s="21">
        <v>10000</v>
      </c>
      <c r="O603" s="7">
        <v>4</v>
      </c>
      <c r="P603" s="11">
        <v>0</v>
      </c>
      <c r="Q603" s="11">
        <f t="shared" si="63"/>
        <v>10000</v>
      </c>
      <c r="R603" s="12" t="b">
        <f t="shared" si="66"/>
        <v>1</v>
      </c>
      <c r="S603" s="23">
        <f t="shared" si="64"/>
        <v>10000</v>
      </c>
      <c r="T603" s="23" t="b">
        <f t="shared" si="67"/>
        <v>1</v>
      </c>
      <c r="U603" s="23">
        <f t="shared" si="65"/>
        <v>10000</v>
      </c>
      <c r="V603" s="25">
        <f t="shared" si="68"/>
        <v>10000</v>
      </c>
      <c r="W603" s="27">
        <f t="shared" si="69"/>
        <v>0</v>
      </c>
    </row>
    <row r="604" spans="2:23" ht="25.5" x14ac:dyDescent="0.2">
      <c r="B604" s="9">
        <v>603</v>
      </c>
      <c r="C604" s="9">
        <v>8</v>
      </c>
      <c r="D604" s="9" t="s">
        <v>1839</v>
      </c>
      <c r="E604" s="9" t="s">
        <v>731</v>
      </c>
      <c r="F604" s="9">
        <v>115851</v>
      </c>
      <c r="G604" s="10" t="s">
        <v>1841</v>
      </c>
      <c r="H604" s="10" t="s">
        <v>1842</v>
      </c>
      <c r="I604" s="10" t="s">
        <v>1863</v>
      </c>
      <c r="J604" s="10" t="s">
        <v>1864</v>
      </c>
      <c r="K604" s="11">
        <v>141134</v>
      </c>
      <c r="L604" s="11">
        <v>95657</v>
      </c>
      <c r="M604" s="11">
        <v>0</v>
      </c>
      <c r="N604" s="21">
        <v>95657</v>
      </c>
      <c r="O604" s="7">
        <v>3</v>
      </c>
      <c r="P604" s="11">
        <v>0</v>
      </c>
      <c r="Q604" s="11">
        <f t="shared" si="63"/>
        <v>17572.404816140581</v>
      </c>
      <c r="R604" s="12" t="b">
        <f t="shared" si="66"/>
        <v>0</v>
      </c>
      <c r="S604" s="23">
        <f t="shared" si="64"/>
        <v>18657.17780915965</v>
      </c>
      <c r="T604" s="23" t="b">
        <f t="shared" si="67"/>
        <v>0</v>
      </c>
      <c r="U604" s="23">
        <f t="shared" si="65"/>
        <v>18667.558411963608</v>
      </c>
      <c r="V604" s="25">
        <f t="shared" si="68"/>
        <v>18668</v>
      </c>
      <c r="W604" s="27">
        <f t="shared" si="69"/>
        <v>-76989</v>
      </c>
    </row>
    <row r="605" spans="2:23" ht="38.25" x14ac:dyDescent="0.2">
      <c r="B605" s="9">
        <v>604</v>
      </c>
      <c r="C605" s="9">
        <v>9</v>
      </c>
      <c r="D605" s="9" t="s">
        <v>1839</v>
      </c>
      <c r="E605" s="9" t="s">
        <v>1865</v>
      </c>
      <c r="F605" s="9">
        <v>115959</v>
      </c>
      <c r="G605" s="10" t="s">
        <v>1841</v>
      </c>
      <c r="H605" s="10" t="s">
        <v>1842</v>
      </c>
      <c r="I605" s="10" t="s">
        <v>1866</v>
      </c>
      <c r="J605" s="10" t="s">
        <v>1867</v>
      </c>
      <c r="K605" s="11">
        <v>185748</v>
      </c>
      <c r="L605" s="11">
        <v>103090</v>
      </c>
      <c r="M605" s="11">
        <v>0</v>
      </c>
      <c r="N605" s="21">
        <v>103090</v>
      </c>
      <c r="O605" s="7">
        <v>4</v>
      </c>
      <c r="P605" s="11">
        <v>0</v>
      </c>
      <c r="Q605" s="11">
        <f t="shared" si="63"/>
        <v>23429.87308818744</v>
      </c>
      <c r="R605" s="12" t="b">
        <f t="shared" si="66"/>
        <v>0</v>
      </c>
      <c r="S605" s="23">
        <f t="shared" si="64"/>
        <v>24514.646081206509</v>
      </c>
      <c r="T605" s="23" t="b">
        <f t="shared" si="67"/>
        <v>0</v>
      </c>
      <c r="U605" s="23">
        <f t="shared" si="65"/>
        <v>24525.026684010467</v>
      </c>
      <c r="V605" s="25">
        <f t="shared" si="68"/>
        <v>24526</v>
      </c>
      <c r="W605" s="27">
        <f t="shared" si="69"/>
        <v>-78564</v>
      </c>
    </row>
    <row r="606" spans="2:23" ht="25.5" x14ac:dyDescent="0.2">
      <c r="B606" s="9">
        <v>605</v>
      </c>
      <c r="C606" s="9">
        <v>10</v>
      </c>
      <c r="D606" s="9" t="s">
        <v>1839</v>
      </c>
      <c r="E606" s="9" t="s">
        <v>1868</v>
      </c>
      <c r="F606" s="9">
        <v>116046</v>
      </c>
      <c r="G606" s="10" t="s">
        <v>1841</v>
      </c>
      <c r="H606" s="10" t="s">
        <v>1842</v>
      </c>
      <c r="I606" s="10" t="s">
        <v>1869</v>
      </c>
      <c r="J606" s="10" t="s">
        <v>1870</v>
      </c>
      <c r="K606" s="11">
        <v>28560</v>
      </c>
      <c r="L606" s="11">
        <v>28560</v>
      </c>
      <c r="M606" s="11">
        <v>5000</v>
      </c>
      <c r="N606" s="21">
        <v>23560</v>
      </c>
      <c r="O606" s="7">
        <v>2</v>
      </c>
      <c r="P606" s="11">
        <v>0</v>
      </c>
      <c r="Q606" s="11">
        <f t="shared" si="63"/>
        <v>11714.93654409372</v>
      </c>
      <c r="R606" s="12" t="b">
        <f t="shared" si="66"/>
        <v>0</v>
      </c>
      <c r="S606" s="23">
        <f t="shared" si="64"/>
        <v>12799.709537112789</v>
      </c>
      <c r="T606" s="23" t="b">
        <f t="shared" si="67"/>
        <v>0</v>
      </c>
      <c r="U606" s="23">
        <f t="shared" si="65"/>
        <v>12810.090139916749</v>
      </c>
      <c r="V606" s="25">
        <f t="shared" si="68"/>
        <v>12811</v>
      </c>
      <c r="W606" s="27">
        <f t="shared" si="69"/>
        <v>-10749</v>
      </c>
    </row>
    <row r="607" spans="2:23" ht="25.5" x14ac:dyDescent="0.2">
      <c r="B607" s="9">
        <v>606</v>
      </c>
      <c r="C607" s="9">
        <v>11</v>
      </c>
      <c r="D607" s="9" t="s">
        <v>1839</v>
      </c>
      <c r="E607" s="9" t="s">
        <v>1871</v>
      </c>
      <c r="F607" s="9">
        <v>120487</v>
      </c>
      <c r="G607" s="10" t="s">
        <v>1841</v>
      </c>
      <c r="H607" s="10" t="s">
        <v>1842</v>
      </c>
      <c r="I607" s="10" t="s">
        <v>1872</v>
      </c>
      <c r="J607" s="10" t="s">
        <v>1873</v>
      </c>
      <c r="K607" s="11">
        <v>416500</v>
      </c>
      <c r="L607" s="11">
        <v>391023</v>
      </c>
      <c r="M607" s="11">
        <v>0</v>
      </c>
      <c r="N607" s="21">
        <v>259528</v>
      </c>
      <c r="O607" s="7">
        <v>3</v>
      </c>
      <c r="P607" s="11">
        <v>0</v>
      </c>
      <c r="Q607" s="11">
        <f t="shared" si="63"/>
        <v>17572.404816140581</v>
      </c>
      <c r="R607" s="12" t="b">
        <f t="shared" si="66"/>
        <v>0</v>
      </c>
      <c r="S607" s="23">
        <f t="shared" si="64"/>
        <v>18657.17780915965</v>
      </c>
      <c r="T607" s="23" t="b">
        <f t="shared" si="67"/>
        <v>0</v>
      </c>
      <c r="U607" s="23">
        <f t="shared" si="65"/>
        <v>18667.558411963608</v>
      </c>
      <c r="V607" s="25">
        <f t="shared" si="68"/>
        <v>18668</v>
      </c>
      <c r="W607" s="27">
        <f t="shared" si="69"/>
        <v>-240860</v>
      </c>
    </row>
    <row r="608" spans="2:23" ht="25.5" x14ac:dyDescent="0.2">
      <c r="B608" s="9">
        <v>607</v>
      </c>
      <c r="C608" s="9">
        <v>12</v>
      </c>
      <c r="D608" s="9" t="s">
        <v>1839</v>
      </c>
      <c r="E608" s="9" t="s">
        <v>1874</v>
      </c>
      <c r="F608" s="9">
        <v>114355</v>
      </c>
      <c r="G608" s="10" t="s">
        <v>1841</v>
      </c>
      <c r="H608" s="10" t="s">
        <v>1842</v>
      </c>
      <c r="I608" s="10" t="s">
        <v>1875</v>
      </c>
      <c r="J608" s="10" t="s">
        <v>1876</v>
      </c>
      <c r="K608" s="11">
        <v>79546</v>
      </c>
      <c r="L608" s="11">
        <v>30000</v>
      </c>
      <c r="M608" s="11">
        <v>0</v>
      </c>
      <c r="N608" s="21">
        <v>30000</v>
      </c>
      <c r="O608" s="7">
        <v>3</v>
      </c>
      <c r="P608" s="11">
        <v>0</v>
      </c>
      <c r="Q608" s="11">
        <f t="shared" si="63"/>
        <v>17572.404816140581</v>
      </c>
      <c r="R608" s="12" t="b">
        <f t="shared" si="66"/>
        <v>0</v>
      </c>
      <c r="S608" s="23">
        <f t="shared" si="64"/>
        <v>18657.17780915965</v>
      </c>
      <c r="T608" s="23" t="b">
        <f t="shared" si="67"/>
        <v>0</v>
      </c>
      <c r="U608" s="23">
        <f t="shared" si="65"/>
        <v>18667.558411963608</v>
      </c>
      <c r="V608" s="25">
        <f t="shared" si="68"/>
        <v>18668</v>
      </c>
      <c r="W608" s="27">
        <f t="shared" si="69"/>
        <v>-11332</v>
      </c>
    </row>
    <row r="609" spans="2:23" ht="25.5" x14ac:dyDescent="0.2">
      <c r="B609" s="9">
        <v>608</v>
      </c>
      <c r="C609" s="9">
        <v>13</v>
      </c>
      <c r="D609" s="9" t="s">
        <v>1839</v>
      </c>
      <c r="E609" s="9" t="s">
        <v>1877</v>
      </c>
      <c r="F609" s="9">
        <v>116493</v>
      </c>
      <c r="G609" s="10" t="s">
        <v>1841</v>
      </c>
      <c r="H609" s="10" t="s">
        <v>1842</v>
      </c>
      <c r="I609" s="10" t="s">
        <v>1878</v>
      </c>
      <c r="J609" s="10" t="s">
        <v>1879</v>
      </c>
      <c r="K609" s="11">
        <v>76718</v>
      </c>
      <c r="L609" s="11">
        <v>37635</v>
      </c>
      <c r="M609" s="11">
        <v>0</v>
      </c>
      <c r="N609" s="21">
        <v>37635</v>
      </c>
      <c r="O609" s="7">
        <v>4</v>
      </c>
      <c r="P609" s="11">
        <v>0</v>
      </c>
      <c r="Q609" s="11">
        <f t="shared" si="63"/>
        <v>23429.87308818744</v>
      </c>
      <c r="R609" s="12" t="b">
        <f t="shared" si="66"/>
        <v>0</v>
      </c>
      <c r="S609" s="23">
        <f t="shared" si="64"/>
        <v>24514.646081206509</v>
      </c>
      <c r="T609" s="23" t="b">
        <f t="shared" si="67"/>
        <v>0</v>
      </c>
      <c r="U609" s="23">
        <f t="shared" si="65"/>
        <v>24525.026684010467</v>
      </c>
      <c r="V609" s="25">
        <f t="shared" si="68"/>
        <v>24526</v>
      </c>
      <c r="W609" s="27">
        <f t="shared" si="69"/>
        <v>-13109</v>
      </c>
    </row>
    <row r="610" spans="2:23" ht="25.5" x14ac:dyDescent="0.2">
      <c r="B610" s="9">
        <v>609</v>
      </c>
      <c r="C610" s="9">
        <v>14</v>
      </c>
      <c r="D610" s="9" t="s">
        <v>1839</v>
      </c>
      <c r="E610" s="9" t="s">
        <v>1880</v>
      </c>
      <c r="F610" s="9">
        <v>116983</v>
      </c>
      <c r="G610" s="10" t="s">
        <v>1841</v>
      </c>
      <c r="H610" s="10" t="s">
        <v>1842</v>
      </c>
      <c r="I610" s="10" t="s">
        <v>1881</v>
      </c>
      <c r="J610" s="10" t="s">
        <v>1882</v>
      </c>
      <c r="K610" s="11">
        <v>100000</v>
      </c>
      <c r="L610" s="11">
        <v>15000</v>
      </c>
      <c r="M610" s="11">
        <v>0</v>
      </c>
      <c r="N610" s="21">
        <v>15000</v>
      </c>
      <c r="O610" s="7">
        <v>3</v>
      </c>
      <c r="P610" s="11">
        <v>0</v>
      </c>
      <c r="Q610" s="11">
        <f t="shared" si="63"/>
        <v>15000</v>
      </c>
      <c r="R610" s="12" t="b">
        <f t="shared" si="66"/>
        <v>1</v>
      </c>
      <c r="S610" s="23">
        <f t="shared" si="64"/>
        <v>15000</v>
      </c>
      <c r="T610" s="23" t="b">
        <f t="shared" si="67"/>
        <v>1</v>
      </c>
      <c r="U610" s="23">
        <f t="shared" si="65"/>
        <v>15000</v>
      </c>
      <c r="V610" s="25">
        <f t="shared" si="68"/>
        <v>15000</v>
      </c>
      <c r="W610" s="27">
        <f t="shared" si="69"/>
        <v>0</v>
      </c>
    </row>
    <row r="611" spans="2:23" ht="25.5" x14ac:dyDescent="0.2">
      <c r="B611" s="9">
        <v>610</v>
      </c>
      <c r="C611" s="9">
        <v>15</v>
      </c>
      <c r="D611" s="9" t="s">
        <v>1839</v>
      </c>
      <c r="E611" s="9" t="s">
        <v>1883</v>
      </c>
      <c r="F611" s="9">
        <v>117319</v>
      </c>
      <c r="G611" s="10" t="s">
        <v>1841</v>
      </c>
      <c r="H611" s="10" t="s">
        <v>1842</v>
      </c>
      <c r="I611" s="10" t="s">
        <v>1884</v>
      </c>
      <c r="J611" s="10" t="s">
        <v>1885</v>
      </c>
      <c r="K611" s="11">
        <v>70115</v>
      </c>
      <c r="L611" s="11">
        <v>70115</v>
      </c>
      <c r="M611" s="11">
        <v>0</v>
      </c>
      <c r="N611" s="21">
        <v>70115</v>
      </c>
      <c r="O611" s="13">
        <v>2</v>
      </c>
      <c r="P611" s="11">
        <v>0</v>
      </c>
      <c r="Q611" s="11">
        <f t="shared" si="63"/>
        <v>11714.93654409372</v>
      </c>
      <c r="R611" s="12" t="b">
        <f t="shared" si="66"/>
        <v>0</v>
      </c>
      <c r="S611" s="23">
        <f t="shared" si="64"/>
        <v>12799.709537112789</v>
      </c>
      <c r="T611" s="23" t="b">
        <f t="shared" si="67"/>
        <v>0</v>
      </c>
      <c r="U611" s="23">
        <f t="shared" si="65"/>
        <v>12810.090139916749</v>
      </c>
      <c r="V611" s="25">
        <f t="shared" si="68"/>
        <v>12811</v>
      </c>
      <c r="W611" s="27">
        <f t="shared" si="69"/>
        <v>-57304</v>
      </c>
    </row>
    <row r="612" spans="2:23" ht="25.5" x14ac:dyDescent="0.2">
      <c r="B612" s="9">
        <v>611</v>
      </c>
      <c r="C612" s="9">
        <v>16</v>
      </c>
      <c r="D612" s="9" t="s">
        <v>1839</v>
      </c>
      <c r="E612" s="9" t="s">
        <v>1886</v>
      </c>
      <c r="F612" s="9">
        <v>117426</v>
      </c>
      <c r="G612" s="10" t="s">
        <v>1841</v>
      </c>
      <c r="H612" s="10" t="s">
        <v>1842</v>
      </c>
      <c r="I612" s="10" t="s">
        <v>1887</v>
      </c>
      <c r="J612" s="10" t="s">
        <v>1888</v>
      </c>
      <c r="K612" s="11">
        <v>256150</v>
      </c>
      <c r="L612" s="11">
        <v>75000</v>
      </c>
      <c r="M612" s="11">
        <v>20500</v>
      </c>
      <c r="N612" s="21">
        <v>54500</v>
      </c>
      <c r="O612" s="7">
        <v>2</v>
      </c>
      <c r="P612" s="11">
        <v>0</v>
      </c>
      <c r="Q612" s="11">
        <f t="shared" si="63"/>
        <v>11714.93654409372</v>
      </c>
      <c r="R612" s="12" t="b">
        <f t="shared" si="66"/>
        <v>0</v>
      </c>
      <c r="S612" s="23">
        <f t="shared" si="64"/>
        <v>12799.709537112789</v>
      </c>
      <c r="T612" s="23" t="b">
        <f t="shared" si="67"/>
        <v>0</v>
      </c>
      <c r="U612" s="23">
        <f t="shared" si="65"/>
        <v>12810.090139916749</v>
      </c>
      <c r="V612" s="25">
        <f t="shared" si="68"/>
        <v>12811</v>
      </c>
      <c r="W612" s="27">
        <f t="shared" si="69"/>
        <v>-41689</v>
      </c>
    </row>
    <row r="613" spans="2:23" ht="25.5" x14ac:dyDescent="0.2">
      <c r="B613" s="9">
        <v>612</v>
      </c>
      <c r="C613" s="9">
        <v>17</v>
      </c>
      <c r="D613" s="9" t="s">
        <v>1839</v>
      </c>
      <c r="E613" s="9" t="s">
        <v>1889</v>
      </c>
      <c r="F613" s="9">
        <v>117505</v>
      </c>
      <c r="G613" s="10" t="s">
        <v>1841</v>
      </c>
      <c r="H613" s="10" t="s">
        <v>1842</v>
      </c>
      <c r="I613" s="10" t="s">
        <v>1890</v>
      </c>
      <c r="J613" s="10" t="s">
        <v>1891</v>
      </c>
      <c r="K613" s="11">
        <v>116620</v>
      </c>
      <c r="L613" s="11">
        <v>58310</v>
      </c>
      <c r="M613" s="11">
        <v>0</v>
      </c>
      <c r="N613" s="21">
        <v>58310</v>
      </c>
      <c r="O613" s="7">
        <v>5</v>
      </c>
      <c r="P613" s="11">
        <v>0</v>
      </c>
      <c r="Q613" s="11">
        <f t="shared" si="63"/>
        <v>29287.341360234299</v>
      </c>
      <c r="R613" s="12" t="b">
        <f t="shared" si="66"/>
        <v>0</v>
      </c>
      <c r="S613" s="23">
        <f t="shared" si="64"/>
        <v>30372.114353253368</v>
      </c>
      <c r="T613" s="23" t="b">
        <f t="shared" si="67"/>
        <v>0</v>
      </c>
      <c r="U613" s="23">
        <f t="shared" si="65"/>
        <v>30382.494956057326</v>
      </c>
      <c r="V613" s="25">
        <f t="shared" si="68"/>
        <v>30383</v>
      </c>
      <c r="W613" s="27">
        <f t="shared" si="69"/>
        <v>-27927</v>
      </c>
    </row>
    <row r="614" spans="2:23" ht="25.5" x14ac:dyDescent="0.2">
      <c r="B614" s="9">
        <v>613</v>
      </c>
      <c r="C614" s="9">
        <v>18</v>
      </c>
      <c r="D614" s="9" t="s">
        <v>1839</v>
      </c>
      <c r="E614" s="9" t="s">
        <v>1892</v>
      </c>
      <c r="F614" s="9">
        <v>117667</v>
      </c>
      <c r="G614" s="10" t="s">
        <v>1841</v>
      </c>
      <c r="H614" s="10" t="s">
        <v>1842</v>
      </c>
      <c r="I614" s="10" t="s">
        <v>1893</v>
      </c>
      <c r="J614" s="10" t="s">
        <v>1894</v>
      </c>
      <c r="K614" s="11">
        <v>108000</v>
      </c>
      <c r="L614" s="11">
        <v>59750</v>
      </c>
      <c r="M614" s="11">
        <v>3000</v>
      </c>
      <c r="N614" s="21">
        <v>29750</v>
      </c>
      <c r="O614" s="7">
        <v>2</v>
      </c>
      <c r="P614" s="11">
        <v>0</v>
      </c>
      <c r="Q614" s="11">
        <f t="shared" si="63"/>
        <v>11714.93654409372</v>
      </c>
      <c r="R614" s="12" t="b">
        <f t="shared" si="66"/>
        <v>0</v>
      </c>
      <c r="S614" s="23">
        <f t="shared" si="64"/>
        <v>12799.709537112789</v>
      </c>
      <c r="T614" s="23" t="b">
        <f t="shared" si="67"/>
        <v>0</v>
      </c>
      <c r="U614" s="23">
        <f t="shared" si="65"/>
        <v>12810.090139916749</v>
      </c>
      <c r="V614" s="25">
        <f t="shared" si="68"/>
        <v>12811</v>
      </c>
      <c r="W614" s="27">
        <f t="shared" si="69"/>
        <v>-16939</v>
      </c>
    </row>
    <row r="615" spans="2:23" ht="25.5" x14ac:dyDescent="0.2">
      <c r="B615" s="9">
        <v>614</v>
      </c>
      <c r="C615" s="9">
        <v>19</v>
      </c>
      <c r="D615" s="9" t="s">
        <v>1839</v>
      </c>
      <c r="E615" s="9" t="s">
        <v>1895</v>
      </c>
      <c r="F615" s="9">
        <v>114710</v>
      </c>
      <c r="G615" s="10" t="s">
        <v>1841</v>
      </c>
      <c r="H615" s="10" t="s">
        <v>1842</v>
      </c>
      <c r="I615" s="10" t="s">
        <v>1896</v>
      </c>
      <c r="J615" s="10" t="s">
        <v>1897</v>
      </c>
      <c r="K615" s="11">
        <v>186000</v>
      </c>
      <c r="L615" s="11">
        <v>9000</v>
      </c>
      <c r="M615" s="11">
        <v>3000</v>
      </c>
      <c r="N615" s="21">
        <v>6000</v>
      </c>
      <c r="O615" s="7">
        <v>4</v>
      </c>
      <c r="P615" s="11">
        <v>0</v>
      </c>
      <c r="Q615" s="11">
        <f t="shared" si="63"/>
        <v>6000</v>
      </c>
      <c r="R615" s="12" t="b">
        <f t="shared" si="66"/>
        <v>1</v>
      </c>
      <c r="S615" s="23">
        <f t="shared" si="64"/>
        <v>6000</v>
      </c>
      <c r="T615" s="23" t="b">
        <f t="shared" si="67"/>
        <v>1</v>
      </c>
      <c r="U615" s="23">
        <f t="shared" si="65"/>
        <v>6000</v>
      </c>
      <c r="V615" s="25">
        <f t="shared" si="68"/>
        <v>6000</v>
      </c>
      <c r="W615" s="27">
        <f t="shared" si="69"/>
        <v>0</v>
      </c>
    </row>
    <row r="616" spans="2:23" ht="25.5" x14ac:dyDescent="0.2">
      <c r="B616" s="9">
        <v>615</v>
      </c>
      <c r="C616" s="9">
        <v>20</v>
      </c>
      <c r="D616" s="9" t="s">
        <v>1839</v>
      </c>
      <c r="E616" s="9" t="s">
        <v>1898</v>
      </c>
      <c r="F616" s="9">
        <v>118058</v>
      </c>
      <c r="G616" s="10" t="s">
        <v>1841</v>
      </c>
      <c r="H616" s="10" t="s">
        <v>1842</v>
      </c>
      <c r="I616" s="10" t="s">
        <v>1899</v>
      </c>
      <c r="J616" s="10" t="s">
        <v>1900</v>
      </c>
      <c r="K616" s="11">
        <v>132090</v>
      </c>
      <c r="L616" s="11">
        <v>77955</v>
      </c>
      <c r="M616" s="11">
        <v>0</v>
      </c>
      <c r="N616" s="21">
        <v>77955</v>
      </c>
      <c r="O616" s="13">
        <v>3</v>
      </c>
      <c r="P616" s="11">
        <v>0</v>
      </c>
      <c r="Q616" s="11">
        <f t="shared" si="63"/>
        <v>17572.404816140581</v>
      </c>
      <c r="R616" s="12" t="b">
        <f t="shared" si="66"/>
        <v>0</v>
      </c>
      <c r="S616" s="23">
        <f t="shared" si="64"/>
        <v>18657.17780915965</v>
      </c>
      <c r="T616" s="23" t="b">
        <f t="shared" si="67"/>
        <v>0</v>
      </c>
      <c r="U616" s="23">
        <f t="shared" si="65"/>
        <v>18667.558411963608</v>
      </c>
      <c r="V616" s="25">
        <f t="shared" si="68"/>
        <v>18668</v>
      </c>
      <c r="W616" s="27">
        <f t="shared" si="69"/>
        <v>-59287</v>
      </c>
    </row>
    <row r="617" spans="2:23" ht="25.5" x14ac:dyDescent="0.2">
      <c r="B617" s="9">
        <v>616</v>
      </c>
      <c r="C617" s="9">
        <v>21</v>
      </c>
      <c r="D617" s="9" t="s">
        <v>1839</v>
      </c>
      <c r="E617" s="9" t="s">
        <v>1901</v>
      </c>
      <c r="F617" s="9">
        <v>118094</v>
      </c>
      <c r="G617" s="10" t="s">
        <v>1841</v>
      </c>
      <c r="H617" s="10" t="s">
        <v>1842</v>
      </c>
      <c r="I617" s="10" t="s">
        <v>1902</v>
      </c>
      <c r="J617" s="10" t="s">
        <v>1903</v>
      </c>
      <c r="K617" s="11">
        <v>71500</v>
      </c>
      <c r="L617" s="11">
        <v>15000</v>
      </c>
      <c r="M617" s="11">
        <v>0</v>
      </c>
      <c r="N617" s="21">
        <v>15000</v>
      </c>
      <c r="O617" s="7">
        <v>3</v>
      </c>
      <c r="P617" s="11">
        <v>0</v>
      </c>
      <c r="Q617" s="11">
        <f t="shared" si="63"/>
        <v>15000</v>
      </c>
      <c r="R617" s="12" t="b">
        <f t="shared" si="66"/>
        <v>1</v>
      </c>
      <c r="S617" s="23">
        <f t="shared" si="64"/>
        <v>15000</v>
      </c>
      <c r="T617" s="23" t="b">
        <f t="shared" si="67"/>
        <v>1</v>
      </c>
      <c r="U617" s="23">
        <f t="shared" si="65"/>
        <v>15000</v>
      </c>
      <c r="V617" s="25">
        <f t="shared" si="68"/>
        <v>15000</v>
      </c>
      <c r="W617" s="27">
        <f t="shared" si="69"/>
        <v>0</v>
      </c>
    </row>
    <row r="618" spans="2:23" ht="25.5" x14ac:dyDescent="0.2">
      <c r="B618" s="9">
        <v>617</v>
      </c>
      <c r="C618" s="9">
        <v>22</v>
      </c>
      <c r="D618" s="9" t="s">
        <v>1839</v>
      </c>
      <c r="E618" s="9" t="s">
        <v>991</v>
      </c>
      <c r="F618" s="9">
        <v>118209</v>
      </c>
      <c r="G618" s="10" t="s">
        <v>1841</v>
      </c>
      <c r="H618" s="10" t="s">
        <v>1842</v>
      </c>
      <c r="I618" s="10" t="s">
        <v>1904</v>
      </c>
      <c r="J618" s="10" t="s">
        <v>1905</v>
      </c>
      <c r="K618" s="11">
        <v>126400</v>
      </c>
      <c r="L618" s="11">
        <v>53280</v>
      </c>
      <c r="M618" s="11">
        <v>0</v>
      </c>
      <c r="N618" s="21">
        <v>53280</v>
      </c>
      <c r="O618" s="7">
        <v>4</v>
      </c>
      <c r="P618" s="11">
        <v>0</v>
      </c>
      <c r="Q618" s="11">
        <f t="shared" si="63"/>
        <v>23429.87308818744</v>
      </c>
      <c r="R618" s="12" t="b">
        <f t="shared" si="66"/>
        <v>0</v>
      </c>
      <c r="S618" s="23">
        <f t="shared" si="64"/>
        <v>24514.646081206509</v>
      </c>
      <c r="T618" s="23" t="b">
        <f t="shared" si="67"/>
        <v>0</v>
      </c>
      <c r="U618" s="23">
        <f t="shared" si="65"/>
        <v>24525.026684010467</v>
      </c>
      <c r="V618" s="25">
        <f t="shared" si="68"/>
        <v>24526</v>
      </c>
      <c r="W618" s="27">
        <f t="shared" si="69"/>
        <v>-28754</v>
      </c>
    </row>
    <row r="619" spans="2:23" ht="25.5" x14ac:dyDescent="0.2">
      <c r="B619" s="9">
        <v>618</v>
      </c>
      <c r="C619" s="9">
        <v>23</v>
      </c>
      <c r="D619" s="9" t="s">
        <v>1839</v>
      </c>
      <c r="E619" s="9" t="s">
        <v>1906</v>
      </c>
      <c r="F619" s="9">
        <v>118370</v>
      </c>
      <c r="G619" s="10" t="s">
        <v>1841</v>
      </c>
      <c r="H619" s="10" t="s">
        <v>1842</v>
      </c>
      <c r="I619" s="10" t="s">
        <v>1907</v>
      </c>
      <c r="J619" s="10" t="s">
        <v>1908</v>
      </c>
      <c r="K619" s="11">
        <v>23800</v>
      </c>
      <c r="L619" s="11">
        <v>23800</v>
      </c>
      <c r="M619" s="11">
        <v>3800</v>
      </c>
      <c r="N619" s="21">
        <v>20000</v>
      </c>
      <c r="O619" s="7">
        <v>2</v>
      </c>
      <c r="P619" s="11">
        <v>0</v>
      </c>
      <c r="Q619" s="11">
        <f t="shared" si="63"/>
        <v>11714.93654409372</v>
      </c>
      <c r="R619" s="12" t="b">
        <f t="shared" si="66"/>
        <v>0</v>
      </c>
      <c r="S619" s="23">
        <f t="shared" si="64"/>
        <v>12799.709537112789</v>
      </c>
      <c r="T619" s="23" t="b">
        <f t="shared" si="67"/>
        <v>0</v>
      </c>
      <c r="U619" s="23">
        <f t="shared" si="65"/>
        <v>12810.090139916749</v>
      </c>
      <c r="V619" s="25">
        <f t="shared" si="68"/>
        <v>12811</v>
      </c>
      <c r="W619" s="27">
        <f t="shared" si="69"/>
        <v>-7189</v>
      </c>
    </row>
    <row r="620" spans="2:23" ht="25.5" x14ac:dyDescent="0.2">
      <c r="B620" s="9">
        <v>619</v>
      </c>
      <c r="C620" s="9">
        <v>24</v>
      </c>
      <c r="D620" s="9" t="s">
        <v>1839</v>
      </c>
      <c r="E620" s="9" t="s">
        <v>1909</v>
      </c>
      <c r="F620" s="9">
        <v>118575</v>
      </c>
      <c r="G620" s="10" t="s">
        <v>1841</v>
      </c>
      <c r="H620" s="10" t="s">
        <v>1842</v>
      </c>
      <c r="I620" s="10" t="s">
        <v>1910</v>
      </c>
      <c r="J620" s="10" t="s">
        <v>1911</v>
      </c>
      <c r="K620" s="11">
        <v>116000</v>
      </c>
      <c r="L620" s="11">
        <v>116000</v>
      </c>
      <c r="M620" s="11">
        <v>25000</v>
      </c>
      <c r="N620" s="21">
        <v>88000</v>
      </c>
      <c r="O620" s="7">
        <v>2</v>
      </c>
      <c r="P620" s="11">
        <v>0</v>
      </c>
      <c r="Q620" s="11">
        <f t="shared" si="63"/>
        <v>11714.93654409372</v>
      </c>
      <c r="R620" s="12" t="b">
        <f t="shared" si="66"/>
        <v>0</v>
      </c>
      <c r="S620" s="23">
        <f t="shared" si="64"/>
        <v>12799.709537112789</v>
      </c>
      <c r="T620" s="23" t="b">
        <f t="shared" si="67"/>
        <v>0</v>
      </c>
      <c r="U620" s="23">
        <f t="shared" si="65"/>
        <v>12810.090139916749</v>
      </c>
      <c r="V620" s="25">
        <f t="shared" si="68"/>
        <v>12811</v>
      </c>
      <c r="W620" s="27">
        <f t="shared" si="69"/>
        <v>-75189</v>
      </c>
    </row>
    <row r="621" spans="2:23" ht="25.5" x14ac:dyDescent="0.2">
      <c r="B621" s="9">
        <v>620</v>
      </c>
      <c r="C621" s="9">
        <v>25</v>
      </c>
      <c r="D621" s="9" t="s">
        <v>1839</v>
      </c>
      <c r="E621" s="9" t="s">
        <v>1912</v>
      </c>
      <c r="F621" s="9">
        <v>118691</v>
      </c>
      <c r="G621" s="10" t="s">
        <v>1841</v>
      </c>
      <c r="H621" s="10" t="s">
        <v>1842</v>
      </c>
      <c r="I621" s="10" t="s">
        <v>1913</v>
      </c>
      <c r="J621" s="10" t="s">
        <v>1914</v>
      </c>
      <c r="K621" s="11">
        <v>137573</v>
      </c>
      <c r="L621" s="11">
        <v>103108</v>
      </c>
      <c r="M621" s="11">
        <v>50000</v>
      </c>
      <c r="N621" s="21">
        <v>53108</v>
      </c>
      <c r="O621" s="7">
        <v>2</v>
      </c>
      <c r="P621" s="11">
        <v>0</v>
      </c>
      <c r="Q621" s="11">
        <f t="shared" si="63"/>
        <v>11714.93654409372</v>
      </c>
      <c r="R621" s="12" t="b">
        <f t="shared" si="66"/>
        <v>0</v>
      </c>
      <c r="S621" s="23">
        <f t="shared" si="64"/>
        <v>12799.709537112789</v>
      </c>
      <c r="T621" s="23" t="b">
        <f t="shared" si="67"/>
        <v>0</v>
      </c>
      <c r="U621" s="23">
        <f t="shared" si="65"/>
        <v>12810.090139916749</v>
      </c>
      <c r="V621" s="25">
        <f t="shared" si="68"/>
        <v>12811</v>
      </c>
      <c r="W621" s="27">
        <f t="shared" si="69"/>
        <v>-40297</v>
      </c>
    </row>
    <row r="622" spans="2:23" ht="25.5" x14ac:dyDescent="0.2">
      <c r="B622" s="9">
        <v>621</v>
      </c>
      <c r="C622" s="9">
        <v>26</v>
      </c>
      <c r="D622" s="9" t="s">
        <v>1839</v>
      </c>
      <c r="E622" s="9" t="s">
        <v>1915</v>
      </c>
      <c r="F622" s="9">
        <v>118799</v>
      </c>
      <c r="G622" s="10" t="s">
        <v>1841</v>
      </c>
      <c r="H622" s="10" t="s">
        <v>1842</v>
      </c>
      <c r="I622" s="10" t="s">
        <v>1916</v>
      </c>
      <c r="J622" s="10" t="s">
        <v>1917</v>
      </c>
      <c r="K622" s="11">
        <v>95200</v>
      </c>
      <c r="L622" s="11">
        <v>23800</v>
      </c>
      <c r="M622" s="11">
        <v>0</v>
      </c>
      <c r="N622" s="21">
        <v>23800</v>
      </c>
      <c r="O622" s="7">
        <v>4</v>
      </c>
      <c r="P622" s="11">
        <v>0</v>
      </c>
      <c r="Q622" s="11">
        <f t="shared" si="63"/>
        <v>23429.87308818744</v>
      </c>
      <c r="R622" s="12" t="b">
        <f t="shared" si="66"/>
        <v>0</v>
      </c>
      <c r="S622" s="23">
        <f t="shared" si="64"/>
        <v>23429.87308818744</v>
      </c>
      <c r="T622" s="23" t="b">
        <f t="shared" si="67"/>
        <v>0</v>
      </c>
      <c r="U622" s="23">
        <f t="shared" si="65"/>
        <v>23440.253690991398</v>
      </c>
      <c r="V622" s="25">
        <f t="shared" si="68"/>
        <v>23441</v>
      </c>
      <c r="W622" s="27">
        <f t="shared" si="69"/>
        <v>-359</v>
      </c>
    </row>
    <row r="623" spans="2:23" ht="25.5" x14ac:dyDescent="0.2">
      <c r="B623" s="9">
        <v>622</v>
      </c>
      <c r="C623" s="9">
        <v>27</v>
      </c>
      <c r="D623" s="9" t="s">
        <v>1839</v>
      </c>
      <c r="E623" s="9" t="s">
        <v>1918</v>
      </c>
      <c r="F623" s="9">
        <v>118824</v>
      </c>
      <c r="G623" s="10" t="s">
        <v>1841</v>
      </c>
      <c r="H623" s="10" t="s">
        <v>1842</v>
      </c>
      <c r="I623" s="10" t="s">
        <v>1919</v>
      </c>
      <c r="J623" s="10" t="s">
        <v>1920</v>
      </c>
      <c r="K623" s="11">
        <v>28560</v>
      </c>
      <c r="L623" s="11">
        <v>22190</v>
      </c>
      <c r="M623" s="11">
        <v>2000</v>
      </c>
      <c r="N623" s="21">
        <v>20190</v>
      </c>
      <c r="O623" s="7">
        <v>2</v>
      </c>
      <c r="P623" s="11">
        <v>0</v>
      </c>
      <c r="Q623" s="11">
        <f t="shared" si="63"/>
        <v>11714.93654409372</v>
      </c>
      <c r="R623" s="12" t="b">
        <f t="shared" si="66"/>
        <v>0</v>
      </c>
      <c r="S623" s="23">
        <f t="shared" si="64"/>
        <v>12799.709537112789</v>
      </c>
      <c r="T623" s="23" t="b">
        <f t="shared" si="67"/>
        <v>0</v>
      </c>
      <c r="U623" s="23">
        <f t="shared" si="65"/>
        <v>12810.090139916749</v>
      </c>
      <c r="V623" s="25">
        <f t="shared" si="68"/>
        <v>12811</v>
      </c>
      <c r="W623" s="27">
        <f t="shared" si="69"/>
        <v>-7379</v>
      </c>
    </row>
    <row r="624" spans="2:23" ht="38.25" x14ac:dyDescent="0.2">
      <c r="B624" s="9">
        <v>623</v>
      </c>
      <c r="C624" s="9">
        <v>28</v>
      </c>
      <c r="D624" s="9" t="s">
        <v>1839</v>
      </c>
      <c r="E624" s="9" t="s">
        <v>1921</v>
      </c>
      <c r="F624" s="9">
        <v>114417</v>
      </c>
      <c r="G624" s="10" t="s">
        <v>1841</v>
      </c>
      <c r="H624" s="10" t="s">
        <v>1842</v>
      </c>
      <c r="I624" s="10" t="s">
        <v>1922</v>
      </c>
      <c r="J624" s="10" t="s">
        <v>1923</v>
      </c>
      <c r="K624" s="11">
        <v>225000</v>
      </c>
      <c r="L624" s="11">
        <v>108000</v>
      </c>
      <c r="M624" s="11">
        <v>0</v>
      </c>
      <c r="N624" s="21">
        <v>35368</v>
      </c>
      <c r="O624" s="7">
        <v>4</v>
      </c>
      <c r="P624" s="11">
        <v>0</v>
      </c>
      <c r="Q624" s="11">
        <f t="shared" si="63"/>
        <v>23429.87308818744</v>
      </c>
      <c r="R624" s="12" t="b">
        <f t="shared" si="66"/>
        <v>0</v>
      </c>
      <c r="S624" s="23">
        <f t="shared" si="64"/>
        <v>24514.646081206509</v>
      </c>
      <c r="T624" s="23" t="b">
        <f t="shared" si="67"/>
        <v>0</v>
      </c>
      <c r="U624" s="23">
        <f t="shared" si="65"/>
        <v>24525.026684010467</v>
      </c>
      <c r="V624" s="25">
        <f t="shared" si="68"/>
        <v>24526</v>
      </c>
      <c r="W624" s="27">
        <f t="shared" si="69"/>
        <v>-10842</v>
      </c>
    </row>
    <row r="625" spans="2:23" ht="38.25" x14ac:dyDescent="0.2">
      <c r="B625" s="9">
        <v>624</v>
      </c>
      <c r="C625" s="9">
        <v>29</v>
      </c>
      <c r="D625" s="9" t="s">
        <v>1839</v>
      </c>
      <c r="E625" s="9" t="s">
        <v>1924</v>
      </c>
      <c r="F625" s="9">
        <v>119331</v>
      </c>
      <c r="G625" s="10" t="s">
        <v>1841</v>
      </c>
      <c r="H625" s="10" t="s">
        <v>1842</v>
      </c>
      <c r="I625" s="10" t="s">
        <v>1925</v>
      </c>
      <c r="J625" s="10" t="s">
        <v>1926</v>
      </c>
      <c r="K625" s="11">
        <v>28560</v>
      </c>
      <c r="L625" s="11">
        <v>28560</v>
      </c>
      <c r="M625" s="11">
        <v>5950</v>
      </c>
      <c r="N625" s="21">
        <v>16660</v>
      </c>
      <c r="O625" s="7">
        <v>5</v>
      </c>
      <c r="P625" s="11">
        <v>0</v>
      </c>
      <c r="Q625" s="11">
        <f t="shared" si="63"/>
        <v>16660</v>
      </c>
      <c r="R625" s="12" t="b">
        <f t="shared" si="66"/>
        <v>1</v>
      </c>
      <c r="S625" s="23">
        <f t="shared" si="64"/>
        <v>16660</v>
      </c>
      <c r="T625" s="23" t="b">
        <f t="shared" si="67"/>
        <v>1</v>
      </c>
      <c r="U625" s="23">
        <f t="shared" si="65"/>
        <v>16660</v>
      </c>
      <c r="V625" s="25">
        <f t="shared" si="68"/>
        <v>16660</v>
      </c>
      <c r="W625" s="27">
        <f t="shared" si="69"/>
        <v>0</v>
      </c>
    </row>
    <row r="626" spans="2:23" ht="25.5" x14ac:dyDescent="0.2">
      <c r="B626" s="9">
        <v>625</v>
      </c>
      <c r="C626" s="9">
        <v>30</v>
      </c>
      <c r="D626" s="9" t="s">
        <v>1839</v>
      </c>
      <c r="E626" s="9" t="s">
        <v>1927</v>
      </c>
      <c r="F626" s="9">
        <v>119527</v>
      </c>
      <c r="G626" s="10" t="s">
        <v>1841</v>
      </c>
      <c r="H626" s="10" t="s">
        <v>1842</v>
      </c>
      <c r="I626" s="10" t="s">
        <v>1928</v>
      </c>
      <c r="J626" s="10" t="s">
        <v>1929</v>
      </c>
      <c r="K626" s="11">
        <v>161120</v>
      </c>
      <c r="L626" s="11">
        <v>119000</v>
      </c>
      <c r="M626" s="11">
        <v>0</v>
      </c>
      <c r="N626" s="21">
        <v>119000</v>
      </c>
      <c r="O626" s="7">
        <v>3</v>
      </c>
      <c r="P626" s="11">
        <v>0</v>
      </c>
      <c r="Q626" s="11">
        <f t="shared" si="63"/>
        <v>17572.404816140581</v>
      </c>
      <c r="R626" s="12" t="b">
        <f t="shared" si="66"/>
        <v>0</v>
      </c>
      <c r="S626" s="23">
        <f t="shared" si="64"/>
        <v>18657.17780915965</v>
      </c>
      <c r="T626" s="23" t="b">
        <f t="shared" si="67"/>
        <v>0</v>
      </c>
      <c r="U626" s="23">
        <f t="shared" si="65"/>
        <v>18667.558411963608</v>
      </c>
      <c r="V626" s="25">
        <f t="shared" si="68"/>
        <v>18668</v>
      </c>
      <c r="W626" s="27">
        <f t="shared" si="69"/>
        <v>-100332</v>
      </c>
    </row>
    <row r="627" spans="2:23" ht="25.5" x14ac:dyDescent="0.2">
      <c r="B627" s="9">
        <v>626</v>
      </c>
      <c r="C627" s="9">
        <v>31</v>
      </c>
      <c r="D627" s="9" t="s">
        <v>1839</v>
      </c>
      <c r="E627" s="9" t="s">
        <v>1930</v>
      </c>
      <c r="F627" s="9">
        <v>120496</v>
      </c>
      <c r="G627" s="10" t="s">
        <v>1841</v>
      </c>
      <c r="H627" s="10" t="s">
        <v>1842</v>
      </c>
      <c r="I627" s="10" t="s">
        <v>1931</v>
      </c>
      <c r="J627" s="10" t="s">
        <v>1932</v>
      </c>
      <c r="K627" s="11">
        <v>121380</v>
      </c>
      <c r="L627" s="11">
        <v>91035</v>
      </c>
      <c r="M627" s="11">
        <v>0</v>
      </c>
      <c r="N627" s="21">
        <v>91035</v>
      </c>
      <c r="O627" s="7">
        <v>5</v>
      </c>
      <c r="P627" s="11">
        <v>0</v>
      </c>
      <c r="Q627" s="11">
        <f t="shared" si="63"/>
        <v>29287.341360234299</v>
      </c>
      <c r="R627" s="12" t="b">
        <f t="shared" si="66"/>
        <v>0</v>
      </c>
      <c r="S627" s="23">
        <f t="shared" si="64"/>
        <v>30372.114353253368</v>
      </c>
      <c r="T627" s="23" t="b">
        <f t="shared" si="67"/>
        <v>0</v>
      </c>
      <c r="U627" s="23">
        <f t="shared" si="65"/>
        <v>30382.494956057326</v>
      </c>
      <c r="V627" s="25">
        <f t="shared" si="68"/>
        <v>30383</v>
      </c>
      <c r="W627" s="27">
        <f t="shared" si="69"/>
        <v>-60652</v>
      </c>
    </row>
    <row r="628" spans="2:23" ht="25.5" x14ac:dyDescent="0.2">
      <c r="B628" s="9">
        <v>627</v>
      </c>
      <c r="C628" s="9">
        <v>32</v>
      </c>
      <c r="D628" s="9" t="s">
        <v>1839</v>
      </c>
      <c r="E628" s="9" t="s">
        <v>1933</v>
      </c>
      <c r="F628" s="9">
        <v>119242</v>
      </c>
      <c r="G628" s="10" t="s">
        <v>1841</v>
      </c>
      <c r="H628" s="10" t="s">
        <v>1842</v>
      </c>
      <c r="I628" s="10" t="s">
        <v>1934</v>
      </c>
      <c r="J628" s="10" t="s">
        <v>1935</v>
      </c>
      <c r="K628" s="11">
        <v>78540</v>
      </c>
      <c r="L628" s="11">
        <v>26180</v>
      </c>
      <c r="M628" s="11">
        <v>4893</v>
      </c>
      <c r="N628" s="21">
        <v>21287</v>
      </c>
      <c r="O628" s="7">
        <v>3</v>
      </c>
      <c r="P628" s="11">
        <v>0</v>
      </c>
      <c r="Q628" s="11">
        <f t="shared" si="63"/>
        <v>17572.404816140581</v>
      </c>
      <c r="R628" s="12" t="b">
        <f t="shared" si="66"/>
        <v>0</v>
      </c>
      <c r="S628" s="23">
        <f t="shared" si="64"/>
        <v>18657.17780915965</v>
      </c>
      <c r="T628" s="23" t="b">
        <f t="shared" si="67"/>
        <v>0</v>
      </c>
      <c r="U628" s="23">
        <f t="shared" si="65"/>
        <v>18667.558411963608</v>
      </c>
      <c r="V628" s="25">
        <f t="shared" si="68"/>
        <v>18668</v>
      </c>
      <c r="W628" s="27">
        <f t="shared" si="69"/>
        <v>-2619</v>
      </c>
    </row>
    <row r="629" spans="2:23" ht="25.5" x14ac:dyDescent="0.2">
      <c r="B629" s="9">
        <v>628</v>
      </c>
      <c r="C629" s="9">
        <v>33</v>
      </c>
      <c r="D629" s="9" t="s">
        <v>1839</v>
      </c>
      <c r="E629" s="9" t="s">
        <v>1936</v>
      </c>
      <c r="F629" s="9">
        <v>119750</v>
      </c>
      <c r="G629" s="10" t="s">
        <v>1841</v>
      </c>
      <c r="H629" s="10" t="s">
        <v>1842</v>
      </c>
      <c r="I629" s="10" t="s">
        <v>1937</v>
      </c>
      <c r="J629" s="10" t="s">
        <v>1938</v>
      </c>
      <c r="K629" s="11">
        <v>89280</v>
      </c>
      <c r="L629" s="11">
        <v>21420</v>
      </c>
      <c r="M629" s="11">
        <v>0</v>
      </c>
      <c r="N629" s="21">
        <v>21420</v>
      </c>
      <c r="O629" s="7">
        <v>2</v>
      </c>
      <c r="P629" s="11">
        <v>0</v>
      </c>
      <c r="Q629" s="11">
        <f t="shared" si="63"/>
        <v>11714.93654409372</v>
      </c>
      <c r="R629" s="12" t="b">
        <f t="shared" si="66"/>
        <v>0</v>
      </c>
      <c r="S629" s="23">
        <f t="shared" si="64"/>
        <v>12799.709537112789</v>
      </c>
      <c r="T629" s="23" t="b">
        <f t="shared" si="67"/>
        <v>0</v>
      </c>
      <c r="U629" s="23">
        <f t="shared" si="65"/>
        <v>12810.090139916749</v>
      </c>
      <c r="V629" s="25">
        <f t="shared" si="68"/>
        <v>12811</v>
      </c>
      <c r="W629" s="27">
        <f t="shared" si="69"/>
        <v>-8609</v>
      </c>
    </row>
    <row r="630" spans="2:23" ht="25.5" x14ac:dyDescent="0.2">
      <c r="B630" s="9">
        <v>629</v>
      </c>
      <c r="C630" s="9">
        <v>34</v>
      </c>
      <c r="D630" s="9" t="s">
        <v>1839</v>
      </c>
      <c r="E630" s="9" t="s">
        <v>1939</v>
      </c>
      <c r="F630" s="9">
        <v>114514</v>
      </c>
      <c r="G630" s="10" t="s">
        <v>1841</v>
      </c>
      <c r="H630" s="10" t="s">
        <v>1842</v>
      </c>
      <c r="I630" s="10" t="s">
        <v>1940</v>
      </c>
      <c r="J630" s="10" t="s">
        <v>1941</v>
      </c>
      <c r="K630" s="11">
        <v>1111460</v>
      </c>
      <c r="L630" s="11">
        <v>617110</v>
      </c>
      <c r="M630" s="11">
        <v>0</v>
      </c>
      <c r="N630" s="21">
        <v>464600</v>
      </c>
      <c r="O630" s="13">
        <v>6</v>
      </c>
      <c r="P630" s="11">
        <v>0</v>
      </c>
      <c r="Q630" s="11">
        <f t="shared" si="63"/>
        <v>35144.809632281162</v>
      </c>
      <c r="R630" s="12" t="b">
        <f t="shared" si="66"/>
        <v>0</v>
      </c>
      <c r="S630" s="23">
        <f t="shared" si="64"/>
        <v>36229.582625300231</v>
      </c>
      <c r="T630" s="23" t="b">
        <f t="shared" si="67"/>
        <v>0</v>
      </c>
      <c r="U630" s="23">
        <f t="shared" si="65"/>
        <v>36239.963228104192</v>
      </c>
      <c r="V630" s="25">
        <f t="shared" si="68"/>
        <v>36240</v>
      </c>
      <c r="W630" s="27">
        <f t="shared" si="69"/>
        <v>-428360</v>
      </c>
    </row>
    <row r="631" spans="2:23" ht="25.5" x14ac:dyDescent="0.2">
      <c r="B631" s="9">
        <v>630</v>
      </c>
      <c r="C631" s="9">
        <v>35</v>
      </c>
      <c r="D631" s="9" t="s">
        <v>1839</v>
      </c>
      <c r="E631" s="9" t="s">
        <v>1942</v>
      </c>
      <c r="F631" s="9">
        <v>119661</v>
      </c>
      <c r="G631" s="10" t="s">
        <v>1841</v>
      </c>
      <c r="H631" s="10" t="s">
        <v>1842</v>
      </c>
      <c r="I631" s="10" t="s">
        <v>1943</v>
      </c>
      <c r="J631" s="10" t="s">
        <v>1944</v>
      </c>
      <c r="K631" s="11">
        <v>93600</v>
      </c>
      <c r="L631" s="11">
        <v>32315</v>
      </c>
      <c r="M631" s="11">
        <v>0</v>
      </c>
      <c r="N631" s="21">
        <v>32315</v>
      </c>
      <c r="O631" s="7">
        <v>3</v>
      </c>
      <c r="P631" s="11">
        <v>0</v>
      </c>
      <c r="Q631" s="11">
        <f t="shared" si="63"/>
        <v>17572.404816140581</v>
      </c>
      <c r="R631" s="12" t="b">
        <f t="shared" si="66"/>
        <v>0</v>
      </c>
      <c r="S631" s="23">
        <f t="shared" si="64"/>
        <v>18657.17780915965</v>
      </c>
      <c r="T631" s="23" t="b">
        <f t="shared" si="67"/>
        <v>0</v>
      </c>
      <c r="U631" s="23">
        <f t="shared" si="65"/>
        <v>18667.558411963608</v>
      </c>
      <c r="V631" s="25">
        <f t="shared" si="68"/>
        <v>18668</v>
      </c>
      <c r="W631" s="27">
        <f t="shared" si="69"/>
        <v>-13647</v>
      </c>
    </row>
    <row r="632" spans="2:23" ht="25.5" x14ac:dyDescent="0.2">
      <c r="B632" s="9">
        <v>631</v>
      </c>
      <c r="C632" s="9">
        <v>36</v>
      </c>
      <c r="D632" s="9" t="s">
        <v>1839</v>
      </c>
      <c r="E632" s="9" t="s">
        <v>1945</v>
      </c>
      <c r="F632" s="9">
        <v>119974</v>
      </c>
      <c r="G632" s="10" t="s">
        <v>1841</v>
      </c>
      <c r="H632" s="10" t="s">
        <v>1842</v>
      </c>
      <c r="I632" s="10" t="s">
        <v>1946</v>
      </c>
      <c r="J632" s="10" t="s">
        <v>1947</v>
      </c>
      <c r="K632" s="11">
        <v>74970</v>
      </c>
      <c r="L632" s="11">
        <v>55791</v>
      </c>
      <c r="M632" s="11">
        <v>0</v>
      </c>
      <c r="N632" s="21">
        <v>55791</v>
      </c>
      <c r="O632" s="7">
        <v>2</v>
      </c>
      <c r="P632" s="11">
        <v>0</v>
      </c>
      <c r="Q632" s="11">
        <f t="shared" si="63"/>
        <v>11714.93654409372</v>
      </c>
      <c r="R632" s="12" t="b">
        <f t="shared" si="66"/>
        <v>0</v>
      </c>
      <c r="S632" s="23">
        <f t="shared" si="64"/>
        <v>12799.709537112789</v>
      </c>
      <c r="T632" s="23" t="b">
        <f t="shared" si="67"/>
        <v>0</v>
      </c>
      <c r="U632" s="23">
        <f t="shared" si="65"/>
        <v>12810.090139916749</v>
      </c>
      <c r="V632" s="25">
        <f t="shared" si="68"/>
        <v>12811</v>
      </c>
      <c r="W632" s="27">
        <f t="shared" si="69"/>
        <v>-42980</v>
      </c>
    </row>
    <row r="633" spans="2:23" ht="25.5" x14ac:dyDescent="0.2">
      <c r="B633" s="9">
        <v>632</v>
      </c>
      <c r="C633" s="9">
        <v>37</v>
      </c>
      <c r="D633" s="9" t="s">
        <v>1839</v>
      </c>
      <c r="E633" s="9" t="s">
        <v>1948</v>
      </c>
      <c r="F633" s="9">
        <v>120076</v>
      </c>
      <c r="G633" s="10" t="s">
        <v>1841</v>
      </c>
      <c r="H633" s="10" t="s">
        <v>1842</v>
      </c>
      <c r="I633" s="10" t="s">
        <v>1949</v>
      </c>
      <c r="J633" s="10" t="s">
        <v>1950</v>
      </c>
      <c r="K633" s="11">
        <v>142800</v>
      </c>
      <c r="L633" s="11">
        <v>94905</v>
      </c>
      <c r="M633" s="11">
        <v>0</v>
      </c>
      <c r="N633" s="21">
        <v>94505</v>
      </c>
      <c r="O633" s="7">
        <v>4</v>
      </c>
      <c r="P633" s="11">
        <v>0</v>
      </c>
      <c r="Q633" s="11">
        <f t="shared" si="63"/>
        <v>23429.87308818744</v>
      </c>
      <c r="R633" s="12" t="b">
        <f t="shared" si="66"/>
        <v>0</v>
      </c>
      <c r="S633" s="23">
        <f t="shared" si="64"/>
        <v>24514.646081206509</v>
      </c>
      <c r="T633" s="23" t="b">
        <f t="shared" si="67"/>
        <v>0</v>
      </c>
      <c r="U633" s="23">
        <f t="shared" si="65"/>
        <v>24525.026684010467</v>
      </c>
      <c r="V633" s="25">
        <f t="shared" si="68"/>
        <v>24526</v>
      </c>
      <c r="W633" s="27">
        <f t="shared" si="69"/>
        <v>-69979</v>
      </c>
    </row>
    <row r="634" spans="2:23" ht="25.5" x14ac:dyDescent="0.2">
      <c r="B634" s="9">
        <v>633</v>
      </c>
      <c r="C634" s="9">
        <v>38</v>
      </c>
      <c r="D634" s="9" t="s">
        <v>1839</v>
      </c>
      <c r="E634" s="9" t="s">
        <v>1951</v>
      </c>
      <c r="F634" s="9">
        <v>120343</v>
      </c>
      <c r="G634" s="10" t="s">
        <v>1841</v>
      </c>
      <c r="H634" s="10" t="s">
        <v>1842</v>
      </c>
      <c r="I634" s="10" t="s">
        <v>1952</v>
      </c>
      <c r="J634" s="10" t="s">
        <v>1953</v>
      </c>
      <c r="K634" s="11">
        <v>23800</v>
      </c>
      <c r="L634" s="11">
        <v>3000</v>
      </c>
      <c r="M634" s="11">
        <v>1000</v>
      </c>
      <c r="N634" s="21">
        <v>2000</v>
      </c>
      <c r="O634" s="7">
        <v>3</v>
      </c>
      <c r="P634" s="11">
        <v>0</v>
      </c>
      <c r="Q634" s="11">
        <f t="shared" si="63"/>
        <v>2000</v>
      </c>
      <c r="R634" s="12" t="b">
        <f t="shared" si="66"/>
        <v>1</v>
      </c>
      <c r="S634" s="23">
        <f t="shared" si="64"/>
        <v>2000</v>
      </c>
      <c r="T634" s="23" t="b">
        <f t="shared" si="67"/>
        <v>1</v>
      </c>
      <c r="U634" s="23">
        <f t="shared" si="65"/>
        <v>2000</v>
      </c>
      <c r="V634" s="25">
        <f t="shared" si="68"/>
        <v>2000</v>
      </c>
      <c r="W634" s="27">
        <f t="shared" si="69"/>
        <v>0</v>
      </c>
    </row>
    <row r="635" spans="2:23" ht="63.75" x14ac:dyDescent="0.2">
      <c r="B635" s="9">
        <v>634</v>
      </c>
      <c r="C635" s="9">
        <v>1</v>
      </c>
      <c r="D635" s="9" t="s">
        <v>1954</v>
      </c>
      <c r="E635" s="9" t="s">
        <v>1955</v>
      </c>
      <c r="F635" s="9">
        <v>124938</v>
      </c>
      <c r="G635" s="10" t="s">
        <v>1956</v>
      </c>
      <c r="H635" s="10" t="s">
        <v>1957</v>
      </c>
      <c r="I635" s="10" t="s">
        <v>1958</v>
      </c>
      <c r="J635" s="10" t="s">
        <v>1959</v>
      </c>
      <c r="K635" s="11">
        <v>152320</v>
      </c>
      <c r="L635" s="11">
        <v>79951</v>
      </c>
      <c r="M635" s="11">
        <v>0</v>
      </c>
      <c r="N635" s="21">
        <v>79951</v>
      </c>
      <c r="O635" s="7">
        <v>5</v>
      </c>
      <c r="P635" s="11">
        <v>0</v>
      </c>
      <c r="Q635" s="11">
        <f t="shared" si="63"/>
        <v>29287.341360234299</v>
      </c>
      <c r="R635" s="12" t="b">
        <f t="shared" si="66"/>
        <v>0</v>
      </c>
      <c r="S635" s="23">
        <f t="shared" si="64"/>
        <v>30372.114353253368</v>
      </c>
      <c r="T635" s="23" t="b">
        <f t="shared" si="67"/>
        <v>0</v>
      </c>
      <c r="U635" s="23">
        <f t="shared" si="65"/>
        <v>30382.494956057326</v>
      </c>
      <c r="V635" s="25">
        <f t="shared" si="68"/>
        <v>30383</v>
      </c>
      <c r="W635" s="27">
        <f t="shared" si="69"/>
        <v>-49568</v>
      </c>
    </row>
    <row r="636" spans="2:23" ht="38.25" x14ac:dyDescent="0.2">
      <c r="B636" s="9">
        <v>635</v>
      </c>
      <c r="C636" s="9">
        <v>2</v>
      </c>
      <c r="D636" s="9" t="s">
        <v>1954</v>
      </c>
      <c r="E636" s="9" t="s">
        <v>1960</v>
      </c>
      <c r="F636" s="9">
        <v>121153</v>
      </c>
      <c r="G636" s="10" t="s">
        <v>1956</v>
      </c>
      <c r="H636" s="10" t="s">
        <v>1957</v>
      </c>
      <c r="I636" s="10" t="s">
        <v>1961</v>
      </c>
      <c r="J636" s="10" t="s">
        <v>1962</v>
      </c>
      <c r="K636" s="11">
        <v>121055.48</v>
      </c>
      <c r="L636" s="11">
        <v>11055.48</v>
      </c>
      <c r="M636" s="11">
        <v>0</v>
      </c>
      <c r="N636" s="21">
        <v>11055.48</v>
      </c>
      <c r="O636" s="7">
        <v>4</v>
      </c>
      <c r="P636" s="11">
        <v>0</v>
      </c>
      <c r="Q636" s="11">
        <f t="shared" si="63"/>
        <v>11055.48</v>
      </c>
      <c r="R636" s="12" t="b">
        <f t="shared" si="66"/>
        <v>1</v>
      </c>
      <c r="S636" s="23">
        <f t="shared" si="64"/>
        <v>11055.48</v>
      </c>
      <c r="T636" s="23" t="b">
        <f t="shared" si="67"/>
        <v>1</v>
      </c>
      <c r="U636" s="23">
        <f t="shared" si="65"/>
        <v>11055.48</v>
      </c>
      <c r="V636" s="25">
        <f t="shared" si="68"/>
        <v>11055</v>
      </c>
      <c r="W636" s="27">
        <f t="shared" si="69"/>
        <v>-0.47999999999956344</v>
      </c>
    </row>
    <row r="637" spans="2:23" ht="51" x14ac:dyDescent="0.2">
      <c r="B637" s="9">
        <v>636</v>
      </c>
      <c r="C637" s="9">
        <v>3</v>
      </c>
      <c r="D637" s="9" t="s">
        <v>1954</v>
      </c>
      <c r="E637" s="9" t="s">
        <v>1963</v>
      </c>
      <c r="F637" s="9">
        <v>121466</v>
      </c>
      <c r="G637" s="10" t="s">
        <v>1956</v>
      </c>
      <c r="H637" s="10" t="s">
        <v>1957</v>
      </c>
      <c r="I637" s="10" t="s">
        <v>1964</v>
      </c>
      <c r="J637" s="10" t="s">
        <v>1965</v>
      </c>
      <c r="K637" s="11">
        <v>119999.6</v>
      </c>
      <c r="L637" s="11">
        <v>33670.6</v>
      </c>
      <c r="M637" s="11">
        <v>0</v>
      </c>
      <c r="N637" s="21">
        <v>33670.6</v>
      </c>
      <c r="O637" s="7">
        <v>5</v>
      </c>
      <c r="P637" s="11">
        <v>0</v>
      </c>
      <c r="Q637" s="11">
        <f t="shared" si="63"/>
        <v>29287.341360234299</v>
      </c>
      <c r="R637" s="12" t="b">
        <f t="shared" si="66"/>
        <v>0</v>
      </c>
      <c r="S637" s="23">
        <f t="shared" si="64"/>
        <v>30372.114353253368</v>
      </c>
      <c r="T637" s="23" t="b">
        <f t="shared" si="67"/>
        <v>0</v>
      </c>
      <c r="U637" s="23">
        <f t="shared" si="65"/>
        <v>30382.494956057326</v>
      </c>
      <c r="V637" s="25">
        <f t="shared" si="68"/>
        <v>30383</v>
      </c>
      <c r="W637" s="27">
        <f t="shared" si="69"/>
        <v>-3287.5999999999985</v>
      </c>
    </row>
    <row r="638" spans="2:23" ht="38.25" x14ac:dyDescent="0.2">
      <c r="B638" s="9">
        <v>637</v>
      </c>
      <c r="C638" s="9">
        <v>4</v>
      </c>
      <c r="D638" s="9" t="s">
        <v>1954</v>
      </c>
      <c r="E638" s="9" t="s">
        <v>1966</v>
      </c>
      <c r="F638" s="9">
        <v>122025</v>
      </c>
      <c r="G638" s="10" t="s">
        <v>1956</v>
      </c>
      <c r="H638" s="10" t="s">
        <v>1957</v>
      </c>
      <c r="I638" s="10" t="s">
        <v>1967</v>
      </c>
      <c r="J638" s="10" t="s">
        <v>1968</v>
      </c>
      <c r="K638" s="11">
        <v>152320</v>
      </c>
      <c r="L638" s="11">
        <v>152320</v>
      </c>
      <c r="M638" s="11">
        <v>0</v>
      </c>
      <c r="N638" s="21">
        <v>152320</v>
      </c>
      <c r="O638" s="7">
        <v>5</v>
      </c>
      <c r="P638" s="11">
        <v>0</v>
      </c>
      <c r="Q638" s="11">
        <f t="shared" si="63"/>
        <v>29287.341360234299</v>
      </c>
      <c r="R638" s="12" t="b">
        <f t="shared" si="66"/>
        <v>0</v>
      </c>
      <c r="S638" s="23">
        <f t="shared" si="64"/>
        <v>30372.114353253368</v>
      </c>
      <c r="T638" s="23" t="b">
        <f t="shared" si="67"/>
        <v>0</v>
      </c>
      <c r="U638" s="23">
        <f t="shared" si="65"/>
        <v>30382.494956057326</v>
      </c>
      <c r="V638" s="25">
        <f t="shared" si="68"/>
        <v>30383</v>
      </c>
      <c r="W638" s="27">
        <f t="shared" si="69"/>
        <v>-121937</v>
      </c>
    </row>
    <row r="639" spans="2:23" ht="38.25" x14ac:dyDescent="0.2">
      <c r="B639" s="9">
        <v>638</v>
      </c>
      <c r="C639" s="9">
        <v>5</v>
      </c>
      <c r="D639" s="9" t="s">
        <v>1954</v>
      </c>
      <c r="E639" s="9" t="s">
        <v>1969</v>
      </c>
      <c r="F639" s="9">
        <v>122187</v>
      </c>
      <c r="G639" s="10" t="s">
        <v>1956</v>
      </c>
      <c r="H639" s="10" t="s">
        <v>1957</v>
      </c>
      <c r="I639" s="10" t="s">
        <v>1970</v>
      </c>
      <c r="J639" s="10" t="s">
        <v>1971</v>
      </c>
      <c r="K639" s="11">
        <v>125000</v>
      </c>
      <c r="L639" s="11">
        <v>95000</v>
      </c>
      <c r="M639" s="11">
        <v>0</v>
      </c>
      <c r="N639" s="21">
        <v>95000</v>
      </c>
      <c r="O639" s="7">
        <v>4</v>
      </c>
      <c r="P639" s="11">
        <v>0</v>
      </c>
      <c r="Q639" s="11">
        <f t="shared" si="63"/>
        <v>23429.87308818744</v>
      </c>
      <c r="R639" s="12" t="b">
        <f t="shared" si="66"/>
        <v>0</v>
      </c>
      <c r="S639" s="23">
        <f t="shared" si="64"/>
        <v>24514.646081206509</v>
      </c>
      <c r="T639" s="23" t="b">
        <f t="shared" si="67"/>
        <v>0</v>
      </c>
      <c r="U639" s="23">
        <f t="shared" si="65"/>
        <v>24525.026684010467</v>
      </c>
      <c r="V639" s="25">
        <f t="shared" si="68"/>
        <v>24526</v>
      </c>
      <c r="W639" s="27">
        <f t="shared" si="69"/>
        <v>-70474</v>
      </c>
    </row>
    <row r="640" spans="2:23" ht="38.25" x14ac:dyDescent="0.2">
      <c r="B640" s="9">
        <v>639</v>
      </c>
      <c r="C640" s="9">
        <v>6</v>
      </c>
      <c r="D640" s="9" t="s">
        <v>1954</v>
      </c>
      <c r="E640" s="9" t="s">
        <v>1972</v>
      </c>
      <c r="F640" s="9">
        <v>125132</v>
      </c>
      <c r="G640" s="10" t="s">
        <v>1956</v>
      </c>
      <c r="H640" s="10" t="s">
        <v>1957</v>
      </c>
      <c r="I640" s="10" t="s">
        <v>1973</v>
      </c>
      <c r="J640" s="10" t="s">
        <v>1974</v>
      </c>
      <c r="K640" s="11">
        <v>119000</v>
      </c>
      <c r="L640" s="11">
        <v>8493.92</v>
      </c>
      <c r="M640" s="11">
        <v>0</v>
      </c>
      <c r="N640" s="21">
        <v>8493.92</v>
      </c>
      <c r="O640" s="7">
        <v>3</v>
      </c>
      <c r="P640" s="11">
        <v>0</v>
      </c>
      <c r="Q640" s="11">
        <f t="shared" si="63"/>
        <v>8493.92</v>
      </c>
      <c r="R640" s="12" t="b">
        <f t="shared" si="66"/>
        <v>1</v>
      </c>
      <c r="S640" s="23">
        <f t="shared" si="64"/>
        <v>8493.92</v>
      </c>
      <c r="T640" s="23" t="b">
        <f t="shared" si="67"/>
        <v>1</v>
      </c>
      <c r="U640" s="23">
        <f t="shared" si="65"/>
        <v>8493.92</v>
      </c>
      <c r="V640" s="25">
        <f t="shared" si="68"/>
        <v>8493</v>
      </c>
      <c r="W640" s="27">
        <f t="shared" si="69"/>
        <v>-0.92000000000007276</v>
      </c>
    </row>
    <row r="641" spans="2:23" ht="25.5" x14ac:dyDescent="0.2">
      <c r="B641" s="9">
        <v>640</v>
      </c>
      <c r="C641" s="9">
        <v>7</v>
      </c>
      <c r="D641" s="9" t="s">
        <v>1954</v>
      </c>
      <c r="E641" s="9" t="s">
        <v>1975</v>
      </c>
      <c r="F641" s="9">
        <v>120771</v>
      </c>
      <c r="G641" s="10" t="s">
        <v>1956</v>
      </c>
      <c r="H641" s="10" t="s">
        <v>1957</v>
      </c>
      <c r="I641" s="10" t="s">
        <v>1976</v>
      </c>
      <c r="J641" s="10" t="s">
        <v>1977</v>
      </c>
      <c r="K641" s="11">
        <v>129710</v>
      </c>
      <c r="L641" s="11">
        <v>48867</v>
      </c>
      <c r="M641" s="11">
        <v>0</v>
      </c>
      <c r="N641" s="21">
        <v>48867</v>
      </c>
      <c r="O641" s="7">
        <v>4</v>
      </c>
      <c r="P641" s="11">
        <v>0</v>
      </c>
      <c r="Q641" s="11">
        <f t="shared" si="63"/>
        <v>23429.87308818744</v>
      </c>
      <c r="R641" s="12" t="b">
        <f t="shared" si="66"/>
        <v>0</v>
      </c>
      <c r="S641" s="23">
        <f t="shared" si="64"/>
        <v>24514.646081206509</v>
      </c>
      <c r="T641" s="23" t="b">
        <f t="shared" si="67"/>
        <v>0</v>
      </c>
      <c r="U641" s="23">
        <f t="shared" si="65"/>
        <v>24525.026684010467</v>
      </c>
      <c r="V641" s="25">
        <f t="shared" si="68"/>
        <v>24526</v>
      </c>
      <c r="W641" s="27">
        <f t="shared" si="69"/>
        <v>-24341</v>
      </c>
    </row>
    <row r="642" spans="2:23" ht="51" x14ac:dyDescent="0.2">
      <c r="B642" s="9">
        <v>641</v>
      </c>
      <c r="C642" s="9">
        <v>8</v>
      </c>
      <c r="D642" s="9" t="s">
        <v>1954</v>
      </c>
      <c r="E642" s="9" t="s">
        <v>1978</v>
      </c>
      <c r="F642" s="9">
        <v>125150</v>
      </c>
      <c r="G642" s="10" t="s">
        <v>1956</v>
      </c>
      <c r="H642" s="10" t="s">
        <v>1957</v>
      </c>
      <c r="I642" s="10" t="s">
        <v>1979</v>
      </c>
      <c r="J642" s="10" t="s">
        <v>1980</v>
      </c>
      <c r="K642" s="11">
        <v>142800</v>
      </c>
      <c r="L642" s="11">
        <v>97000</v>
      </c>
      <c r="M642" s="11">
        <v>0</v>
      </c>
      <c r="N642" s="21">
        <v>97000</v>
      </c>
      <c r="O642" s="7">
        <v>2</v>
      </c>
      <c r="P642" s="11">
        <v>0</v>
      </c>
      <c r="Q642" s="11">
        <f t="shared" ref="Q642:Q705" si="70">IF(O642*$P$962&gt;N642,N642,O642*$P$962)</f>
        <v>11714.93654409372</v>
      </c>
      <c r="R642" s="12" t="b">
        <f t="shared" si="66"/>
        <v>0</v>
      </c>
      <c r="S642" s="23">
        <f t="shared" ref="S642:S705" si="71">IF(R642=FALSE,IF(SUM(Q642,$Q$963/$R$962)&gt;N642,Q642,SUM(Q642,$Q$963/$R$962)),Q642)</f>
        <v>12799.709537112789</v>
      </c>
      <c r="T642" s="23" t="b">
        <f t="shared" si="67"/>
        <v>0</v>
      </c>
      <c r="U642" s="23">
        <f t="shared" ref="U642:U705" si="72">IF(T642=FALSE,IF(SUM(S642,$S$963/$T$962)&gt;N642,S642,SUM(S642,$S$963/$T$962)),S642)</f>
        <v>12810.090139916749</v>
      </c>
      <c r="V642" s="25">
        <f t="shared" si="68"/>
        <v>12811</v>
      </c>
      <c r="W642" s="27">
        <f t="shared" si="69"/>
        <v>-84189</v>
      </c>
    </row>
    <row r="643" spans="2:23" ht="38.25" x14ac:dyDescent="0.2">
      <c r="B643" s="9">
        <v>642</v>
      </c>
      <c r="C643" s="9">
        <v>9</v>
      </c>
      <c r="D643" s="9" t="s">
        <v>1954</v>
      </c>
      <c r="E643" s="9" t="s">
        <v>1981</v>
      </c>
      <c r="F643" s="9">
        <v>122828</v>
      </c>
      <c r="G643" s="10" t="s">
        <v>1956</v>
      </c>
      <c r="H643" s="10" t="s">
        <v>1957</v>
      </c>
      <c r="I643" s="10" t="s">
        <v>1982</v>
      </c>
      <c r="J643" s="10" t="s">
        <v>1983</v>
      </c>
      <c r="K643" s="11">
        <v>148767.42000000001</v>
      </c>
      <c r="L643" s="11">
        <v>56524.36</v>
      </c>
      <c r="M643" s="11">
        <v>0</v>
      </c>
      <c r="N643" s="21">
        <v>56524.36</v>
      </c>
      <c r="O643" s="7">
        <v>5</v>
      </c>
      <c r="P643" s="11">
        <v>0</v>
      </c>
      <c r="Q643" s="11">
        <f t="shared" si="70"/>
        <v>29287.341360234299</v>
      </c>
      <c r="R643" s="12" t="b">
        <f t="shared" ref="R643:R706" si="73">IF(N643&lt;=Q643,TRUE,FALSE)</f>
        <v>0</v>
      </c>
      <c r="S643" s="23">
        <f t="shared" si="71"/>
        <v>30372.114353253368</v>
      </c>
      <c r="T643" s="23" t="b">
        <f t="shared" ref="T643:T706" si="74">IF(N643&lt;=S643,TRUE,FALSE)</f>
        <v>0</v>
      </c>
      <c r="U643" s="23">
        <f t="shared" si="72"/>
        <v>30382.494956057326</v>
      </c>
      <c r="V643" s="25">
        <f t="shared" ref="V643:V706" si="75">IF(U643&gt;=N643,ROUNDDOWN(U643,0),ROUNDUP(U643,0))</f>
        <v>30383</v>
      </c>
      <c r="W643" s="27">
        <f t="shared" ref="W643:W706" si="76">V643-N643</f>
        <v>-26141.360000000001</v>
      </c>
    </row>
    <row r="644" spans="2:23" ht="51" x14ac:dyDescent="0.2">
      <c r="B644" s="9">
        <v>643</v>
      </c>
      <c r="C644" s="9">
        <v>10</v>
      </c>
      <c r="D644" s="9" t="s">
        <v>1954</v>
      </c>
      <c r="E644" s="9" t="s">
        <v>1984</v>
      </c>
      <c r="F644" s="9">
        <v>123228</v>
      </c>
      <c r="G644" s="10" t="s">
        <v>1956</v>
      </c>
      <c r="H644" s="10" t="s">
        <v>1957</v>
      </c>
      <c r="I644" s="10" t="s">
        <v>1985</v>
      </c>
      <c r="J644" s="10" t="s">
        <v>1986</v>
      </c>
      <c r="K644" s="11">
        <v>154700</v>
      </c>
      <c r="L644" s="11">
        <v>98413</v>
      </c>
      <c r="M644" s="11">
        <v>0</v>
      </c>
      <c r="N644" s="21">
        <v>98413</v>
      </c>
      <c r="O644" s="7">
        <v>4</v>
      </c>
      <c r="P644" s="11">
        <v>0</v>
      </c>
      <c r="Q644" s="11">
        <f t="shared" si="70"/>
        <v>23429.87308818744</v>
      </c>
      <c r="R644" s="12" t="b">
        <f t="shared" si="73"/>
        <v>0</v>
      </c>
      <c r="S644" s="23">
        <f t="shared" si="71"/>
        <v>24514.646081206509</v>
      </c>
      <c r="T644" s="23" t="b">
        <f t="shared" si="74"/>
        <v>0</v>
      </c>
      <c r="U644" s="23">
        <f t="shared" si="72"/>
        <v>24525.026684010467</v>
      </c>
      <c r="V644" s="25">
        <f t="shared" si="75"/>
        <v>24526</v>
      </c>
      <c r="W644" s="27">
        <f t="shared" si="76"/>
        <v>-73887</v>
      </c>
    </row>
    <row r="645" spans="2:23" ht="25.5" x14ac:dyDescent="0.2">
      <c r="B645" s="9">
        <v>644</v>
      </c>
      <c r="C645" s="9">
        <v>11</v>
      </c>
      <c r="D645" s="9" t="s">
        <v>1954</v>
      </c>
      <c r="E645" s="9" t="s">
        <v>1987</v>
      </c>
      <c r="F645" s="9">
        <v>124073</v>
      </c>
      <c r="G645" s="10" t="s">
        <v>1956</v>
      </c>
      <c r="H645" s="10" t="s">
        <v>1957</v>
      </c>
      <c r="I645" s="10" t="s">
        <v>1988</v>
      </c>
      <c r="J645" s="10" t="s">
        <v>1989</v>
      </c>
      <c r="K645" s="11">
        <v>152320</v>
      </c>
      <c r="L645" s="11">
        <v>99912.3</v>
      </c>
      <c r="M645" s="11">
        <v>0</v>
      </c>
      <c r="N645" s="21">
        <v>99912.3</v>
      </c>
      <c r="O645" s="7">
        <v>4</v>
      </c>
      <c r="P645" s="11">
        <v>0</v>
      </c>
      <c r="Q645" s="11">
        <f t="shared" si="70"/>
        <v>23429.87308818744</v>
      </c>
      <c r="R645" s="12" t="b">
        <f t="shared" si="73"/>
        <v>0</v>
      </c>
      <c r="S645" s="23">
        <f t="shared" si="71"/>
        <v>24514.646081206509</v>
      </c>
      <c r="T645" s="23" t="b">
        <f t="shared" si="74"/>
        <v>0</v>
      </c>
      <c r="U645" s="23">
        <f t="shared" si="72"/>
        <v>24525.026684010467</v>
      </c>
      <c r="V645" s="25">
        <f t="shared" si="75"/>
        <v>24526</v>
      </c>
      <c r="W645" s="27">
        <f t="shared" si="76"/>
        <v>-75386.3</v>
      </c>
    </row>
    <row r="646" spans="2:23" ht="25.5" x14ac:dyDescent="0.2">
      <c r="B646" s="9">
        <v>645</v>
      </c>
      <c r="C646" s="9">
        <v>12</v>
      </c>
      <c r="D646" s="9" t="s">
        <v>1954</v>
      </c>
      <c r="E646" s="9" t="s">
        <v>1990</v>
      </c>
      <c r="F646" s="9">
        <v>125105</v>
      </c>
      <c r="G646" s="10" t="s">
        <v>1956</v>
      </c>
      <c r="H646" s="10" t="s">
        <v>1957</v>
      </c>
      <c r="I646" s="10" t="s">
        <v>1991</v>
      </c>
      <c r="J646" s="10" t="s">
        <v>1992</v>
      </c>
      <c r="K646" s="11">
        <v>119952</v>
      </c>
      <c r="L646" s="11">
        <v>26781.15</v>
      </c>
      <c r="M646" s="11">
        <v>0</v>
      </c>
      <c r="N646" s="21">
        <v>26781.15</v>
      </c>
      <c r="O646" s="13">
        <v>5</v>
      </c>
      <c r="P646" s="11">
        <v>0</v>
      </c>
      <c r="Q646" s="11">
        <f t="shared" si="70"/>
        <v>26781.15</v>
      </c>
      <c r="R646" s="12" t="b">
        <f t="shared" si="73"/>
        <v>1</v>
      </c>
      <c r="S646" s="23">
        <f t="shared" si="71"/>
        <v>26781.15</v>
      </c>
      <c r="T646" s="23" t="b">
        <f t="shared" si="74"/>
        <v>1</v>
      </c>
      <c r="U646" s="23">
        <f t="shared" si="72"/>
        <v>26781.15</v>
      </c>
      <c r="V646" s="25">
        <f t="shared" si="75"/>
        <v>26781</v>
      </c>
      <c r="W646" s="27">
        <f t="shared" si="76"/>
        <v>-0.15000000000145519</v>
      </c>
    </row>
    <row r="647" spans="2:23" ht="76.5" x14ac:dyDescent="0.2">
      <c r="B647" s="9">
        <v>646</v>
      </c>
      <c r="C647" s="9">
        <v>13</v>
      </c>
      <c r="D647" s="9" t="s">
        <v>1954</v>
      </c>
      <c r="E647" s="9" t="s">
        <v>1993</v>
      </c>
      <c r="F647" s="9">
        <v>124153</v>
      </c>
      <c r="G647" s="10" t="s">
        <v>1956</v>
      </c>
      <c r="H647" s="10" t="s">
        <v>1957</v>
      </c>
      <c r="I647" s="10" t="s">
        <v>1994</v>
      </c>
      <c r="J647" s="10" t="s">
        <v>1995</v>
      </c>
      <c r="K647" s="11">
        <v>130900</v>
      </c>
      <c r="L647" s="11">
        <v>37631</v>
      </c>
      <c r="M647" s="11">
        <v>0</v>
      </c>
      <c r="N647" s="21">
        <v>37631</v>
      </c>
      <c r="O647" s="7">
        <v>5</v>
      </c>
      <c r="P647" s="11">
        <v>0</v>
      </c>
      <c r="Q647" s="11">
        <f t="shared" si="70"/>
        <v>29287.341360234299</v>
      </c>
      <c r="R647" s="12" t="b">
        <f t="shared" si="73"/>
        <v>0</v>
      </c>
      <c r="S647" s="23">
        <f t="shared" si="71"/>
        <v>30372.114353253368</v>
      </c>
      <c r="T647" s="23" t="b">
        <f t="shared" si="74"/>
        <v>0</v>
      </c>
      <c r="U647" s="23">
        <f t="shared" si="72"/>
        <v>30382.494956057326</v>
      </c>
      <c r="V647" s="25">
        <f t="shared" si="75"/>
        <v>30383</v>
      </c>
      <c r="W647" s="27">
        <f t="shared" si="76"/>
        <v>-7248</v>
      </c>
    </row>
    <row r="648" spans="2:23" ht="38.25" x14ac:dyDescent="0.2">
      <c r="B648" s="9">
        <v>647</v>
      </c>
      <c r="C648" s="9">
        <v>14</v>
      </c>
      <c r="D648" s="9" t="s">
        <v>1954</v>
      </c>
      <c r="E648" s="9" t="s">
        <v>1996</v>
      </c>
      <c r="F648" s="9">
        <v>124331</v>
      </c>
      <c r="G648" s="10" t="s">
        <v>1956</v>
      </c>
      <c r="H648" s="10" t="s">
        <v>1957</v>
      </c>
      <c r="I648" s="10" t="s">
        <v>1997</v>
      </c>
      <c r="J648" s="10" t="s">
        <v>1998</v>
      </c>
      <c r="K648" s="11">
        <v>147870.97</v>
      </c>
      <c r="L648" s="11">
        <v>4518.71</v>
      </c>
      <c r="M648" s="11">
        <v>0</v>
      </c>
      <c r="N648" s="21">
        <v>4518.71</v>
      </c>
      <c r="O648" s="7">
        <v>4</v>
      </c>
      <c r="P648" s="11">
        <v>0</v>
      </c>
      <c r="Q648" s="11">
        <f t="shared" si="70"/>
        <v>4518.71</v>
      </c>
      <c r="R648" s="12" t="b">
        <f t="shared" si="73"/>
        <v>1</v>
      </c>
      <c r="S648" s="23">
        <f t="shared" si="71"/>
        <v>4518.71</v>
      </c>
      <c r="T648" s="23" t="b">
        <f t="shared" si="74"/>
        <v>1</v>
      </c>
      <c r="U648" s="23">
        <f t="shared" si="72"/>
        <v>4518.71</v>
      </c>
      <c r="V648" s="25">
        <f t="shared" si="75"/>
        <v>4518</v>
      </c>
      <c r="W648" s="27">
        <f t="shared" si="76"/>
        <v>-0.71000000000003638</v>
      </c>
    </row>
    <row r="649" spans="2:23" ht="38.25" x14ac:dyDescent="0.2">
      <c r="B649" s="9">
        <v>648</v>
      </c>
      <c r="C649" s="9">
        <v>15</v>
      </c>
      <c r="D649" s="9" t="s">
        <v>1954</v>
      </c>
      <c r="E649" s="9" t="s">
        <v>1999</v>
      </c>
      <c r="F649" s="9">
        <v>124563</v>
      </c>
      <c r="G649" s="10" t="s">
        <v>1956</v>
      </c>
      <c r="H649" s="10" t="s">
        <v>1957</v>
      </c>
      <c r="I649" s="10" t="s">
        <v>2000</v>
      </c>
      <c r="J649" s="10" t="s">
        <v>2001</v>
      </c>
      <c r="K649" s="11">
        <v>152320</v>
      </c>
      <c r="L649" s="11">
        <v>138357</v>
      </c>
      <c r="M649" s="11">
        <v>0</v>
      </c>
      <c r="N649" s="21">
        <v>138357</v>
      </c>
      <c r="O649" s="7">
        <v>5</v>
      </c>
      <c r="P649" s="11">
        <v>0</v>
      </c>
      <c r="Q649" s="11">
        <f t="shared" si="70"/>
        <v>29287.341360234299</v>
      </c>
      <c r="R649" s="12" t="b">
        <f t="shared" si="73"/>
        <v>0</v>
      </c>
      <c r="S649" s="23">
        <f t="shared" si="71"/>
        <v>30372.114353253368</v>
      </c>
      <c r="T649" s="23" t="b">
        <f t="shared" si="74"/>
        <v>0</v>
      </c>
      <c r="U649" s="23">
        <f t="shared" si="72"/>
        <v>30382.494956057326</v>
      </c>
      <c r="V649" s="25">
        <f t="shared" si="75"/>
        <v>30383</v>
      </c>
      <c r="W649" s="27">
        <f t="shared" si="76"/>
        <v>-107974</v>
      </c>
    </row>
    <row r="650" spans="2:23" ht="63.75" x14ac:dyDescent="0.2">
      <c r="B650" s="9">
        <v>649</v>
      </c>
      <c r="C650" s="9">
        <v>16</v>
      </c>
      <c r="D650" s="9" t="s">
        <v>1954</v>
      </c>
      <c r="E650" s="9" t="s">
        <v>2002</v>
      </c>
      <c r="F650" s="9">
        <v>124661</v>
      </c>
      <c r="G650" s="10" t="s">
        <v>1956</v>
      </c>
      <c r="H650" s="10" t="s">
        <v>1957</v>
      </c>
      <c r="I650" s="10" t="s">
        <v>2003</v>
      </c>
      <c r="J650" s="10" t="s">
        <v>2004</v>
      </c>
      <c r="K650" s="11">
        <v>152320</v>
      </c>
      <c r="L650" s="11">
        <v>117073</v>
      </c>
      <c r="M650" s="11">
        <v>0</v>
      </c>
      <c r="N650" s="21">
        <v>117073</v>
      </c>
      <c r="O650" s="7">
        <v>3</v>
      </c>
      <c r="P650" s="11">
        <v>0</v>
      </c>
      <c r="Q650" s="11">
        <f t="shared" si="70"/>
        <v>17572.404816140581</v>
      </c>
      <c r="R650" s="12" t="b">
        <f t="shared" si="73"/>
        <v>0</v>
      </c>
      <c r="S650" s="23">
        <f t="shared" si="71"/>
        <v>18657.17780915965</v>
      </c>
      <c r="T650" s="23" t="b">
        <f t="shared" si="74"/>
        <v>0</v>
      </c>
      <c r="U650" s="23">
        <f t="shared" si="72"/>
        <v>18667.558411963608</v>
      </c>
      <c r="V650" s="25">
        <f t="shared" si="75"/>
        <v>18668</v>
      </c>
      <c r="W650" s="27">
        <f t="shared" si="76"/>
        <v>-98405</v>
      </c>
    </row>
    <row r="651" spans="2:23" ht="25.5" x14ac:dyDescent="0.2">
      <c r="B651" s="9">
        <v>650</v>
      </c>
      <c r="C651" s="9">
        <v>1</v>
      </c>
      <c r="D651" s="9" t="s">
        <v>2005</v>
      </c>
      <c r="E651" s="9" t="s">
        <v>2006</v>
      </c>
      <c r="F651" s="9">
        <v>125659</v>
      </c>
      <c r="G651" s="10" t="s">
        <v>2007</v>
      </c>
      <c r="H651" s="10" t="s">
        <v>2008</v>
      </c>
      <c r="I651" s="10" t="s">
        <v>454</v>
      </c>
      <c r="J651" s="10" t="s">
        <v>2009</v>
      </c>
      <c r="K651" s="11">
        <v>81000</v>
      </c>
      <c r="L651" s="11">
        <v>48555</v>
      </c>
      <c r="M651" s="11">
        <v>0</v>
      </c>
      <c r="N651" s="21">
        <v>30000</v>
      </c>
      <c r="O651" s="7">
        <v>2</v>
      </c>
      <c r="P651" s="11">
        <v>0</v>
      </c>
      <c r="Q651" s="11">
        <f t="shared" si="70"/>
        <v>11714.93654409372</v>
      </c>
      <c r="R651" s="12" t="b">
        <f t="shared" si="73"/>
        <v>0</v>
      </c>
      <c r="S651" s="23">
        <f t="shared" si="71"/>
        <v>12799.709537112789</v>
      </c>
      <c r="T651" s="23" t="b">
        <f t="shared" si="74"/>
        <v>0</v>
      </c>
      <c r="U651" s="23">
        <f t="shared" si="72"/>
        <v>12810.090139916749</v>
      </c>
      <c r="V651" s="25">
        <f t="shared" si="75"/>
        <v>12811</v>
      </c>
      <c r="W651" s="27">
        <f t="shared" si="76"/>
        <v>-17189</v>
      </c>
    </row>
    <row r="652" spans="2:23" ht="25.5" x14ac:dyDescent="0.2">
      <c r="B652" s="9">
        <v>651</v>
      </c>
      <c r="C652" s="9">
        <v>2</v>
      </c>
      <c r="D652" s="9" t="s">
        <v>2005</v>
      </c>
      <c r="E652" s="9" t="s">
        <v>2010</v>
      </c>
      <c r="F652" s="9">
        <v>125677</v>
      </c>
      <c r="G652" s="10" t="s">
        <v>2007</v>
      </c>
      <c r="H652" s="10" t="s">
        <v>2008</v>
      </c>
      <c r="I652" s="10" t="s">
        <v>2011</v>
      </c>
      <c r="J652" s="10" t="s">
        <v>2012</v>
      </c>
      <c r="K652" s="11">
        <v>90000</v>
      </c>
      <c r="L652" s="11">
        <v>65600</v>
      </c>
      <c r="M652" s="11">
        <v>0</v>
      </c>
      <c r="N652" s="21">
        <v>30000</v>
      </c>
      <c r="O652" s="7">
        <v>3</v>
      </c>
      <c r="P652" s="11">
        <v>0</v>
      </c>
      <c r="Q652" s="11">
        <f t="shared" si="70"/>
        <v>17572.404816140581</v>
      </c>
      <c r="R652" s="12" t="b">
        <f t="shared" si="73"/>
        <v>0</v>
      </c>
      <c r="S652" s="23">
        <f t="shared" si="71"/>
        <v>18657.17780915965</v>
      </c>
      <c r="T652" s="23" t="b">
        <f t="shared" si="74"/>
        <v>0</v>
      </c>
      <c r="U652" s="23">
        <f t="shared" si="72"/>
        <v>18667.558411963608</v>
      </c>
      <c r="V652" s="25">
        <f t="shared" si="75"/>
        <v>18668</v>
      </c>
      <c r="W652" s="27">
        <f t="shared" si="76"/>
        <v>-11332</v>
      </c>
    </row>
    <row r="653" spans="2:23" ht="25.5" x14ac:dyDescent="0.2">
      <c r="B653" s="9">
        <v>652</v>
      </c>
      <c r="C653" s="9">
        <v>3</v>
      </c>
      <c r="D653" s="9" t="s">
        <v>2005</v>
      </c>
      <c r="E653" s="9" t="s">
        <v>2013</v>
      </c>
      <c r="F653" s="9">
        <v>125873</v>
      </c>
      <c r="G653" s="10" t="s">
        <v>2007</v>
      </c>
      <c r="H653" s="10" t="s">
        <v>2008</v>
      </c>
      <c r="I653" s="10" t="s">
        <v>2014</v>
      </c>
      <c r="J653" s="10" t="s">
        <v>2015</v>
      </c>
      <c r="K653" s="11">
        <v>130000</v>
      </c>
      <c r="L653" s="11">
        <v>119626</v>
      </c>
      <c r="M653" s="11">
        <v>0</v>
      </c>
      <c r="N653" s="21">
        <v>30000</v>
      </c>
      <c r="O653" s="7">
        <v>2</v>
      </c>
      <c r="P653" s="11">
        <v>0</v>
      </c>
      <c r="Q653" s="11">
        <f t="shared" si="70"/>
        <v>11714.93654409372</v>
      </c>
      <c r="R653" s="12" t="b">
        <f t="shared" si="73"/>
        <v>0</v>
      </c>
      <c r="S653" s="23">
        <f t="shared" si="71"/>
        <v>12799.709537112789</v>
      </c>
      <c r="T653" s="23" t="b">
        <f t="shared" si="74"/>
        <v>0</v>
      </c>
      <c r="U653" s="23">
        <f t="shared" si="72"/>
        <v>12810.090139916749</v>
      </c>
      <c r="V653" s="25">
        <f t="shared" si="75"/>
        <v>12811</v>
      </c>
      <c r="W653" s="27">
        <f t="shared" si="76"/>
        <v>-17189</v>
      </c>
    </row>
    <row r="654" spans="2:23" ht="25.5" x14ac:dyDescent="0.2">
      <c r="B654" s="9">
        <v>653</v>
      </c>
      <c r="C654" s="9">
        <v>4</v>
      </c>
      <c r="D654" s="9" t="s">
        <v>2005</v>
      </c>
      <c r="E654" s="9" t="s">
        <v>2016</v>
      </c>
      <c r="F654" s="9">
        <v>125999</v>
      </c>
      <c r="G654" s="10" t="s">
        <v>2007</v>
      </c>
      <c r="H654" s="10" t="s">
        <v>2008</v>
      </c>
      <c r="I654" s="10" t="s">
        <v>2017</v>
      </c>
      <c r="J654" s="10" t="s">
        <v>2018</v>
      </c>
      <c r="K654" s="11">
        <v>100000</v>
      </c>
      <c r="L654" s="11">
        <v>40556</v>
      </c>
      <c r="M654" s="11">
        <v>0</v>
      </c>
      <c r="N654" s="21">
        <v>30000</v>
      </c>
      <c r="O654" s="7">
        <v>2</v>
      </c>
      <c r="P654" s="11">
        <v>0</v>
      </c>
      <c r="Q654" s="11">
        <f t="shared" si="70"/>
        <v>11714.93654409372</v>
      </c>
      <c r="R654" s="12" t="b">
        <f t="shared" si="73"/>
        <v>0</v>
      </c>
      <c r="S654" s="23">
        <f t="shared" si="71"/>
        <v>12799.709537112789</v>
      </c>
      <c r="T654" s="23" t="b">
        <f t="shared" si="74"/>
        <v>0</v>
      </c>
      <c r="U654" s="23">
        <f t="shared" si="72"/>
        <v>12810.090139916749</v>
      </c>
      <c r="V654" s="25">
        <f t="shared" si="75"/>
        <v>12811</v>
      </c>
      <c r="W654" s="27">
        <f t="shared" si="76"/>
        <v>-17189</v>
      </c>
    </row>
    <row r="655" spans="2:23" ht="25.5" x14ac:dyDescent="0.2">
      <c r="B655" s="9">
        <v>654</v>
      </c>
      <c r="C655" s="9">
        <v>5</v>
      </c>
      <c r="D655" s="9" t="s">
        <v>2005</v>
      </c>
      <c r="E655" s="9" t="s">
        <v>2019</v>
      </c>
      <c r="F655" s="9">
        <v>126077</v>
      </c>
      <c r="G655" s="10" t="s">
        <v>2007</v>
      </c>
      <c r="H655" s="10" t="s">
        <v>2008</v>
      </c>
      <c r="I655" s="10" t="s">
        <v>2020</v>
      </c>
      <c r="J655" s="10" t="s">
        <v>2021</v>
      </c>
      <c r="K655" s="11">
        <v>50000</v>
      </c>
      <c r="L655" s="11">
        <v>14357</v>
      </c>
      <c r="M655" s="11">
        <v>0</v>
      </c>
      <c r="N655" s="21">
        <v>10000</v>
      </c>
      <c r="O655" s="7">
        <v>2</v>
      </c>
      <c r="P655" s="11">
        <v>0</v>
      </c>
      <c r="Q655" s="11">
        <f t="shared" si="70"/>
        <v>10000</v>
      </c>
      <c r="R655" s="12" t="b">
        <f t="shared" si="73"/>
        <v>1</v>
      </c>
      <c r="S655" s="23">
        <f t="shared" si="71"/>
        <v>10000</v>
      </c>
      <c r="T655" s="23" t="b">
        <f t="shared" si="74"/>
        <v>1</v>
      </c>
      <c r="U655" s="23">
        <f t="shared" si="72"/>
        <v>10000</v>
      </c>
      <c r="V655" s="25">
        <f t="shared" si="75"/>
        <v>10000</v>
      </c>
      <c r="W655" s="27">
        <f t="shared" si="76"/>
        <v>0</v>
      </c>
    </row>
    <row r="656" spans="2:23" ht="25.5" x14ac:dyDescent="0.2">
      <c r="B656" s="9">
        <v>655</v>
      </c>
      <c r="C656" s="9">
        <v>6</v>
      </c>
      <c r="D656" s="9" t="s">
        <v>2005</v>
      </c>
      <c r="E656" s="9" t="s">
        <v>2022</v>
      </c>
      <c r="F656" s="9">
        <v>130295</v>
      </c>
      <c r="G656" s="10" t="s">
        <v>2007</v>
      </c>
      <c r="H656" s="10" t="s">
        <v>2008</v>
      </c>
      <c r="I656" s="10" t="s">
        <v>459</v>
      </c>
      <c r="J656" s="10" t="s">
        <v>2023</v>
      </c>
      <c r="K656" s="11">
        <v>114000</v>
      </c>
      <c r="L656" s="11">
        <v>87000</v>
      </c>
      <c r="M656" s="11">
        <v>0</v>
      </c>
      <c r="N656" s="21">
        <v>50000</v>
      </c>
      <c r="O656" s="7">
        <v>4</v>
      </c>
      <c r="P656" s="11">
        <v>0</v>
      </c>
      <c r="Q656" s="11">
        <f t="shared" si="70"/>
        <v>23429.87308818744</v>
      </c>
      <c r="R656" s="12" t="b">
        <f t="shared" si="73"/>
        <v>0</v>
      </c>
      <c r="S656" s="23">
        <f t="shared" si="71"/>
        <v>24514.646081206509</v>
      </c>
      <c r="T656" s="23" t="b">
        <f t="shared" si="74"/>
        <v>0</v>
      </c>
      <c r="U656" s="23">
        <f t="shared" si="72"/>
        <v>24525.026684010467</v>
      </c>
      <c r="V656" s="25">
        <f t="shared" si="75"/>
        <v>24526</v>
      </c>
      <c r="W656" s="27">
        <f t="shared" si="76"/>
        <v>-25474</v>
      </c>
    </row>
    <row r="657" spans="2:23" ht="25.5" x14ac:dyDescent="0.2">
      <c r="B657" s="9">
        <v>656</v>
      </c>
      <c r="C657" s="9">
        <v>7</v>
      </c>
      <c r="D657" s="9" t="s">
        <v>2005</v>
      </c>
      <c r="E657" s="9" t="s">
        <v>2024</v>
      </c>
      <c r="F657" s="9">
        <v>126228</v>
      </c>
      <c r="G657" s="10" t="s">
        <v>2007</v>
      </c>
      <c r="H657" s="10" t="s">
        <v>2008</v>
      </c>
      <c r="I657" s="10" t="s">
        <v>2025</v>
      </c>
      <c r="J657" s="10" t="s">
        <v>2026</v>
      </c>
      <c r="K657" s="11">
        <v>88000</v>
      </c>
      <c r="L657" s="11">
        <v>53599</v>
      </c>
      <c r="M657" s="11">
        <v>0</v>
      </c>
      <c r="N657" s="21">
        <v>20000</v>
      </c>
      <c r="O657" s="7">
        <v>2</v>
      </c>
      <c r="P657" s="11">
        <v>0</v>
      </c>
      <c r="Q657" s="11">
        <f t="shared" si="70"/>
        <v>11714.93654409372</v>
      </c>
      <c r="R657" s="12" t="b">
        <f t="shared" si="73"/>
        <v>0</v>
      </c>
      <c r="S657" s="23">
        <f t="shared" si="71"/>
        <v>12799.709537112789</v>
      </c>
      <c r="T657" s="23" t="b">
        <f t="shared" si="74"/>
        <v>0</v>
      </c>
      <c r="U657" s="23">
        <f t="shared" si="72"/>
        <v>12810.090139916749</v>
      </c>
      <c r="V657" s="25">
        <f t="shared" si="75"/>
        <v>12811</v>
      </c>
      <c r="W657" s="27">
        <f t="shared" si="76"/>
        <v>-7189</v>
      </c>
    </row>
    <row r="658" spans="2:23" ht="25.5" x14ac:dyDescent="0.2">
      <c r="B658" s="9">
        <v>657</v>
      </c>
      <c r="C658" s="9">
        <v>8</v>
      </c>
      <c r="D658" s="9" t="s">
        <v>2005</v>
      </c>
      <c r="E658" s="9" t="s">
        <v>1063</v>
      </c>
      <c r="F658" s="9">
        <v>126326</v>
      </c>
      <c r="G658" s="10" t="s">
        <v>2007</v>
      </c>
      <c r="H658" s="10" t="s">
        <v>2008</v>
      </c>
      <c r="I658" s="10" t="s">
        <v>2027</v>
      </c>
      <c r="J658" s="10" t="s">
        <v>2028</v>
      </c>
      <c r="K658" s="11">
        <v>79953</v>
      </c>
      <c r="L658" s="11">
        <v>20000</v>
      </c>
      <c r="M658" s="11">
        <v>0</v>
      </c>
      <c r="N658" s="21">
        <v>20000</v>
      </c>
      <c r="O658" s="7">
        <v>2</v>
      </c>
      <c r="P658" s="11">
        <v>0</v>
      </c>
      <c r="Q658" s="11">
        <f t="shared" si="70"/>
        <v>11714.93654409372</v>
      </c>
      <c r="R658" s="12" t="b">
        <f t="shared" si="73"/>
        <v>0</v>
      </c>
      <c r="S658" s="23">
        <f t="shared" si="71"/>
        <v>12799.709537112789</v>
      </c>
      <c r="T658" s="23" t="b">
        <f t="shared" si="74"/>
        <v>0</v>
      </c>
      <c r="U658" s="23">
        <f t="shared" si="72"/>
        <v>12810.090139916749</v>
      </c>
      <c r="V658" s="25">
        <f t="shared" si="75"/>
        <v>12811</v>
      </c>
      <c r="W658" s="27">
        <f t="shared" si="76"/>
        <v>-7189</v>
      </c>
    </row>
    <row r="659" spans="2:23" ht="25.5" x14ac:dyDescent="0.2">
      <c r="B659" s="9">
        <v>658</v>
      </c>
      <c r="C659" s="9">
        <v>9</v>
      </c>
      <c r="D659" s="9" t="s">
        <v>2005</v>
      </c>
      <c r="E659" s="9" t="s">
        <v>2029</v>
      </c>
      <c r="F659" s="9">
        <v>126503</v>
      </c>
      <c r="G659" s="10" t="s">
        <v>2007</v>
      </c>
      <c r="H659" s="10" t="s">
        <v>2008</v>
      </c>
      <c r="I659" s="10" t="s">
        <v>459</v>
      </c>
      <c r="J659" s="10" t="s">
        <v>2030</v>
      </c>
      <c r="K659" s="11">
        <v>105000</v>
      </c>
      <c r="L659" s="11">
        <v>105000</v>
      </c>
      <c r="M659" s="11">
        <v>0</v>
      </c>
      <c r="N659" s="21">
        <v>50000</v>
      </c>
      <c r="O659" s="7">
        <v>2</v>
      </c>
      <c r="P659" s="11">
        <v>0</v>
      </c>
      <c r="Q659" s="11">
        <f t="shared" si="70"/>
        <v>11714.93654409372</v>
      </c>
      <c r="R659" s="12" t="b">
        <f t="shared" si="73"/>
        <v>0</v>
      </c>
      <c r="S659" s="23">
        <f t="shared" si="71"/>
        <v>12799.709537112789</v>
      </c>
      <c r="T659" s="23" t="b">
        <f t="shared" si="74"/>
        <v>0</v>
      </c>
      <c r="U659" s="23">
        <f t="shared" si="72"/>
        <v>12810.090139916749</v>
      </c>
      <c r="V659" s="25">
        <f t="shared" si="75"/>
        <v>12811</v>
      </c>
      <c r="W659" s="27">
        <f t="shared" si="76"/>
        <v>-37189</v>
      </c>
    </row>
    <row r="660" spans="2:23" ht="25.5" x14ac:dyDescent="0.2">
      <c r="B660" s="9">
        <v>659</v>
      </c>
      <c r="C660" s="9">
        <v>10</v>
      </c>
      <c r="D660" s="9" t="s">
        <v>2005</v>
      </c>
      <c r="E660" s="9" t="s">
        <v>2031</v>
      </c>
      <c r="F660" s="9">
        <v>126585</v>
      </c>
      <c r="G660" s="10" t="s">
        <v>2007</v>
      </c>
      <c r="H660" s="10" t="s">
        <v>2008</v>
      </c>
      <c r="I660" s="10" t="s">
        <v>2032</v>
      </c>
      <c r="J660" s="10" t="s">
        <v>2033</v>
      </c>
      <c r="K660" s="11">
        <v>102000</v>
      </c>
      <c r="L660" s="11">
        <v>66200</v>
      </c>
      <c r="M660" s="11">
        <v>0</v>
      </c>
      <c r="N660" s="21">
        <v>30000</v>
      </c>
      <c r="O660" s="7">
        <v>2</v>
      </c>
      <c r="P660" s="11">
        <v>0</v>
      </c>
      <c r="Q660" s="11">
        <f t="shared" si="70"/>
        <v>11714.93654409372</v>
      </c>
      <c r="R660" s="12" t="b">
        <f t="shared" si="73"/>
        <v>0</v>
      </c>
      <c r="S660" s="23">
        <f t="shared" si="71"/>
        <v>12799.709537112789</v>
      </c>
      <c r="T660" s="23" t="b">
        <f t="shared" si="74"/>
        <v>0</v>
      </c>
      <c r="U660" s="23">
        <f t="shared" si="72"/>
        <v>12810.090139916749</v>
      </c>
      <c r="V660" s="25">
        <f t="shared" si="75"/>
        <v>12811</v>
      </c>
      <c r="W660" s="27">
        <f t="shared" si="76"/>
        <v>-17189</v>
      </c>
    </row>
    <row r="661" spans="2:23" ht="25.5" x14ac:dyDescent="0.2">
      <c r="B661" s="9">
        <v>660</v>
      </c>
      <c r="C661" s="9">
        <v>11</v>
      </c>
      <c r="D661" s="9" t="s">
        <v>2005</v>
      </c>
      <c r="E661" s="9" t="s">
        <v>2034</v>
      </c>
      <c r="F661" s="9">
        <v>126825</v>
      </c>
      <c r="G661" s="10" t="s">
        <v>2007</v>
      </c>
      <c r="H661" s="10" t="s">
        <v>2008</v>
      </c>
      <c r="I661" s="10" t="s">
        <v>1202</v>
      </c>
      <c r="J661" s="10" t="s">
        <v>2035</v>
      </c>
      <c r="K661" s="11">
        <v>135000</v>
      </c>
      <c r="L661" s="11">
        <v>30000</v>
      </c>
      <c r="M661" s="11">
        <v>0</v>
      </c>
      <c r="N661" s="21">
        <v>30000</v>
      </c>
      <c r="O661" s="7">
        <v>2</v>
      </c>
      <c r="P661" s="11">
        <v>0</v>
      </c>
      <c r="Q661" s="11">
        <f t="shared" si="70"/>
        <v>11714.93654409372</v>
      </c>
      <c r="R661" s="12" t="b">
        <f t="shared" si="73"/>
        <v>0</v>
      </c>
      <c r="S661" s="23">
        <f t="shared" si="71"/>
        <v>12799.709537112789</v>
      </c>
      <c r="T661" s="23" t="b">
        <f t="shared" si="74"/>
        <v>0</v>
      </c>
      <c r="U661" s="23">
        <f t="shared" si="72"/>
        <v>12810.090139916749</v>
      </c>
      <c r="V661" s="25">
        <f t="shared" si="75"/>
        <v>12811</v>
      </c>
      <c r="W661" s="27">
        <f t="shared" si="76"/>
        <v>-17189</v>
      </c>
    </row>
    <row r="662" spans="2:23" ht="25.5" x14ac:dyDescent="0.2">
      <c r="B662" s="9">
        <v>661</v>
      </c>
      <c r="C662" s="9">
        <v>12</v>
      </c>
      <c r="D662" s="9" t="s">
        <v>2005</v>
      </c>
      <c r="E662" s="9" t="s">
        <v>2036</v>
      </c>
      <c r="F662" s="9">
        <v>127019</v>
      </c>
      <c r="G662" s="10" t="s">
        <v>2007</v>
      </c>
      <c r="H662" s="10" t="s">
        <v>2008</v>
      </c>
      <c r="I662" s="10" t="s">
        <v>2037</v>
      </c>
      <c r="J662" s="10" t="s">
        <v>2038</v>
      </c>
      <c r="K662" s="11">
        <v>75000</v>
      </c>
      <c r="L662" s="11">
        <v>40000</v>
      </c>
      <c r="M662" s="11">
        <v>0</v>
      </c>
      <c r="N662" s="21">
        <v>30000</v>
      </c>
      <c r="O662" s="7">
        <v>2</v>
      </c>
      <c r="P662" s="11">
        <v>0</v>
      </c>
      <c r="Q662" s="11">
        <f t="shared" si="70"/>
        <v>11714.93654409372</v>
      </c>
      <c r="R662" s="12" t="b">
        <f t="shared" si="73"/>
        <v>0</v>
      </c>
      <c r="S662" s="23">
        <f t="shared" si="71"/>
        <v>12799.709537112789</v>
      </c>
      <c r="T662" s="23" t="b">
        <f t="shared" si="74"/>
        <v>0</v>
      </c>
      <c r="U662" s="23">
        <f t="shared" si="72"/>
        <v>12810.090139916749</v>
      </c>
      <c r="V662" s="25">
        <f t="shared" si="75"/>
        <v>12811</v>
      </c>
      <c r="W662" s="27">
        <f t="shared" si="76"/>
        <v>-17189</v>
      </c>
    </row>
    <row r="663" spans="2:23" ht="25.5" x14ac:dyDescent="0.2">
      <c r="B663" s="9">
        <v>662</v>
      </c>
      <c r="C663" s="9">
        <v>13</v>
      </c>
      <c r="D663" s="9" t="s">
        <v>2005</v>
      </c>
      <c r="E663" s="9" t="s">
        <v>2039</v>
      </c>
      <c r="F663" s="9">
        <v>130302</v>
      </c>
      <c r="G663" s="10" t="s">
        <v>2007</v>
      </c>
      <c r="H663" s="10" t="s">
        <v>2008</v>
      </c>
      <c r="I663" s="10" t="s">
        <v>2040</v>
      </c>
      <c r="J663" s="10" t="s">
        <v>2041</v>
      </c>
      <c r="K663" s="11">
        <v>104975</v>
      </c>
      <c r="L663" s="11">
        <v>104975</v>
      </c>
      <c r="M663" s="11">
        <v>0</v>
      </c>
      <c r="N663" s="21">
        <v>50000</v>
      </c>
      <c r="O663" s="7">
        <v>3</v>
      </c>
      <c r="P663" s="11">
        <v>0</v>
      </c>
      <c r="Q663" s="11">
        <f t="shared" si="70"/>
        <v>17572.404816140581</v>
      </c>
      <c r="R663" s="12" t="b">
        <f t="shared" si="73"/>
        <v>0</v>
      </c>
      <c r="S663" s="23">
        <f t="shared" si="71"/>
        <v>18657.17780915965</v>
      </c>
      <c r="T663" s="23" t="b">
        <f t="shared" si="74"/>
        <v>0</v>
      </c>
      <c r="U663" s="23">
        <f t="shared" si="72"/>
        <v>18667.558411963608</v>
      </c>
      <c r="V663" s="25">
        <f t="shared" si="75"/>
        <v>18668</v>
      </c>
      <c r="W663" s="27">
        <f t="shared" si="76"/>
        <v>-31332</v>
      </c>
    </row>
    <row r="664" spans="2:23" ht="25.5" x14ac:dyDescent="0.2">
      <c r="B664" s="9">
        <v>663</v>
      </c>
      <c r="C664" s="9">
        <v>14</v>
      </c>
      <c r="D664" s="9" t="s">
        <v>2005</v>
      </c>
      <c r="E664" s="9" t="s">
        <v>2042</v>
      </c>
      <c r="F664" s="9">
        <v>130311</v>
      </c>
      <c r="G664" s="10" t="s">
        <v>2007</v>
      </c>
      <c r="H664" s="10" t="s">
        <v>2008</v>
      </c>
      <c r="I664" s="10" t="s">
        <v>2043</v>
      </c>
      <c r="J664" s="10" t="s">
        <v>2044</v>
      </c>
      <c r="K664" s="11">
        <v>70500</v>
      </c>
      <c r="L664" s="11">
        <v>53179</v>
      </c>
      <c r="M664" s="11">
        <v>0</v>
      </c>
      <c r="N664" s="21">
        <v>30000</v>
      </c>
      <c r="O664" s="7">
        <v>2</v>
      </c>
      <c r="P664" s="11">
        <v>0</v>
      </c>
      <c r="Q664" s="11">
        <f t="shared" si="70"/>
        <v>11714.93654409372</v>
      </c>
      <c r="R664" s="12" t="b">
        <f t="shared" si="73"/>
        <v>0</v>
      </c>
      <c r="S664" s="23">
        <f t="shared" si="71"/>
        <v>12799.709537112789</v>
      </c>
      <c r="T664" s="23" t="b">
        <f t="shared" si="74"/>
        <v>0</v>
      </c>
      <c r="U664" s="23">
        <f t="shared" si="72"/>
        <v>12810.090139916749</v>
      </c>
      <c r="V664" s="25">
        <f t="shared" si="75"/>
        <v>12811</v>
      </c>
      <c r="W664" s="27">
        <f t="shared" si="76"/>
        <v>-17189</v>
      </c>
    </row>
    <row r="665" spans="2:23" ht="25.5" x14ac:dyDescent="0.2">
      <c r="B665" s="9">
        <v>664</v>
      </c>
      <c r="C665" s="9">
        <v>15</v>
      </c>
      <c r="D665" s="9" t="s">
        <v>2005</v>
      </c>
      <c r="E665" s="9" t="s">
        <v>1314</v>
      </c>
      <c r="F665" s="9">
        <v>127171</v>
      </c>
      <c r="G665" s="10" t="s">
        <v>2007</v>
      </c>
      <c r="H665" s="10" t="s">
        <v>2008</v>
      </c>
      <c r="I665" s="10" t="s">
        <v>2045</v>
      </c>
      <c r="J665" s="10" t="s">
        <v>2046</v>
      </c>
      <c r="K665" s="11">
        <v>102000</v>
      </c>
      <c r="L665" s="11">
        <v>74079</v>
      </c>
      <c r="M665" s="11">
        <v>0</v>
      </c>
      <c r="N665" s="21">
        <v>40000</v>
      </c>
      <c r="O665" s="7">
        <v>2</v>
      </c>
      <c r="P665" s="11">
        <v>0</v>
      </c>
      <c r="Q665" s="11">
        <f t="shared" si="70"/>
        <v>11714.93654409372</v>
      </c>
      <c r="R665" s="12" t="b">
        <f t="shared" si="73"/>
        <v>0</v>
      </c>
      <c r="S665" s="23">
        <f t="shared" si="71"/>
        <v>12799.709537112789</v>
      </c>
      <c r="T665" s="23" t="b">
        <f t="shared" si="74"/>
        <v>0</v>
      </c>
      <c r="U665" s="23">
        <f t="shared" si="72"/>
        <v>12810.090139916749</v>
      </c>
      <c r="V665" s="25">
        <f t="shared" si="75"/>
        <v>12811</v>
      </c>
      <c r="W665" s="27">
        <f t="shared" si="76"/>
        <v>-27189</v>
      </c>
    </row>
    <row r="666" spans="2:23" ht="25.5" x14ac:dyDescent="0.2">
      <c r="B666" s="9">
        <v>665</v>
      </c>
      <c r="C666" s="9">
        <v>16</v>
      </c>
      <c r="D666" s="9" t="s">
        <v>2005</v>
      </c>
      <c r="E666" s="9" t="s">
        <v>2047</v>
      </c>
      <c r="F666" s="9">
        <v>130320</v>
      </c>
      <c r="G666" s="10" t="s">
        <v>2007</v>
      </c>
      <c r="H666" s="10" t="s">
        <v>2008</v>
      </c>
      <c r="I666" s="10" t="s">
        <v>459</v>
      </c>
      <c r="J666" s="10" t="s">
        <v>2048</v>
      </c>
      <c r="K666" s="11">
        <v>102000</v>
      </c>
      <c r="L666" s="11">
        <v>71000</v>
      </c>
      <c r="M666" s="11">
        <v>0</v>
      </c>
      <c r="N666" s="21">
        <v>30000</v>
      </c>
      <c r="O666" s="7">
        <v>3</v>
      </c>
      <c r="P666" s="11">
        <v>0</v>
      </c>
      <c r="Q666" s="11">
        <f t="shared" si="70"/>
        <v>17572.404816140581</v>
      </c>
      <c r="R666" s="12" t="b">
        <f t="shared" si="73"/>
        <v>0</v>
      </c>
      <c r="S666" s="23">
        <f t="shared" si="71"/>
        <v>18657.17780915965</v>
      </c>
      <c r="T666" s="23" t="b">
        <f t="shared" si="74"/>
        <v>0</v>
      </c>
      <c r="U666" s="23">
        <f t="shared" si="72"/>
        <v>18667.558411963608</v>
      </c>
      <c r="V666" s="25">
        <f t="shared" si="75"/>
        <v>18668</v>
      </c>
      <c r="W666" s="27">
        <f t="shared" si="76"/>
        <v>-11332</v>
      </c>
    </row>
    <row r="667" spans="2:23" ht="25.5" x14ac:dyDescent="0.2">
      <c r="B667" s="9">
        <v>666</v>
      </c>
      <c r="C667" s="9">
        <v>17</v>
      </c>
      <c r="D667" s="9" t="s">
        <v>2005</v>
      </c>
      <c r="E667" s="9" t="s">
        <v>2049</v>
      </c>
      <c r="F667" s="9">
        <v>127224</v>
      </c>
      <c r="G667" s="10" t="s">
        <v>2007</v>
      </c>
      <c r="H667" s="10" t="s">
        <v>2008</v>
      </c>
      <c r="I667" s="10" t="s">
        <v>2050</v>
      </c>
      <c r="J667" s="10" t="s">
        <v>2051</v>
      </c>
      <c r="K667" s="11">
        <v>101250</v>
      </c>
      <c r="L667" s="11">
        <v>35250</v>
      </c>
      <c r="M667" s="11">
        <v>0</v>
      </c>
      <c r="N667" s="21">
        <v>35000</v>
      </c>
      <c r="O667" s="7">
        <v>2</v>
      </c>
      <c r="P667" s="11">
        <v>0</v>
      </c>
      <c r="Q667" s="11">
        <f t="shared" si="70"/>
        <v>11714.93654409372</v>
      </c>
      <c r="R667" s="12" t="b">
        <f t="shared" si="73"/>
        <v>0</v>
      </c>
      <c r="S667" s="23">
        <f t="shared" si="71"/>
        <v>12799.709537112789</v>
      </c>
      <c r="T667" s="23" t="b">
        <f t="shared" si="74"/>
        <v>0</v>
      </c>
      <c r="U667" s="23">
        <f t="shared" si="72"/>
        <v>12810.090139916749</v>
      </c>
      <c r="V667" s="25">
        <f t="shared" si="75"/>
        <v>12811</v>
      </c>
      <c r="W667" s="27">
        <f t="shared" si="76"/>
        <v>-22189</v>
      </c>
    </row>
    <row r="668" spans="2:23" ht="25.5" x14ac:dyDescent="0.2">
      <c r="B668" s="9">
        <v>667</v>
      </c>
      <c r="C668" s="9">
        <v>18</v>
      </c>
      <c r="D668" s="9" t="s">
        <v>2005</v>
      </c>
      <c r="E668" s="9" t="s">
        <v>2052</v>
      </c>
      <c r="F668" s="9">
        <v>130339</v>
      </c>
      <c r="G668" s="10" t="s">
        <v>2007</v>
      </c>
      <c r="H668" s="10" t="s">
        <v>2008</v>
      </c>
      <c r="I668" s="10" t="s">
        <v>459</v>
      </c>
      <c r="J668" s="10" t="s">
        <v>2053</v>
      </c>
      <c r="K668" s="11">
        <v>98500</v>
      </c>
      <c r="L668" s="11">
        <v>82500</v>
      </c>
      <c r="M668" s="11">
        <v>0</v>
      </c>
      <c r="N668" s="21">
        <v>40000</v>
      </c>
      <c r="O668" s="7">
        <v>3</v>
      </c>
      <c r="P668" s="11">
        <v>0</v>
      </c>
      <c r="Q668" s="11">
        <f t="shared" si="70"/>
        <v>17572.404816140581</v>
      </c>
      <c r="R668" s="12" t="b">
        <f t="shared" si="73"/>
        <v>0</v>
      </c>
      <c r="S668" s="23">
        <f t="shared" si="71"/>
        <v>18657.17780915965</v>
      </c>
      <c r="T668" s="23" t="b">
        <f t="shared" si="74"/>
        <v>0</v>
      </c>
      <c r="U668" s="23">
        <f t="shared" si="72"/>
        <v>18667.558411963608</v>
      </c>
      <c r="V668" s="25">
        <f t="shared" si="75"/>
        <v>18668</v>
      </c>
      <c r="W668" s="27">
        <f t="shared" si="76"/>
        <v>-21332</v>
      </c>
    </row>
    <row r="669" spans="2:23" ht="25.5" x14ac:dyDescent="0.2">
      <c r="B669" s="9">
        <v>668</v>
      </c>
      <c r="C669" s="9">
        <v>19</v>
      </c>
      <c r="D669" s="9" t="s">
        <v>2005</v>
      </c>
      <c r="E669" s="9" t="s">
        <v>2054</v>
      </c>
      <c r="F669" s="9">
        <v>127368</v>
      </c>
      <c r="G669" s="10" t="s">
        <v>2007</v>
      </c>
      <c r="H669" s="10" t="s">
        <v>2008</v>
      </c>
      <c r="I669" s="10" t="s">
        <v>2055</v>
      </c>
      <c r="J669" s="10" t="s">
        <v>2056</v>
      </c>
      <c r="K669" s="11">
        <v>88000</v>
      </c>
      <c r="L669" s="11">
        <v>50555</v>
      </c>
      <c r="M669" s="11">
        <v>0</v>
      </c>
      <c r="N669" s="21">
        <v>30000</v>
      </c>
      <c r="O669" s="7">
        <v>2</v>
      </c>
      <c r="P669" s="11">
        <v>0</v>
      </c>
      <c r="Q669" s="11">
        <f t="shared" si="70"/>
        <v>11714.93654409372</v>
      </c>
      <c r="R669" s="12" t="b">
        <f t="shared" si="73"/>
        <v>0</v>
      </c>
      <c r="S669" s="23">
        <f t="shared" si="71"/>
        <v>12799.709537112789</v>
      </c>
      <c r="T669" s="23" t="b">
        <f t="shared" si="74"/>
        <v>0</v>
      </c>
      <c r="U669" s="23">
        <f t="shared" si="72"/>
        <v>12810.090139916749</v>
      </c>
      <c r="V669" s="25">
        <f t="shared" si="75"/>
        <v>12811</v>
      </c>
      <c r="W669" s="27">
        <f t="shared" si="76"/>
        <v>-17189</v>
      </c>
    </row>
    <row r="670" spans="2:23" ht="25.5" x14ac:dyDescent="0.2">
      <c r="B670" s="9">
        <v>669</v>
      </c>
      <c r="C670" s="9">
        <v>20</v>
      </c>
      <c r="D670" s="9" t="s">
        <v>2005</v>
      </c>
      <c r="E670" s="9" t="s">
        <v>2057</v>
      </c>
      <c r="F670" s="9">
        <v>127386</v>
      </c>
      <c r="G670" s="10" t="s">
        <v>2007</v>
      </c>
      <c r="H670" s="10" t="s">
        <v>2008</v>
      </c>
      <c r="I670" s="10" t="s">
        <v>2058</v>
      </c>
      <c r="J670" s="10" t="s">
        <v>2059</v>
      </c>
      <c r="K670" s="11">
        <v>110572</v>
      </c>
      <c r="L670" s="11">
        <v>15509</v>
      </c>
      <c r="M670" s="11">
        <v>0</v>
      </c>
      <c r="N670" s="21">
        <v>15000</v>
      </c>
      <c r="O670" s="7">
        <v>2</v>
      </c>
      <c r="P670" s="11">
        <v>0</v>
      </c>
      <c r="Q670" s="11">
        <f t="shared" si="70"/>
        <v>11714.93654409372</v>
      </c>
      <c r="R670" s="12" t="b">
        <f t="shared" si="73"/>
        <v>0</v>
      </c>
      <c r="S670" s="23">
        <f t="shared" si="71"/>
        <v>12799.709537112789</v>
      </c>
      <c r="T670" s="23" t="b">
        <f t="shared" si="74"/>
        <v>0</v>
      </c>
      <c r="U670" s="23">
        <f t="shared" si="72"/>
        <v>12810.090139916749</v>
      </c>
      <c r="V670" s="25">
        <f t="shared" si="75"/>
        <v>12811</v>
      </c>
      <c r="W670" s="27">
        <f t="shared" si="76"/>
        <v>-2189</v>
      </c>
    </row>
    <row r="671" spans="2:23" ht="25.5" x14ac:dyDescent="0.2">
      <c r="B671" s="9">
        <v>670</v>
      </c>
      <c r="C671" s="9">
        <v>21</v>
      </c>
      <c r="D671" s="9" t="s">
        <v>2005</v>
      </c>
      <c r="E671" s="9" t="s">
        <v>2060</v>
      </c>
      <c r="F671" s="9">
        <v>127750</v>
      </c>
      <c r="G671" s="10" t="s">
        <v>2007</v>
      </c>
      <c r="H671" s="10" t="s">
        <v>2008</v>
      </c>
      <c r="I671" s="10" t="s">
        <v>2061</v>
      </c>
      <c r="J671" s="10" t="s">
        <v>2062</v>
      </c>
      <c r="K671" s="11">
        <v>102000</v>
      </c>
      <c r="L671" s="11">
        <v>91357</v>
      </c>
      <c r="M671" s="11">
        <v>0</v>
      </c>
      <c r="N671" s="21">
        <v>50000</v>
      </c>
      <c r="O671" s="7">
        <v>2</v>
      </c>
      <c r="P671" s="11">
        <v>0</v>
      </c>
      <c r="Q671" s="11">
        <f t="shared" si="70"/>
        <v>11714.93654409372</v>
      </c>
      <c r="R671" s="12" t="b">
        <f t="shared" si="73"/>
        <v>0</v>
      </c>
      <c r="S671" s="23">
        <f t="shared" si="71"/>
        <v>12799.709537112789</v>
      </c>
      <c r="T671" s="23" t="b">
        <f t="shared" si="74"/>
        <v>0</v>
      </c>
      <c r="U671" s="23">
        <f t="shared" si="72"/>
        <v>12810.090139916749</v>
      </c>
      <c r="V671" s="25">
        <f t="shared" si="75"/>
        <v>12811</v>
      </c>
      <c r="W671" s="27">
        <f t="shared" si="76"/>
        <v>-37189</v>
      </c>
    </row>
    <row r="672" spans="2:23" ht="25.5" x14ac:dyDescent="0.2">
      <c r="B672" s="9">
        <v>671</v>
      </c>
      <c r="C672" s="9">
        <v>22</v>
      </c>
      <c r="D672" s="9" t="s">
        <v>2005</v>
      </c>
      <c r="E672" s="9" t="s">
        <v>2063</v>
      </c>
      <c r="F672" s="9">
        <v>127812</v>
      </c>
      <c r="G672" s="10" t="s">
        <v>2007</v>
      </c>
      <c r="H672" s="10" t="s">
        <v>2008</v>
      </c>
      <c r="I672" s="10" t="s">
        <v>2061</v>
      </c>
      <c r="J672" s="10" t="s">
        <v>2064</v>
      </c>
      <c r="K672" s="11">
        <v>280000</v>
      </c>
      <c r="L672" s="11">
        <v>104035</v>
      </c>
      <c r="M672" s="11">
        <v>0</v>
      </c>
      <c r="N672" s="21">
        <v>50000</v>
      </c>
      <c r="O672" s="7">
        <v>3</v>
      </c>
      <c r="P672" s="11">
        <v>0</v>
      </c>
      <c r="Q672" s="11">
        <f t="shared" si="70"/>
        <v>17572.404816140581</v>
      </c>
      <c r="R672" s="12" t="b">
        <f t="shared" si="73"/>
        <v>0</v>
      </c>
      <c r="S672" s="23">
        <f t="shared" si="71"/>
        <v>18657.17780915965</v>
      </c>
      <c r="T672" s="23" t="b">
        <f t="shared" si="74"/>
        <v>0</v>
      </c>
      <c r="U672" s="23">
        <f t="shared" si="72"/>
        <v>18667.558411963608</v>
      </c>
      <c r="V672" s="25">
        <f t="shared" si="75"/>
        <v>18668</v>
      </c>
      <c r="W672" s="27">
        <f t="shared" si="76"/>
        <v>-31332</v>
      </c>
    </row>
    <row r="673" spans="2:23" ht="25.5" x14ac:dyDescent="0.2">
      <c r="B673" s="9">
        <v>672</v>
      </c>
      <c r="C673" s="9">
        <v>23</v>
      </c>
      <c r="D673" s="9" t="s">
        <v>2005</v>
      </c>
      <c r="E673" s="9" t="s">
        <v>2065</v>
      </c>
      <c r="F673" s="9">
        <v>127983</v>
      </c>
      <c r="G673" s="10" t="s">
        <v>2007</v>
      </c>
      <c r="H673" s="10" t="s">
        <v>2008</v>
      </c>
      <c r="I673" s="10" t="s">
        <v>2066</v>
      </c>
      <c r="J673" s="10" t="s">
        <v>2067</v>
      </c>
      <c r="K673" s="11">
        <v>207674</v>
      </c>
      <c r="L673" s="11">
        <v>137408</v>
      </c>
      <c r="M673" s="11">
        <v>0</v>
      </c>
      <c r="N673" s="21">
        <v>50000</v>
      </c>
      <c r="O673" s="7">
        <v>2</v>
      </c>
      <c r="P673" s="11">
        <v>0</v>
      </c>
      <c r="Q673" s="11">
        <f t="shared" si="70"/>
        <v>11714.93654409372</v>
      </c>
      <c r="R673" s="12" t="b">
        <f t="shared" si="73"/>
        <v>0</v>
      </c>
      <c r="S673" s="23">
        <f t="shared" si="71"/>
        <v>12799.709537112789</v>
      </c>
      <c r="T673" s="23" t="b">
        <f t="shared" si="74"/>
        <v>0</v>
      </c>
      <c r="U673" s="23">
        <f t="shared" si="72"/>
        <v>12810.090139916749</v>
      </c>
      <c r="V673" s="25">
        <f t="shared" si="75"/>
        <v>12811</v>
      </c>
      <c r="W673" s="27">
        <f t="shared" si="76"/>
        <v>-37189</v>
      </c>
    </row>
    <row r="674" spans="2:23" ht="25.5" x14ac:dyDescent="0.2">
      <c r="B674" s="9">
        <v>673</v>
      </c>
      <c r="C674" s="9">
        <v>24</v>
      </c>
      <c r="D674" s="9" t="s">
        <v>2005</v>
      </c>
      <c r="E674" s="9" t="s">
        <v>1617</v>
      </c>
      <c r="F674" s="9">
        <v>128052</v>
      </c>
      <c r="G674" s="10" t="s">
        <v>2007</v>
      </c>
      <c r="H674" s="10" t="s">
        <v>2008</v>
      </c>
      <c r="I674" s="10" t="s">
        <v>513</v>
      </c>
      <c r="J674" s="10" t="s">
        <v>2068</v>
      </c>
      <c r="K674" s="11">
        <v>91000</v>
      </c>
      <c r="L674" s="11">
        <v>80357</v>
      </c>
      <c r="M674" s="11">
        <v>0</v>
      </c>
      <c r="N674" s="21">
        <v>40000</v>
      </c>
      <c r="O674" s="7">
        <v>3</v>
      </c>
      <c r="P674" s="11">
        <v>0</v>
      </c>
      <c r="Q674" s="11">
        <f t="shared" si="70"/>
        <v>17572.404816140581</v>
      </c>
      <c r="R674" s="12" t="b">
        <f t="shared" si="73"/>
        <v>0</v>
      </c>
      <c r="S674" s="23">
        <f t="shared" si="71"/>
        <v>18657.17780915965</v>
      </c>
      <c r="T674" s="23" t="b">
        <f t="shared" si="74"/>
        <v>0</v>
      </c>
      <c r="U674" s="23">
        <f t="shared" si="72"/>
        <v>18667.558411963608</v>
      </c>
      <c r="V674" s="25">
        <f t="shared" si="75"/>
        <v>18668</v>
      </c>
      <c r="W674" s="27">
        <f t="shared" si="76"/>
        <v>-21332</v>
      </c>
    </row>
    <row r="675" spans="2:23" ht="25.5" x14ac:dyDescent="0.2">
      <c r="B675" s="9">
        <v>674</v>
      </c>
      <c r="C675" s="9">
        <v>25</v>
      </c>
      <c r="D675" s="9" t="s">
        <v>2005</v>
      </c>
      <c r="E675" s="9" t="s">
        <v>2069</v>
      </c>
      <c r="F675" s="9">
        <v>128436</v>
      </c>
      <c r="G675" s="10" t="s">
        <v>2007</v>
      </c>
      <c r="H675" s="10" t="s">
        <v>2008</v>
      </c>
      <c r="I675" s="10" t="s">
        <v>2070</v>
      </c>
      <c r="J675" s="10" t="s">
        <v>2071</v>
      </c>
      <c r="K675" s="11">
        <v>97500</v>
      </c>
      <c r="L675" s="11">
        <v>61852</v>
      </c>
      <c r="M675" s="11">
        <v>0</v>
      </c>
      <c r="N675" s="21">
        <v>30000</v>
      </c>
      <c r="O675" s="7">
        <v>2</v>
      </c>
      <c r="P675" s="11">
        <v>0</v>
      </c>
      <c r="Q675" s="11">
        <f t="shared" si="70"/>
        <v>11714.93654409372</v>
      </c>
      <c r="R675" s="12" t="b">
        <f t="shared" si="73"/>
        <v>0</v>
      </c>
      <c r="S675" s="23">
        <f t="shared" si="71"/>
        <v>12799.709537112789</v>
      </c>
      <c r="T675" s="23" t="b">
        <f t="shared" si="74"/>
        <v>0</v>
      </c>
      <c r="U675" s="23">
        <f t="shared" si="72"/>
        <v>12810.090139916749</v>
      </c>
      <c r="V675" s="25">
        <f t="shared" si="75"/>
        <v>12811</v>
      </c>
      <c r="W675" s="27">
        <f t="shared" si="76"/>
        <v>-17189</v>
      </c>
    </row>
    <row r="676" spans="2:23" ht="25.5" x14ac:dyDescent="0.2">
      <c r="B676" s="9">
        <v>675</v>
      </c>
      <c r="C676" s="9">
        <v>26</v>
      </c>
      <c r="D676" s="9" t="s">
        <v>2005</v>
      </c>
      <c r="E676" s="9" t="s">
        <v>2072</v>
      </c>
      <c r="F676" s="9">
        <v>128524</v>
      </c>
      <c r="G676" s="10" t="s">
        <v>2007</v>
      </c>
      <c r="H676" s="10" t="s">
        <v>2008</v>
      </c>
      <c r="I676" s="10" t="s">
        <v>2073</v>
      </c>
      <c r="J676" s="10" t="s">
        <v>2074</v>
      </c>
      <c r="K676" s="11">
        <v>97500</v>
      </c>
      <c r="L676" s="11">
        <v>50500</v>
      </c>
      <c r="M676" s="11">
        <v>0</v>
      </c>
      <c r="N676" s="21">
        <v>20000</v>
      </c>
      <c r="O676" s="7">
        <v>2</v>
      </c>
      <c r="P676" s="11">
        <v>0</v>
      </c>
      <c r="Q676" s="11">
        <f t="shared" si="70"/>
        <v>11714.93654409372</v>
      </c>
      <c r="R676" s="12" t="b">
        <f t="shared" si="73"/>
        <v>0</v>
      </c>
      <c r="S676" s="23">
        <f t="shared" si="71"/>
        <v>12799.709537112789</v>
      </c>
      <c r="T676" s="23" t="b">
        <f t="shared" si="74"/>
        <v>0</v>
      </c>
      <c r="U676" s="23">
        <f t="shared" si="72"/>
        <v>12810.090139916749</v>
      </c>
      <c r="V676" s="25">
        <f t="shared" si="75"/>
        <v>12811</v>
      </c>
      <c r="W676" s="27">
        <f t="shared" si="76"/>
        <v>-7189</v>
      </c>
    </row>
    <row r="677" spans="2:23" ht="25.5" x14ac:dyDescent="0.2">
      <c r="B677" s="9">
        <v>676</v>
      </c>
      <c r="C677" s="9">
        <v>27</v>
      </c>
      <c r="D677" s="9" t="s">
        <v>2005</v>
      </c>
      <c r="E677" s="9" t="s">
        <v>2075</v>
      </c>
      <c r="F677" s="9">
        <v>128588</v>
      </c>
      <c r="G677" s="10" t="s">
        <v>2007</v>
      </c>
      <c r="H677" s="10" t="s">
        <v>2008</v>
      </c>
      <c r="I677" s="10" t="s">
        <v>2027</v>
      </c>
      <c r="J677" s="10" t="s">
        <v>2076</v>
      </c>
      <c r="K677" s="11">
        <v>45000</v>
      </c>
      <c r="L677" s="11">
        <v>12000</v>
      </c>
      <c r="M677" s="11">
        <v>0</v>
      </c>
      <c r="N677" s="21">
        <v>12000</v>
      </c>
      <c r="O677" s="7">
        <v>2</v>
      </c>
      <c r="P677" s="11">
        <v>0</v>
      </c>
      <c r="Q677" s="11">
        <f t="shared" si="70"/>
        <v>11714.93654409372</v>
      </c>
      <c r="R677" s="12" t="b">
        <f t="shared" si="73"/>
        <v>0</v>
      </c>
      <c r="S677" s="23">
        <f t="shared" si="71"/>
        <v>11714.93654409372</v>
      </c>
      <c r="T677" s="23" t="b">
        <f t="shared" si="74"/>
        <v>0</v>
      </c>
      <c r="U677" s="23">
        <f t="shared" si="72"/>
        <v>11725.31714689768</v>
      </c>
      <c r="V677" s="25">
        <f t="shared" si="75"/>
        <v>11726</v>
      </c>
      <c r="W677" s="27">
        <f t="shared" si="76"/>
        <v>-274</v>
      </c>
    </row>
    <row r="678" spans="2:23" ht="25.5" x14ac:dyDescent="0.2">
      <c r="B678" s="9">
        <v>677</v>
      </c>
      <c r="C678" s="9">
        <v>28</v>
      </c>
      <c r="D678" s="9" t="s">
        <v>2005</v>
      </c>
      <c r="E678" s="9" t="s">
        <v>2077</v>
      </c>
      <c r="F678" s="9">
        <v>128882</v>
      </c>
      <c r="G678" s="10" t="s">
        <v>2007</v>
      </c>
      <c r="H678" s="10" t="s">
        <v>2008</v>
      </c>
      <c r="I678" s="10" t="s">
        <v>2043</v>
      </c>
      <c r="J678" s="10" t="s">
        <v>2078</v>
      </c>
      <c r="K678" s="11">
        <v>125000</v>
      </c>
      <c r="L678" s="11">
        <v>50000</v>
      </c>
      <c r="M678" s="11">
        <v>0</v>
      </c>
      <c r="N678" s="21">
        <v>30000</v>
      </c>
      <c r="O678" s="7">
        <v>2</v>
      </c>
      <c r="P678" s="11">
        <v>0</v>
      </c>
      <c r="Q678" s="11">
        <f t="shared" si="70"/>
        <v>11714.93654409372</v>
      </c>
      <c r="R678" s="12" t="b">
        <f t="shared" si="73"/>
        <v>0</v>
      </c>
      <c r="S678" s="23">
        <f t="shared" si="71"/>
        <v>12799.709537112789</v>
      </c>
      <c r="T678" s="23" t="b">
        <f t="shared" si="74"/>
        <v>0</v>
      </c>
      <c r="U678" s="23">
        <f t="shared" si="72"/>
        <v>12810.090139916749</v>
      </c>
      <c r="V678" s="25">
        <f t="shared" si="75"/>
        <v>12811</v>
      </c>
      <c r="W678" s="27">
        <f t="shared" si="76"/>
        <v>-17189</v>
      </c>
    </row>
    <row r="679" spans="2:23" ht="25.5" x14ac:dyDescent="0.2">
      <c r="B679" s="9">
        <v>678</v>
      </c>
      <c r="C679" s="9">
        <v>29</v>
      </c>
      <c r="D679" s="9" t="s">
        <v>2005</v>
      </c>
      <c r="E679" s="9" t="s">
        <v>86</v>
      </c>
      <c r="F679" s="9">
        <v>128613</v>
      </c>
      <c r="G679" s="10" t="s">
        <v>2007</v>
      </c>
      <c r="H679" s="10" t="s">
        <v>2008</v>
      </c>
      <c r="I679" s="10" t="s">
        <v>2027</v>
      </c>
      <c r="J679" s="10" t="s">
        <v>2079</v>
      </c>
      <c r="K679" s="11">
        <v>100806</v>
      </c>
      <c r="L679" s="11">
        <v>32852</v>
      </c>
      <c r="M679" s="11">
        <v>0</v>
      </c>
      <c r="N679" s="21">
        <v>30000</v>
      </c>
      <c r="O679" s="7">
        <v>2</v>
      </c>
      <c r="P679" s="11">
        <v>0</v>
      </c>
      <c r="Q679" s="11">
        <f t="shared" si="70"/>
        <v>11714.93654409372</v>
      </c>
      <c r="R679" s="12" t="b">
        <f t="shared" si="73"/>
        <v>0</v>
      </c>
      <c r="S679" s="23">
        <f t="shared" si="71"/>
        <v>12799.709537112789</v>
      </c>
      <c r="T679" s="23" t="b">
        <f t="shared" si="74"/>
        <v>0</v>
      </c>
      <c r="U679" s="23">
        <f t="shared" si="72"/>
        <v>12810.090139916749</v>
      </c>
      <c r="V679" s="25">
        <f t="shared" si="75"/>
        <v>12811</v>
      </c>
      <c r="W679" s="27">
        <f t="shared" si="76"/>
        <v>-17189</v>
      </c>
    </row>
    <row r="680" spans="2:23" ht="25.5" x14ac:dyDescent="0.2">
      <c r="B680" s="9">
        <v>679</v>
      </c>
      <c r="C680" s="9">
        <v>30</v>
      </c>
      <c r="D680" s="9" t="s">
        <v>2005</v>
      </c>
      <c r="E680" s="9" t="s">
        <v>2080</v>
      </c>
      <c r="F680" s="9">
        <v>128659</v>
      </c>
      <c r="G680" s="10" t="s">
        <v>2007</v>
      </c>
      <c r="H680" s="10" t="s">
        <v>2008</v>
      </c>
      <c r="I680" s="10" t="s">
        <v>2043</v>
      </c>
      <c r="J680" s="10" t="s">
        <v>2081</v>
      </c>
      <c r="K680" s="11">
        <v>68781</v>
      </c>
      <c r="L680" s="11">
        <v>7420</v>
      </c>
      <c r="M680" s="11">
        <v>0</v>
      </c>
      <c r="N680" s="21">
        <v>7000</v>
      </c>
      <c r="O680" s="7">
        <v>2</v>
      </c>
      <c r="P680" s="11">
        <v>0</v>
      </c>
      <c r="Q680" s="11">
        <f t="shared" si="70"/>
        <v>7000</v>
      </c>
      <c r="R680" s="12" t="b">
        <f t="shared" si="73"/>
        <v>1</v>
      </c>
      <c r="S680" s="23">
        <f t="shared" si="71"/>
        <v>7000</v>
      </c>
      <c r="T680" s="23" t="b">
        <f t="shared" si="74"/>
        <v>1</v>
      </c>
      <c r="U680" s="23">
        <f t="shared" si="72"/>
        <v>7000</v>
      </c>
      <c r="V680" s="25">
        <f t="shared" si="75"/>
        <v>7000</v>
      </c>
      <c r="W680" s="27">
        <f t="shared" si="76"/>
        <v>0</v>
      </c>
    </row>
    <row r="681" spans="2:23" ht="25.5" x14ac:dyDescent="0.2">
      <c r="B681" s="9">
        <v>680</v>
      </c>
      <c r="C681" s="9">
        <v>31</v>
      </c>
      <c r="D681" s="9" t="s">
        <v>2005</v>
      </c>
      <c r="E681" s="9" t="s">
        <v>2082</v>
      </c>
      <c r="F681" s="9">
        <v>125374</v>
      </c>
      <c r="G681" s="10" t="s">
        <v>2007</v>
      </c>
      <c r="H681" s="10" t="s">
        <v>2008</v>
      </c>
      <c r="I681" s="10" t="s">
        <v>2083</v>
      </c>
      <c r="J681" s="10" t="s">
        <v>2084</v>
      </c>
      <c r="K681" s="11">
        <v>270000</v>
      </c>
      <c r="L681" s="11">
        <v>193000</v>
      </c>
      <c r="M681" s="11">
        <v>0</v>
      </c>
      <c r="N681" s="21">
        <v>50000</v>
      </c>
      <c r="O681" s="7">
        <v>2</v>
      </c>
      <c r="P681" s="11">
        <v>0</v>
      </c>
      <c r="Q681" s="11">
        <f t="shared" si="70"/>
        <v>11714.93654409372</v>
      </c>
      <c r="R681" s="12" t="b">
        <f t="shared" si="73"/>
        <v>0</v>
      </c>
      <c r="S681" s="23">
        <f t="shared" si="71"/>
        <v>12799.709537112789</v>
      </c>
      <c r="T681" s="23" t="b">
        <f t="shared" si="74"/>
        <v>0</v>
      </c>
      <c r="U681" s="23">
        <f t="shared" si="72"/>
        <v>12810.090139916749</v>
      </c>
      <c r="V681" s="25">
        <f t="shared" si="75"/>
        <v>12811</v>
      </c>
      <c r="W681" s="27">
        <f t="shared" si="76"/>
        <v>-37189</v>
      </c>
    </row>
    <row r="682" spans="2:23" ht="25.5" x14ac:dyDescent="0.2">
      <c r="B682" s="9">
        <v>681</v>
      </c>
      <c r="C682" s="9">
        <v>32</v>
      </c>
      <c r="D682" s="9" t="s">
        <v>2005</v>
      </c>
      <c r="E682" s="9" t="s">
        <v>2085</v>
      </c>
      <c r="F682" s="9">
        <v>128962</v>
      </c>
      <c r="G682" s="10" t="s">
        <v>2007</v>
      </c>
      <c r="H682" s="10" t="s">
        <v>2008</v>
      </c>
      <c r="I682" s="10" t="s">
        <v>2086</v>
      </c>
      <c r="J682" s="10" t="s">
        <v>2087</v>
      </c>
      <c r="K682" s="11">
        <v>102000</v>
      </c>
      <c r="L682" s="11">
        <v>74078</v>
      </c>
      <c r="M682" s="11">
        <v>0</v>
      </c>
      <c r="N682" s="21">
        <v>30000</v>
      </c>
      <c r="O682" s="7">
        <v>2</v>
      </c>
      <c r="P682" s="11">
        <v>0</v>
      </c>
      <c r="Q682" s="11">
        <f t="shared" si="70"/>
        <v>11714.93654409372</v>
      </c>
      <c r="R682" s="12" t="b">
        <f t="shared" si="73"/>
        <v>0</v>
      </c>
      <c r="S682" s="23">
        <f t="shared" si="71"/>
        <v>12799.709537112789</v>
      </c>
      <c r="T682" s="23" t="b">
        <f t="shared" si="74"/>
        <v>0</v>
      </c>
      <c r="U682" s="23">
        <f t="shared" si="72"/>
        <v>12810.090139916749</v>
      </c>
      <c r="V682" s="25">
        <f t="shared" si="75"/>
        <v>12811</v>
      </c>
      <c r="W682" s="27">
        <f t="shared" si="76"/>
        <v>-17189</v>
      </c>
    </row>
    <row r="683" spans="2:23" ht="25.5" x14ac:dyDescent="0.2">
      <c r="B683" s="9">
        <v>682</v>
      </c>
      <c r="C683" s="9">
        <v>33</v>
      </c>
      <c r="D683" s="9" t="s">
        <v>2005</v>
      </c>
      <c r="E683" s="9" t="s">
        <v>2088</v>
      </c>
      <c r="F683" s="9">
        <v>129139</v>
      </c>
      <c r="G683" s="10" t="s">
        <v>2007</v>
      </c>
      <c r="H683" s="10" t="s">
        <v>2008</v>
      </c>
      <c r="I683" s="10" t="s">
        <v>2089</v>
      </c>
      <c r="J683" s="10" t="s">
        <v>2090</v>
      </c>
      <c r="K683" s="11">
        <v>125000</v>
      </c>
      <c r="L683" s="11">
        <v>50000</v>
      </c>
      <c r="M683" s="11">
        <v>0</v>
      </c>
      <c r="N683" s="21">
        <v>50000</v>
      </c>
      <c r="O683" s="7">
        <v>2</v>
      </c>
      <c r="P683" s="11">
        <v>0</v>
      </c>
      <c r="Q683" s="11">
        <f t="shared" si="70"/>
        <v>11714.93654409372</v>
      </c>
      <c r="R683" s="12" t="b">
        <f t="shared" si="73"/>
        <v>0</v>
      </c>
      <c r="S683" s="23">
        <f t="shared" si="71"/>
        <v>12799.709537112789</v>
      </c>
      <c r="T683" s="23" t="b">
        <f t="shared" si="74"/>
        <v>0</v>
      </c>
      <c r="U683" s="23">
        <f t="shared" si="72"/>
        <v>12810.090139916749</v>
      </c>
      <c r="V683" s="25">
        <f t="shared" si="75"/>
        <v>12811</v>
      </c>
      <c r="W683" s="27">
        <f t="shared" si="76"/>
        <v>-37189</v>
      </c>
    </row>
    <row r="684" spans="2:23" ht="25.5" x14ac:dyDescent="0.2">
      <c r="B684" s="9">
        <v>683</v>
      </c>
      <c r="C684" s="9">
        <v>34</v>
      </c>
      <c r="D684" s="9" t="s">
        <v>2005</v>
      </c>
      <c r="E684" s="9" t="s">
        <v>2091</v>
      </c>
      <c r="F684" s="9">
        <v>129503</v>
      </c>
      <c r="G684" s="10" t="s">
        <v>2007</v>
      </c>
      <c r="H684" s="10" t="s">
        <v>2008</v>
      </c>
      <c r="I684" s="10" t="s">
        <v>2092</v>
      </c>
      <c r="J684" s="10" t="s">
        <v>2093</v>
      </c>
      <c r="K684" s="11">
        <v>129500</v>
      </c>
      <c r="L684" s="11">
        <v>115000</v>
      </c>
      <c r="M684" s="11">
        <v>0</v>
      </c>
      <c r="N684" s="21">
        <v>50000</v>
      </c>
      <c r="O684" s="7">
        <v>2</v>
      </c>
      <c r="P684" s="11">
        <v>0</v>
      </c>
      <c r="Q684" s="11">
        <f t="shared" si="70"/>
        <v>11714.93654409372</v>
      </c>
      <c r="R684" s="12" t="b">
        <f t="shared" si="73"/>
        <v>0</v>
      </c>
      <c r="S684" s="23">
        <f t="shared" si="71"/>
        <v>12799.709537112789</v>
      </c>
      <c r="T684" s="23" t="b">
        <f t="shared" si="74"/>
        <v>0</v>
      </c>
      <c r="U684" s="23">
        <f t="shared" si="72"/>
        <v>12810.090139916749</v>
      </c>
      <c r="V684" s="25">
        <f t="shared" si="75"/>
        <v>12811</v>
      </c>
      <c r="W684" s="27">
        <f t="shared" si="76"/>
        <v>-37189</v>
      </c>
    </row>
    <row r="685" spans="2:23" ht="25.5" x14ac:dyDescent="0.2">
      <c r="B685" s="9">
        <v>684</v>
      </c>
      <c r="C685" s="9">
        <v>35</v>
      </c>
      <c r="D685" s="9" t="s">
        <v>2005</v>
      </c>
      <c r="E685" s="9" t="s">
        <v>432</v>
      </c>
      <c r="F685" s="9">
        <v>129567</v>
      </c>
      <c r="G685" s="10" t="s">
        <v>2007</v>
      </c>
      <c r="H685" s="10" t="s">
        <v>2008</v>
      </c>
      <c r="I685" s="10" t="s">
        <v>2094</v>
      </c>
      <c r="J685" s="10" t="s">
        <v>2095</v>
      </c>
      <c r="K685" s="11">
        <v>41667</v>
      </c>
      <c r="L685" s="11">
        <v>32138</v>
      </c>
      <c r="M685" s="11">
        <v>0</v>
      </c>
      <c r="N685" s="21">
        <v>32000</v>
      </c>
      <c r="O685" s="7">
        <v>2</v>
      </c>
      <c r="P685" s="11">
        <v>0</v>
      </c>
      <c r="Q685" s="11">
        <f t="shared" si="70"/>
        <v>11714.93654409372</v>
      </c>
      <c r="R685" s="12" t="b">
        <f t="shared" si="73"/>
        <v>0</v>
      </c>
      <c r="S685" s="23">
        <f t="shared" si="71"/>
        <v>12799.709537112789</v>
      </c>
      <c r="T685" s="23" t="b">
        <f t="shared" si="74"/>
        <v>0</v>
      </c>
      <c r="U685" s="23">
        <f t="shared" si="72"/>
        <v>12810.090139916749</v>
      </c>
      <c r="V685" s="25">
        <f t="shared" si="75"/>
        <v>12811</v>
      </c>
      <c r="W685" s="27">
        <f t="shared" si="76"/>
        <v>-19189</v>
      </c>
    </row>
    <row r="686" spans="2:23" ht="25.5" x14ac:dyDescent="0.2">
      <c r="B686" s="9">
        <v>685</v>
      </c>
      <c r="C686" s="9">
        <v>36</v>
      </c>
      <c r="D686" s="9" t="s">
        <v>2005</v>
      </c>
      <c r="E686" s="9" t="s">
        <v>2096</v>
      </c>
      <c r="F686" s="9">
        <v>129629</v>
      </c>
      <c r="G686" s="10" t="s">
        <v>2007</v>
      </c>
      <c r="H686" s="10" t="s">
        <v>2008</v>
      </c>
      <c r="I686" s="10" t="s">
        <v>2027</v>
      </c>
      <c r="J686" s="10" t="s">
        <v>2097</v>
      </c>
      <c r="K686" s="11">
        <v>120000</v>
      </c>
      <c r="L686" s="11">
        <v>109357</v>
      </c>
      <c r="M686" s="11">
        <v>0</v>
      </c>
      <c r="N686" s="21">
        <v>50000</v>
      </c>
      <c r="O686" s="7">
        <v>2</v>
      </c>
      <c r="P686" s="11">
        <v>0</v>
      </c>
      <c r="Q686" s="11">
        <f t="shared" si="70"/>
        <v>11714.93654409372</v>
      </c>
      <c r="R686" s="12" t="b">
        <f t="shared" si="73"/>
        <v>0</v>
      </c>
      <c r="S686" s="23">
        <f t="shared" si="71"/>
        <v>12799.709537112789</v>
      </c>
      <c r="T686" s="23" t="b">
        <f t="shared" si="74"/>
        <v>0</v>
      </c>
      <c r="U686" s="23">
        <f t="shared" si="72"/>
        <v>12810.090139916749</v>
      </c>
      <c r="V686" s="25">
        <f t="shared" si="75"/>
        <v>12811</v>
      </c>
      <c r="W686" s="27">
        <f t="shared" si="76"/>
        <v>-37189</v>
      </c>
    </row>
    <row r="687" spans="2:23" ht="25.5" x14ac:dyDescent="0.2">
      <c r="B687" s="9">
        <v>686</v>
      </c>
      <c r="C687" s="9">
        <v>37</v>
      </c>
      <c r="D687" s="9" t="s">
        <v>2005</v>
      </c>
      <c r="E687" s="9" t="s">
        <v>2098</v>
      </c>
      <c r="F687" s="9">
        <v>129718</v>
      </c>
      <c r="G687" s="10" t="s">
        <v>2007</v>
      </c>
      <c r="H687" s="10" t="s">
        <v>2008</v>
      </c>
      <c r="I687" s="10" t="s">
        <v>1175</v>
      </c>
      <c r="J687" s="10" t="s">
        <v>2099</v>
      </c>
      <c r="K687" s="11">
        <v>95000</v>
      </c>
      <c r="L687" s="11">
        <v>52000</v>
      </c>
      <c r="M687" s="11">
        <v>0</v>
      </c>
      <c r="N687" s="21">
        <v>30000</v>
      </c>
      <c r="O687" s="7">
        <v>2</v>
      </c>
      <c r="P687" s="11">
        <v>0</v>
      </c>
      <c r="Q687" s="11">
        <f t="shared" si="70"/>
        <v>11714.93654409372</v>
      </c>
      <c r="R687" s="12" t="b">
        <f t="shared" si="73"/>
        <v>0</v>
      </c>
      <c r="S687" s="23">
        <f t="shared" si="71"/>
        <v>12799.709537112789</v>
      </c>
      <c r="T687" s="23" t="b">
        <f t="shared" si="74"/>
        <v>0</v>
      </c>
      <c r="U687" s="23">
        <f t="shared" si="72"/>
        <v>12810.090139916749</v>
      </c>
      <c r="V687" s="25">
        <f t="shared" si="75"/>
        <v>12811</v>
      </c>
      <c r="W687" s="27">
        <f t="shared" si="76"/>
        <v>-17189</v>
      </c>
    </row>
    <row r="688" spans="2:23" ht="25.5" x14ac:dyDescent="0.2">
      <c r="B688" s="9">
        <v>687</v>
      </c>
      <c r="C688" s="9">
        <v>38</v>
      </c>
      <c r="D688" s="9" t="s">
        <v>2005</v>
      </c>
      <c r="E688" s="9" t="s">
        <v>2100</v>
      </c>
      <c r="F688" s="9">
        <v>129745</v>
      </c>
      <c r="G688" s="10" t="s">
        <v>2007</v>
      </c>
      <c r="H688" s="10" t="s">
        <v>2008</v>
      </c>
      <c r="I688" s="10" t="s">
        <v>1175</v>
      </c>
      <c r="J688" s="10" t="s">
        <v>2101</v>
      </c>
      <c r="K688" s="11">
        <v>52000</v>
      </c>
      <c r="L688" s="11">
        <v>20748</v>
      </c>
      <c r="M688" s="11">
        <v>0</v>
      </c>
      <c r="N688" s="21">
        <v>20000</v>
      </c>
      <c r="O688" s="7">
        <v>3</v>
      </c>
      <c r="P688" s="11">
        <v>0</v>
      </c>
      <c r="Q688" s="11">
        <f t="shared" si="70"/>
        <v>17572.404816140581</v>
      </c>
      <c r="R688" s="12" t="b">
        <f t="shared" si="73"/>
        <v>0</v>
      </c>
      <c r="S688" s="23">
        <f t="shared" si="71"/>
        <v>18657.17780915965</v>
      </c>
      <c r="T688" s="23" t="b">
        <f t="shared" si="74"/>
        <v>0</v>
      </c>
      <c r="U688" s="23">
        <f t="shared" si="72"/>
        <v>18667.558411963608</v>
      </c>
      <c r="V688" s="25">
        <f t="shared" si="75"/>
        <v>18668</v>
      </c>
      <c r="W688" s="27">
        <f t="shared" si="76"/>
        <v>-1332</v>
      </c>
    </row>
    <row r="689" spans="2:23" ht="25.5" x14ac:dyDescent="0.2">
      <c r="B689" s="9">
        <v>688</v>
      </c>
      <c r="C689" s="9">
        <v>39</v>
      </c>
      <c r="D689" s="9" t="s">
        <v>2005</v>
      </c>
      <c r="E689" s="9" t="s">
        <v>1140</v>
      </c>
      <c r="F689" s="9">
        <v>129987</v>
      </c>
      <c r="G689" s="10" t="s">
        <v>2007</v>
      </c>
      <c r="H689" s="10" t="s">
        <v>2008</v>
      </c>
      <c r="I689" s="10" t="s">
        <v>2102</v>
      </c>
      <c r="J689" s="10" t="s">
        <v>2103</v>
      </c>
      <c r="K689" s="11">
        <v>125000</v>
      </c>
      <c r="L689" s="11">
        <v>97707</v>
      </c>
      <c r="M689" s="11">
        <v>0</v>
      </c>
      <c r="N689" s="21">
        <v>50000</v>
      </c>
      <c r="O689" s="7">
        <v>2</v>
      </c>
      <c r="P689" s="11">
        <v>0</v>
      </c>
      <c r="Q689" s="11">
        <f t="shared" si="70"/>
        <v>11714.93654409372</v>
      </c>
      <c r="R689" s="12" t="b">
        <f t="shared" si="73"/>
        <v>0</v>
      </c>
      <c r="S689" s="23">
        <f t="shared" si="71"/>
        <v>12799.709537112789</v>
      </c>
      <c r="T689" s="23" t="b">
        <f t="shared" si="74"/>
        <v>0</v>
      </c>
      <c r="U689" s="23">
        <f t="shared" si="72"/>
        <v>12810.090139916749</v>
      </c>
      <c r="V689" s="25">
        <f t="shared" si="75"/>
        <v>12811</v>
      </c>
      <c r="W689" s="27">
        <f t="shared" si="76"/>
        <v>-37189</v>
      </c>
    </row>
    <row r="690" spans="2:23" ht="25.5" x14ac:dyDescent="0.2">
      <c r="B690" s="9">
        <v>689</v>
      </c>
      <c r="C690" s="9">
        <v>40</v>
      </c>
      <c r="D690" s="9" t="s">
        <v>2005</v>
      </c>
      <c r="E690" s="9" t="s">
        <v>1146</v>
      </c>
      <c r="F690" s="9">
        <v>129656</v>
      </c>
      <c r="G690" s="10" t="s">
        <v>2007</v>
      </c>
      <c r="H690" s="10" t="s">
        <v>2008</v>
      </c>
      <c r="I690" s="10" t="s">
        <v>2104</v>
      </c>
      <c r="J690" s="10" t="s">
        <v>2105</v>
      </c>
      <c r="K690" s="11">
        <v>70800</v>
      </c>
      <c r="L690" s="11">
        <v>6152</v>
      </c>
      <c r="M690" s="11">
        <v>0</v>
      </c>
      <c r="N690" s="21">
        <v>6000</v>
      </c>
      <c r="O690" s="7">
        <v>2</v>
      </c>
      <c r="P690" s="11">
        <v>0</v>
      </c>
      <c r="Q690" s="11">
        <f t="shared" si="70"/>
        <v>6000</v>
      </c>
      <c r="R690" s="12" t="b">
        <f t="shared" si="73"/>
        <v>1</v>
      </c>
      <c r="S690" s="23">
        <f t="shared" si="71"/>
        <v>6000</v>
      </c>
      <c r="T690" s="23" t="b">
        <f t="shared" si="74"/>
        <v>1</v>
      </c>
      <c r="U690" s="23">
        <f t="shared" si="72"/>
        <v>6000</v>
      </c>
      <c r="V690" s="25">
        <f t="shared" si="75"/>
        <v>6000</v>
      </c>
      <c r="W690" s="27">
        <f t="shared" si="76"/>
        <v>0</v>
      </c>
    </row>
    <row r="691" spans="2:23" ht="25.5" x14ac:dyDescent="0.2">
      <c r="B691" s="9">
        <v>690</v>
      </c>
      <c r="C691" s="9">
        <v>41</v>
      </c>
      <c r="D691" s="9" t="s">
        <v>2005</v>
      </c>
      <c r="E691" s="9" t="s">
        <v>2106</v>
      </c>
      <c r="F691" s="9">
        <v>129914</v>
      </c>
      <c r="G691" s="10" t="s">
        <v>2007</v>
      </c>
      <c r="H691" s="10" t="s">
        <v>2008</v>
      </c>
      <c r="I691" s="10" t="s">
        <v>2107</v>
      </c>
      <c r="J691" s="10" t="s">
        <v>2108</v>
      </c>
      <c r="K691" s="11">
        <v>98898</v>
      </c>
      <c r="L691" s="11">
        <v>53264</v>
      </c>
      <c r="M691" s="11">
        <v>0</v>
      </c>
      <c r="N691" s="21">
        <v>30000</v>
      </c>
      <c r="O691" s="7">
        <v>2</v>
      </c>
      <c r="P691" s="11">
        <v>0</v>
      </c>
      <c r="Q691" s="11">
        <f t="shared" si="70"/>
        <v>11714.93654409372</v>
      </c>
      <c r="R691" s="12" t="b">
        <f t="shared" si="73"/>
        <v>0</v>
      </c>
      <c r="S691" s="23">
        <f t="shared" si="71"/>
        <v>12799.709537112789</v>
      </c>
      <c r="T691" s="23" t="b">
        <f t="shared" si="74"/>
        <v>0</v>
      </c>
      <c r="U691" s="23">
        <f t="shared" si="72"/>
        <v>12810.090139916749</v>
      </c>
      <c r="V691" s="25">
        <f t="shared" si="75"/>
        <v>12811</v>
      </c>
      <c r="W691" s="27">
        <f t="shared" si="76"/>
        <v>-17189</v>
      </c>
    </row>
    <row r="692" spans="2:23" ht="25.5" x14ac:dyDescent="0.2">
      <c r="B692" s="9">
        <v>691</v>
      </c>
      <c r="C692" s="9">
        <v>42</v>
      </c>
      <c r="D692" s="9" t="s">
        <v>2005</v>
      </c>
      <c r="E692" s="9" t="s">
        <v>2109</v>
      </c>
      <c r="F692" s="9">
        <v>130026</v>
      </c>
      <c r="G692" s="10" t="s">
        <v>2007</v>
      </c>
      <c r="H692" s="10" t="s">
        <v>2008</v>
      </c>
      <c r="I692" s="10" t="s">
        <v>459</v>
      </c>
      <c r="J692" s="10" t="s">
        <v>2110</v>
      </c>
      <c r="K692" s="11">
        <v>90535</v>
      </c>
      <c r="L692" s="11">
        <v>80326</v>
      </c>
      <c r="M692" s="11">
        <v>0</v>
      </c>
      <c r="N692" s="21">
        <v>30000</v>
      </c>
      <c r="O692" s="7">
        <v>2</v>
      </c>
      <c r="P692" s="11">
        <v>0</v>
      </c>
      <c r="Q692" s="11">
        <f t="shared" si="70"/>
        <v>11714.93654409372</v>
      </c>
      <c r="R692" s="12" t="b">
        <f t="shared" si="73"/>
        <v>0</v>
      </c>
      <c r="S692" s="23">
        <f t="shared" si="71"/>
        <v>12799.709537112789</v>
      </c>
      <c r="T692" s="23" t="b">
        <f t="shared" si="74"/>
        <v>0</v>
      </c>
      <c r="U692" s="23">
        <f t="shared" si="72"/>
        <v>12810.090139916749</v>
      </c>
      <c r="V692" s="25">
        <f t="shared" si="75"/>
        <v>12811</v>
      </c>
      <c r="W692" s="27">
        <f t="shared" si="76"/>
        <v>-17189</v>
      </c>
    </row>
    <row r="693" spans="2:23" ht="25.5" x14ac:dyDescent="0.2">
      <c r="B693" s="9">
        <v>692</v>
      </c>
      <c r="C693" s="9">
        <v>43</v>
      </c>
      <c r="D693" s="9" t="s">
        <v>2005</v>
      </c>
      <c r="E693" s="9" t="s">
        <v>2111</v>
      </c>
      <c r="F693" s="9">
        <v>130062</v>
      </c>
      <c r="G693" s="10" t="s">
        <v>2007</v>
      </c>
      <c r="H693" s="10" t="s">
        <v>2008</v>
      </c>
      <c r="I693" s="10" t="s">
        <v>516</v>
      </c>
      <c r="J693" s="10" t="s">
        <v>2112</v>
      </c>
      <c r="K693" s="11">
        <v>100000</v>
      </c>
      <c r="L693" s="11">
        <v>50000</v>
      </c>
      <c r="M693" s="11">
        <v>0</v>
      </c>
      <c r="N693" s="21">
        <v>30000</v>
      </c>
      <c r="O693" s="7">
        <v>2</v>
      </c>
      <c r="P693" s="11">
        <v>0</v>
      </c>
      <c r="Q693" s="11">
        <f t="shared" si="70"/>
        <v>11714.93654409372</v>
      </c>
      <c r="R693" s="12" t="b">
        <f t="shared" si="73"/>
        <v>0</v>
      </c>
      <c r="S693" s="23">
        <f t="shared" si="71"/>
        <v>12799.709537112789</v>
      </c>
      <c r="T693" s="23" t="b">
        <f t="shared" si="74"/>
        <v>0</v>
      </c>
      <c r="U693" s="23">
        <f t="shared" si="72"/>
        <v>12810.090139916749</v>
      </c>
      <c r="V693" s="25">
        <f t="shared" si="75"/>
        <v>12811</v>
      </c>
      <c r="W693" s="27">
        <f t="shared" si="76"/>
        <v>-17189</v>
      </c>
    </row>
    <row r="694" spans="2:23" ht="25.5" x14ac:dyDescent="0.2">
      <c r="B694" s="9">
        <v>693</v>
      </c>
      <c r="C694" s="9">
        <v>44</v>
      </c>
      <c r="D694" s="9" t="s">
        <v>2005</v>
      </c>
      <c r="E694" s="9" t="s">
        <v>2113</v>
      </c>
      <c r="F694" s="9">
        <v>130124</v>
      </c>
      <c r="G694" s="10" t="s">
        <v>2007</v>
      </c>
      <c r="H694" s="10" t="s">
        <v>2008</v>
      </c>
      <c r="I694" s="10" t="s">
        <v>1175</v>
      </c>
      <c r="J694" s="10" t="s">
        <v>2114</v>
      </c>
      <c r="K694" s="11">
        <v>97500</v>
      </c>
      <c r="L694" s="11">
        <v>49402</v>
      </c>
      <c r="M694" s="11">
        <v>0</v>
      </c>
      <c r="N694" s="21">
        <v>20000</v>
      </c>
      <c r="O694" s="7">
        <v>2</v>
      </c>
      <c r="P694" s="11">
        <v>0</v>
      </c>
      <c r="Q694" s="11">
        <f t="shared" si="70"/>
        <v>11714.93654409372</v>
      </c>
      <c r="R694" s="12" t="b">
        <f t="shared" si="73"/>
        <v>0</v>
      </c>
      <c r="S694" s="23">
        <f t="shared" si="71"/>
        <v>12799.709537112789</v>
      </c>
      <c r="T694" s="23" t="b">
        <f t="shared" si="74"/>
        <v>0</v>
      </c>
      <c r="U694" s="23">
        <f t="shared" si="72"/>
        <v>12810.090139916749</v>
      </c>
      <c r="V694" s="25">
        <f t="shared" si="75"/>
        <v>12811</v>
      </c>
      <c r="W694" s="27">
        <f t="shared" si="76"/>
        <v>-7189</v>
      </c>
    </row>
    <row r="695" spans="2:23" ht="25.5" x14ac:dyDescent="0.2">
      <c r="B695" s="9">
        <v>694</v>
      </c>
      <c r="C695" s="9">
        <v>1</v>
      </c>
      <c r="D695" s="9" t="s">
        <v>2115</v>
      </c>
      <c r="E695" s="9" t="s">
        <v>2116</v>
      </c>
      <c r="F695" s="9">
        <v>131899</v>
      </c>
      <c r="G695" s="10" t="s">
        <v>2117</v>
      </c>
      <c r="H695" s="10" t="s">
        <v>2118</v>
      </c>
      <c r="I695" s="10" t="s">
        <v>2119</v>
      </c>
      <c r="J695" s="10" t="s">
        <v>2120</v>
      </c>
      <c r="K695" s="11">
        <v>153510</v>
      </c>
      <c r="L695" s="11">
        <v>71390</v>
      </c>
      <c r="M695" s="11">
        <v>27360</v>
      </c>
      <c r="N695" s="21">
        <v>44030</v>
      </c>
      <c r="O695" s="7">
        <v>2</v>
      </c>
      <c r="P695" s="11">
        <v>0</v>
      </c>
      <c r="Q695" s="11">
        <f t="shared" si="70"/>
        <v>11714.93654409372</v>
      </c>
      <c r="R695" s="12" t="b">
        <f t="shared" si="73"/>
        <v>0</v>
      </c>
      <c r="S695" s="23">
        <f t="shared" si="71"/>
        <v>12799.709537112789</v>
      </c>
      <c r="T695" s="23" t="b">
        <f t="shared" si="74"/>
        <v>0</v>
      </c>
      <c r="U695" s="23">
        <f t="shared" si="72"/>
        <v>12810.090139916749</v>
      </c>
      <c r="V695" s="25">
        <f t="shared" si="75"/>
        <v>12811</v>
      </c>
      <c r="W695" s="27">
        <f t="shared" si="76"/>
        <v>-31219</v>
      </c>
    </row>
    <row r="696" spans="2:23" ht="25.5" x14ac:dyDescent="0.2">
      <c r="B696" s="9">
        <v>695</v>
      </c>
      <c r="C696" s="9">
        <v>2</v>
      </c>
      <c r="D696" s="9" t="s">
        <v>2115</v>
      </c>
      <c r="E696" s="9" t="s">
        <v>2121</v>
      </c>
      <c r="F696" s="9">
        <v>132137</v>
      </c>
      <c r="G696" s="10" t="s">
        <v>2117</v>
      </c>
      <c r="H696" s="10" t="s">
        <v>2118</v>
      </c>
      <c r="I696" s="10" t="s">
        <v>2122</v>
      </c>
      <c r="J696" s="10" t="s">
        <v>2123</v>
      </c>
      <c r="K696" s="11">
        <v>185334</v>
      </c>
      <c r="L696" s="11">
        <v>11500</v>
      </c>
      <c r="M696" s="11">
        <v>0</v>
      </c>
      <c r="N696" s="21">
        <v>11500</v>
      </c>
      <c r="O696" s="7">
        <v>3</v>
      </c>
      <c r="P696" s="11">
        <v>0</v>
      </c>
      <c r="Q696" s="11">
        <f t="shared" si="70"/>
        <v>11500</v>
      </c>
      <c r="R696" s="12" t="b">
        <f t="shared" si="73"/>
        <v>1</v>
      </c>
      <c r="S696" s="23">
        <f t="shared" si="71"/>
        <v>11500</v>
      </c>
      <c r="T696" s="23" t="b">
        <f t="shared" si="74"/>
        <v>1</v>
      </c>
      <c r="U696" s="23">
        <f t="shared" si="72"/>
        <v>11500</v>
      </c>
      <c r="V696" s="25">
        <f t="shared" si="75"/>
        <v>11500</v>
      </c>
      <c r="W696" s="27">
        <f t="shared" si="76"/>
        <v>0</v>
      </c>
    </row>
    <row r="697" spans="2:23" ht="51" x14ac:dyDescent="0.2">
      <c r="B697" s="9">
        <v>696</v>
      </c>
      <c r="C697" s="9">
        <v>3</v>
      </c>
      <c r="D697" s="9" t="s">
        <v>2115</v>
      </c>
      <c r="E697" s="9" t="s">
        <v>2124</v>
      </c>
      <c r="F697" s="9">
        <v>130954</v>
      </c>
      <c r="G697" s="10" t="s">
        <v>2117</v>
      </c>
      <c r="H697" s="10" t="s">
        <v>2118</v>
      </c>
      <c r="I697" s="10" t="s">
        <v>2125</v>
      </c>
      <c r="J697" s="10" t="s">
        <v>2126</v>
      </c>
      <c r="K697" s="11">
        <v>489864</v>
      </c>
      <c r="L697" s="11">
        <v>105200</v>
      </c>
      <c r="M697" s="11">
        <v>15200</v>
      </c>
      <c r="N697" s="21">
        <v>90000</v>
      </c>
      <c r="O697" s="7">
        <v>4</v>
      </c>
      <c r="P697" s="11">
        <v>0</v>
      </c>
      <c r="Q697" s="11">
        <f t="shared" si="70"/>
        <v>23429.87308818744</v>
      </c>
      <c r="R697" s="12" t="b">
        <f t="shared" si="73"/>
        <v>0</v>
      </c>
      <c r="S697" s="23">
        <f t="shared" si="71"/>
        <v>24514.646081206509</v>
      </c>
      <c r="T697" s="23" t="b">
        <f t="shared" si="74"/>
        <v>0</v>
      </c>
      <c r="U697" s="23">
        <f t="shared" si="72"/>
        <v>24525.026684010467</v>
      </c>
      <c r="V697" s="25">
        <f t="shared" si="75"/>
        <v>24526</v>
      </c>
      <c r="W697" s="27">
        <f t="shared" si="76"/>
        <v>-65474</v>
      </c>
    </row>
    <row r="698" spans="2:23" ht="25.5" x14ac:dyDescent="0.2">
      <c r="B698" s="9">
        <v>697</v>
      </c>
      <c r="C698" s="9">
        <v>4</v>
      </c>
      <c r="D698" s="9" t="s">
        <v>2115</v>
      </c>
      <c r="E698" s="9" t="s">
        <v>1640</v>
      </c>
      <c r="F698" s="9">
        <v>130614</v>
      </c>
      <c r="G698" s="10" t="s">
        <v>2117</v>
      </c>
      <c r="H698" s="10" t="s">
        <v>2118</v>
      </c>
      <c r="I698" s="10" t="s">
        <v>2127</v>
      </c>
      <c r="J698" s="10" t="s">
        <v>2128</v>
      </c>
      <c r="K698" s="11">
        <v>160650</v>
      </c>
      <c r="L698" s="11">
        <v>67830</v>
      </c>
      <c r="M698" s="11">
        <v>30000</v>
      </c>
      <c r="N698" s="21">
        <v>27830</v>
      </c>
      <c r="O698" s="7">
        <v>4</v>
      </c>
      <c r="P698" s="11">
        <v>0</v>
      </c>
      <c r="Q698" s="11">
        <f t="shared" si="70"/>
        <v>23429.87308818744</v>
      </c>
      <c r="R698" s="12" t="b">
        <f t="shared" si="73"/>
        <v>0</v>
      </c>
      <c r="S698" s="23">
        <f t="shared" si="71"/>
        <v>24514.646081206509</v>
      </c>
      <c r="T698" s="23" t="b">
        <f t="shared" si="74"/>
        <v>0</v>
      </c>
      <c r="U698" s="23">
        <f t="shared" si="72"/>
        <v>24525.026684010467</v>
      </c>
      <c r="V698" s="25">
        <f t="shared" si="75"/>
        <v>24526</v>
      </c>
      <c r="W698" s="27">
        <f t="shared" si="76"/>
        <v>-3304</v>
      </c>
    </row>
    <row r="699" spans="2:23" ht="25.5" x14ac:dyDescent="0.2">
      <c r="B699" s="9">
        <v>698</v>
      </c>
      <c r="C699" s="9">
        <v>5</v>
      </c>
      <c r="D699" s="9" t="s">
        <v>2115</v>
      </c>
      <c r="E699" s="9" t="s">
        <v>2129</v>
      </c>
      <c r="F699" s="9">
        <v>132342</v>
      </c>
      <c r="G699" s="10" t="s">
        <v>2117</v>
      </c>
      <c r="H699" s="10" t="s">
        <v>2118</v>
      </c>
      <c r="I699" s="10" t="s">
        <v>2130</v>
      </c>
      <c r="J699" s="10" t="s">
        <v>2131</v>
      </c>
      <c r="K699" s="11">
        <v>202700</v>
      </c>
      <c r="L699" s="11">
        <v>25113</v>
      </c>
      <c r="M699" s="11">
        <v>5000</v>
      </c>
      <c r="N699" s="21">
        <v>20113</v>
      </c>
      <c r="O699" s="7">
        <v>5</v>
      </c>
      <c r="P699" s="11">
        <v>0</v>
      </c>
      <c r="Q699" s="11">
        <f t="shared" si="70"/>
        <v>20113</v>
      </c>
      <c r="R699" s="12" t="b">
        <f t="shared" si="73"/>
        <v>1</v>
      </c>
      <c r="S699" s="23">
        <f t="shared" si="71"/>
        <v>20113</v>
      </c>
      <c r="T699" s="23" t="b">
        <f t="shared" si="74"/>
        <v>1</v>
      </c>
      <c r="U699" s="23">
        <f t="shared" si="72"/>
        <v>20113</v>
      </c>
      <c r="V699" s="25">
        <f t="shared" si="75"/>
        <v>20113</v>
      </c>
      <c r="W699" s="27">
        <f t="shared" si="76"/>
        <v>0</v>
      </c>
    </row>
    <row r="700" spans="2:23" ht="25.5" x14ac:dyDescent="0.2">
      <c r="B700" s="9">
        <v>699</v>
      </c>
      <c r="C700" s="9">
        <v>6</v>
      </c>
      <c r="D700" s="9" t="s">
        <v>2115</v>
      </c>
      <c r="E700" s="9" t="s">
        <v>2132</v>
      </c>
      <c r="F700" s="9">
        <v>132681</v>
      </c>
      <c r="G700" s="10" t="s">
        <v>2117</v>
      </c>
      <c r="H700" s="10" t="s">
        <v>2118</v>
      </c>
      <c r="I700" s="10" t="s">
        <v>2133</v>
      </c>
      <c r="J700" s="10" t="s">
        <v>2134</v>
      </c>
      <c r="K700" s="11">
        <v>153510</v>
      </c>
      <c r="L700" s="11">
        <v>38675</v>
      </c>
      <c r="M700" s="11">
        <v>0</v>
      </c>
      <c r="N700" s="21">
        <v>38675</v>
      </c>
      <c r="O700" s="7">
        <v>4</v>
      </c>
      <c r="P700" s="11">
        <v>0</v>
      </c>
      <c r="Q700" s="11">
        <f t="shared" si="70"/>
        <v>23429.87308818744</v>
      </c>
      <c r="R700" s="12" t="b">
        <f t="shared" si="73"/>
        <v>0</v>
      </c>
      <c r="S700" s="23">
        <f t="shared" si="71"/>
        <v>24514.646081206509</v>
      </c>
      <c r="T700" s="23" t="b">
        <f t="shared" si="74"/>
        <v>0</v>
      </c>
      <c r="U700" s="23">
        <f t="shared" si="72"/>
        <v>24525.026684010467</v>
      </c>
      <c r="V700" s="25">
        <f t="shared" si="75"/>
        <v>24526</v>
      </c>
      <c r="W700" s="27">
        <f t="shared" si="76"/>
        <v>-14149</v>
      </c>
    </row>
    <row r="701" spans="2:23" ht="25.5" x14ac:dyDescent="0.2">
      <c r="B701" s="9">
        <v>700</v>
      </c>
      <c r="C701" s="9">
        <v>7</v>
      </c>
      <c r="D701" s="9" t="s">
        <v>2115</v>
      </c>
      <c r="E701" s="9" t="s">
        <v>2135</v>
      </c>
      <c r="F701" s="9">
        <v>136241</v>
      </c>
      <c r="G701" s="10" t="s">
        <v>2117</v>
      </c>
      <c r="H701" s="10" t="s">
        <v>2118</v>
      </c>
      <c r="I701" s="10" t="s">
        <v>2136</v>
      </c>
      <c r="J701" s="10" t="s">
        <v>2137</v>
      </c>
      <c r="K701" s="11">
        <v>154700</v>
      </c>
      <c r="L701" s="11">
        <v>124950</v>
      </c>
      <c r="M701" s="11">
        <v>10000</v>
      </c>
      <c r="N701" s="21">
        <v>114950</v>
      </c>
      <c r="O701" s="7">
        <v>3</v>
      </c>
      <c r="P701" s="11">
        <v>0</v>
      </c>
      <c r="Q701" s="11">
        <f t="shared" si="70"/>
        <v>17572.404816140581</v>
      </c>
      <c r="R701" s="12" t="b">
        <f t="shared" si="73"/>
        <v>0</v>
      </c>
      <c r="S701" s="23">
        <f t="shared" si="71"/>
        <v>18657.17780915965</v>
      </c>
      <c r="T701" s="23" t="b">
        <f t="shared" si="74"/>
        <v>0</v>
      </c>
      <c r="U701" s="23">
        <f t="shared" si="72"/>
        <v>18667.558411963608</v>
      </c>
      <c r="V701" s="25">
        <f t="shared" si="75"/>
        <v>18668</v>
      </c>
      <c r="W701" s="27">
        <f t="shared" si="76"/>
        <v>-96282</v>
      </c>
    </row>
    <row r="702" spans="2:23" ht="25.5" x14ac:dyDescent="0.2">
      <c r="B702" s="9">
        <v>701</v>
      </c>
      <c r="C702" s="9">
        <v>8</v>
      </c>
      <c r="D702" s="9" t="s">
        <v>2115</v>
      </c>
      <c r="E702" s="9" t="s">
        <v>2138</v>
      </c>
      <c r="F702" s="9">
        <v>132752</v>
      </c>
      <c r="G702" s="10" t="s">
        <v>2117</v>
      </c>
      <c r="H702" s="10" t="s">
        <v>2118</v>
      </c>
      <c r="I702" s="10" t="s">
        <v>2139</v>
      </c>
      <c r="J702" s="10" t="s">
        <v>2140</v>
      </c>
      <c r="K702" s="11">
        <v>422605.75</v>
      </c>
      <c r="L702" s="11">
        <v>40600</v>
      </c>
      <c r="M702" s="11">
        <v>0</v>
      </c>
      <c r="N702" s="21">
        <v>40600</v>
      </c>
      <c r="O702" s="7">
        <v>3</v>
      </c>
      <c r="P702" s="11">
        <v>0</v>
      </c>
      <c r="Q702" s="11">
        <f t="shared" si="70"/>
        <v>17572.404816140581</v>
      </c>
      <c r="R702" s="12" t="b">
        <f t="shared" si="73"/>
        <v>0</v>
      </c>
      <c r="S702" s="23">
        <f t="shared" si="71"/>
        <v>18657.17780915965</v>
      </c>
      <c r="T702" s="23" t="b">
        <f t="shared" si="74"/>
        <v>0</v>
      </c>
      <c r="U702" s="23">
        <f t="shared" si="72"/>
        <v>18667.558411963608</v>
      </c>
      <c r="V702" s="25">
        <f t="shared" si="75"/>
        <v>18668</v>
      </c>
      <c r="W702" s="27">
        <f t="shared" si="76"/>
        <v>-21932</v>
      </c>
    </row>
    <row r="703" spans="2:23" ht="38.25" x14ac:dyDescent="0.2">
      <c r="B703" s="9">
        <v>702</v>
      </c>
      <c r="C703" s="9">
        <v>9</v>
      </c>
      <c r="D703" s="9" t="s">
        <v>2115</v>
      </c>
      <c r="E703" s="9" t="s">
        <v>2141</v>
      </c>
      <c r="F703" s="9">
        <v>132841</v>
      </c>
      <c r="G703" s="10" t="s">
        <v>2117</v>
      </c>
      <c r="H703" s="10" t="s">
        <v>2118</v>
      </c>
      <c r="I703" s="10" t="s">
        <v>2142</v>
      </c>
      <c r="J703" s="10" t="s">
        <v>2143</v>
      </c>
      <c r="K703" s="11">
        <v>154700</v>
      </c>
      <c r="L703" s="11">
        <v>41846</v>
      </c>
      <c r="M703" s="11">
        <v>0</v>
      </c>
      <c r="N703" s="21">
        <v>41846</v>
      </c>
      <c r="O703" s="7">
        <v>2</v>
      </c>
      <c r="P703" s="11">
        <v>0</v>
      </c>
      <c r="Q703" s="11">
        <f t="shared" si="70"/>
        <v>11714.93654409372</v>
      </c>
      <c r="R703" s="12" t="b">
        <f t="shared" si="73"/>
        <v>0</v>
      </c>
      <c r="S703" s="23">
        <f t="shared" si="71"/>
        <v>12799.709537112789</v>
      </c>
      <c r="T703" s="23" t="b">
        <f t="shared" si="74"/>
        <v>0</v>
      </c>
      <c r="U703" s="23">
        <f t="shared" si="72"/>
        <v>12810.090139916749</v>
      </c>
      <c r="V703" s="25">
        <f t="shared" si="75"/>
        <v>12811</v>
      </c>
      <c r="W703" s="27">
        <f t="shared" si="76"/>
        <v>-29035</v>
      </c>
    </row>
    <row r="704" spans="2:23" ht="25.5" x14ac:dyDescent="0.2">
      <c r="B704" s="9">
        <v>703</v>
      </c>
      <c r="C704" s="9">
        <v>10</v>
      </c>
      <c r="D704" s="9" t="s">
        <v>2115</v>
      </c>
      <c r="E704" s="9" t="s">
        <v>2144</v>
      </c>
      <c r="F704" s="9">
        <v>132896</v>
      </c>
      <c r="G704" s="10" t="s">
        <v>2117</v>
      </c>
      <c r="H704" s="10" t="s">
        <v>2118</v>
      </c>
      <c r="I704" s="10" t="s">
        <v>2145</v>
      </c>
      <c r="J704" s="10" t="s">
        <v>2146</v>
      </c>
      <c r="K704" s="11">
        <v>89650</v>
      </c>
      <c r="L704" s="11">
        <v>5950</v>
      </c>
      <c r="M704" s="11">
        <v>0</v>
      </c>
      <c r="N704" s="21">
        <v>5950</v>
      </c>
      <c r="O704" s="7">
        <v>4</v>
      </c>
      <c r="P704" s="11">
        <v>0</v>
      </c>
      <c r="Q704" s="11">
        <f t="shared" si="70"/>
        <v>5950</v>
      </c>
      <c r="R704" s="12" t="b">
        <f t="shared" si="73"/>
        <v>1</v>
      </c>
      <c r="S704" s="23">
        <f t="shared" si="71"/>
        <v>5950</v>
      </c>
      <c r="T704" s="23" t="b">
        <f t="shared" si="74"/>
        <v>1</v>
      </c>
      <c r="U704" s="23">
        <f t="shared" si="72"/>
        <v>5950</v>
      </c>
      <c r="V704" s="25">
        <f t="shared" si="75"/>
        <v>5950</v>
      </c>
      <c r="W704" s="27">
        <f t="shared" si="76"/>
        <v>0</v>
      </c>
    </row>
    <row r="705" spans="2:23" ht="38.25" x14ac:dyDescent="0.2">
      <c r="B705" s="9">
        <v>704</v>
      </c>
      <c r="C705" s="9">
        <v>11</v>
      </c>
      <c r="D705" s="9" t="s">
        <v>2115</v>
      </c>
      <c r="E705" s="9" t="s">
        <v>2147</v>
      </c>
      <c r="F705" s="9">
        <v>133278</v>
      </c>
      <c r="G705" s="10" t="s">
        <v>2117</v>
      </c>
      <c r="H705" s="10" t="s">
        <v>2118</v>
      </c>
      <c r="I705" s="10" t="s">
        <v>2148</v>
      </c>
      <c r="J705" s="10" t="s">
        <v>2149</v>
      </c>
      <c r="K705" s="11">
        <v>182263</v>
      </c>
      <c r="L705" s="11">
        <v>38080</v>
      </c>
      <c r="M705" s="11">
        <v>0</v>
      </c>
      <c r="N705" s="21">
        <v>10000</v>
      </c>
      <c r="O705" s="7">
        <v>2</v>
      </c>
      <c r="P705" s="11">
        <v>0</v>
      </c>
      <c r="Q705" s="11">
        <f t="shared" si="70"/>
        <v>10000</v>
      </c>
      <c r="R705" s="12" t="b">
        <f t="shared" si="73"/>
        <v>1</v>
      </c>
      <c r="S705" s="23">
        <f t="shared" si="71"/>
        <v>10000</v>
      </c>
      <c r="T705" s="23" t="b">
        <f t="shared" si="74"/>
        <v>1</v>
      </c>
      <c r="U705" s="23">
        <f t="shared" si="72"/>
        <v>10000</v>
      </c>
      <c r="V705" s="25">
        <f t="shared" si="75"/>
        <v>10000</v>
      </c>
      <c r="W705" s="27">
        <f t="shared" si="76"/>
        <v>0</v>
      </c>
    </row>
    <row r="706" spans="2:23" ht="25.5" x14ac:dyDescent="0.2">
      <c r="B706" s="9">
        <v>705</v>
      </c>
      <c r="C706" s="9">
        <v>12</v>
      </c>
      <c r="D706" s="9" t="s">
        <v>2115</v>
      </c>
      <c r="E706" s="9" t="s">
        <v>2150</v>
      </c>
      <c r="F706" s="9">
        <v>134014</v>
      </c>
      <c r="G706" s="10" t="s">
        <v>2117</v>
      </c>
      <c r="H706" s="10" t="s">
        <v>2118</v>
      </c>
      <c r="I706" s="10" t="s">
        <v>2151</v>
      </c>
      <c r="J706" s="10" t="s">
        <v>2152</v>
      </c>
      <c r="K706" s="11">
        <v>207060</v>
      </c>
      <c r="L706" s="11">
        <v>100830</v>
      </c>
      <c r="M706" s="11">
        <v>33000</v>
      </c>
      <c r="N706" s="21">
        <v>67830</v>
      </c>
      <c r="O706" s="7">
        <v>3</v>
      </c>
      <c r="P706" s="11">
        <v>0</v>
      </c>
      <c r="Q706" s="11">
        <f t="shared" ref="Q706:Q769" si="77">IF(O706*$P$962&gt;N706,N706,O706*$P$962)</f>
        <v>17572.404816140581</v>
      </c>
      <c r="R706" s="12" t="b">
        <f t="shared" si="73"/>
        <v>0</v>
      </c>
      <c r="S706" s="23">
        <f t="shared" ref="S706:S769" si="78">IF(R706=FALSE,IF(SUM(Q706,$Q$963/$R$962)&gt;N706,Q706,SUM(Q706,$Q$963/$R$962)),Q706)</f>
        <v>18657.17780915965</v>
      </c>
      <c r="T706" s="23" t="b">
        <f t="shared" si="74"/>
        <v>0</v>
      </c>
      <c r="U706" s="23">
        <f t="shared" ref="U706:U769" si="79">IF(T706=FALSE,IF(SUM(S706,$S$963/$T$962)&gt;N706,S706,SUM(S706,$S$963/$T$962)),S706)</f>
        <v>18667.558411963608</v>
      </c>
      <c r="V706" s="25">
        <f t="shared" si="75"/>
        <v>18668</v>
      </c>
      <c r="W706" s="27">
        <f t="shared" si="76"/>
        <v>-49162</v>
      </c>
    </row>
    <row r="707" spans="2:23" ht="25.5" x14ac:dyDescent="0.2">
      <c r="B707" s="9">
        <v>706</v>
      </c>
      <c r="C707" s="9">
        <v>13</v>
      </c>
      <c r="D707" s="9" t="s">
        <v>2115</v>
      </c>
      <c r="E707" s="9" t="s">
        <v>2153</v>
      </c>
      <c r="F707" s="9">
        <v>131443</v>
      </c>
      <c r="G707" s="10" t="s">
        <v>2117</v>
      </c>
      <c r="H707" s="10" t="s">
        <v>2118</v>
      </c>
      <c r="I707" s="10" t="s">
        <v>2154</v>
      </c>
      <c r="J707" s="10" t="s">
        <v>2155</v>
      </c>
      <c r="K707" s="11">
        <v>95200</v>
      </c>
      <c r="L707" s="11">
        <v>54740</v>
      </c>
      <c r="M707" s="11">
        <v>14740</v>
      </c>
      <c r="N707" s="21">
        <v>40000</v>
      </c>
      <c r="O707" s="7">
        <v>2</v>
      </c>
      <c r="P707" s="11">
        <v>0</v>
      </c>
      <c r="Q707" s="11">
        <f t="shared" si="77"/>
        <v>11714.93654409372</v>
      </c>
      <c r="R707" s="12" t="b">
        <f t="shared" ref="R707:R770" si="80">IF(N707&lt;=Q707,TRUE,FALSE)</f>
        <v>0</v>
      </c>
      <c r="S707" s="23">
        <f t="shared" si="78"/>
        <v>12799.709537112789</v>
      </c>
      <c r="T707" s="23" t="b">
        <f t="shared" ref="T707:T770" si="81">IF(N707&lt;=S707,TRUE,FALSE)</f>
        <v>0</v>
      </c>
      <c r="U707" s="23">
        <f t="shared" si="79"/>
        <v>12810.090139916749</v>
      </c>
      <c r="V707" s="25">
        <f t="shared" ref="V707:V770" si="82">IF(U707&gt;=N707,ROUNDDOWN(U707,0),ROUNDUP(U707,0))</f>
        <v>12811</v>
      </c>
      <c r="W707" s="27">
        <f t="shared" ref="W707:W770" si="83">V707-N707</f>
        <v>-27189</v>
      </c>
    </row>
    <row r="708" spans="2:23" ht="25.5" x14ac:dyDescent="0.2">
      <c r="B708" s="9">
        <v>707</v>
      </c>
      <c r="C708" s="9">
        <v>14</v>
      </c>
      <c r="D708" s="9" t="s">
        <v>2115</v>
      </c>
      <c r="E708" s="9" t="s">
        <v>2156</v>
      </c>
      <c r="F708" s="9">
        <v>134755</v>
      </c>
      <c r="G708" s="10" t="s">
        <v>2117</v>
      </c>
      <c r="H708" s="10" t="s">
        <v>2118</v>
      </c>
      <c r="I708" s="10" t="s">
        <v>2157</v>
      </c>
      <c r="J708" s="10" t="s">
        <v>2158</v>
      </c>
      <c r="K708" s="11">
        <v>176916</v>
      </c>
      <c r="L708" s="11">
        <v>39145</v>
      </c>
      <c r="M708" s="11">
        <v>9145</v>
      </c>
      <c r="N708" s="21">
        <v>30000</v>
      </c>
      <c r="O708" s="7">
        <v>4</v>
      </c>
      <c r="P708" s="11">
        <v>0</v>
      </c>
      <c r="Q708" s="11">
        <f t="shared" si="77"/>
        <v>23429.87308818744</v>
      </c>
      <c r="R708" s="12" t="b">
        <f t="shared" si="80"/>
        <v>0</v>
      </c>
      <c r="S708" s="23">
        <f t="shared" si="78"/>
        <v>24514.646081206509</v>
      </c>
      <c r="T708" s="23" t="b">
        <f t="shared" si="81"/>
        <v>0</v>
      </c>
      <c r="U708" s="23">
        <f t="shared" si="79"/>
        <v>24525.026684010467</v>
      </c>
      <c r="V708" s="25">
        <f t="shared" si="82"/>
        <v>24526</v>
      </c>
      <c r="W708" s="27">
        <f t="shared" si="83"/>
        <v>-5474</v>
      </c>
    </row>
    <row r="709" spans="2:23" ht="25.5" x14ac:dyDescent="0.2">
      <c r="B709" s="9">
        <v>708</v>
      </c>
      <c r="C709" s="9">
        <v>15</v>
      </c>
      <c r="D709" s="9" t="s">
        <v>2115</v>
      </c>
      <c r="E709" s="9" t="s">
        <v>2159</v>
      </c>
      <c r="F709" s="9">
        <v>135164</v>
      </c>
      <c r="G709" s="10" t="s">
        <v>2117</v>
      </c>
      <c r="H709" s="10" t="s">
        <v>2118</v>
      </c>
      <c r="I709" s="10" t="s">
        <v>2160</v>
      </c>
      <c r="J709" s="10" t="s">
        <v>2161</v>
      </c>
      <c r="K709" s="11">
        <v>148056</v>
      </c>
      <c r="L709" s="11">
        <v>68392.639999999999</v>
      </c>
      <c r="M709" s="11">
        <v>1000</v>
      </c>
      <c r="N709" s="21">
        <v>67392.639999999999</v>
      </c>
      <c r="O709" s="7">
        <v>3</v>
      </c>
      <c r="P709" s="11">
        <v>0</v>
      </c>
      <c r="Q709" s="11">
        <f t="shared" si="77"/>
        <v>17572.404816140581</v>
      </c>
      <c r="R709" s="12" t="b">
        <f t="shared" si="80"/>
        <v>0</v>
      </c>
      <c r="S709" s="23">
        <f t="shared" si="78"/>
        <v>18657.17780915965</v>
      </c>
      <c r="T709" s="23" t="b">
        <f t="shared" si="81"/>
        <v>0</v>
      </c>
      <c r="U709" s="23">
        <f t="shared" si="79"/>
        <v>18667.558411963608</v>
      </c>
      <c r="V709" s="25">
        <f t="shared" si="82"/>
        <v>18668</v>
      </c>
      <c r="W709" s="27">
        <f t="shared" si="83"/>
        <v>-48724.639999999999</v>
      </c>
    </row>
    <row r="710" spans="2:23" ht="25.5" x14ac:dyDescent="0.2">
      <c r="B710" s="9">
        <v>709</v>
      </c>
      <c r="C710" s="9">
        <v>16</v>
      </c>
      <c r="D710" s="9" t="s">
        <v>2115</v>
      </c>
      <c r="E710" s="9" t="s">
        <v>2162</v>
      </c>
      <c r="F710" s="9">
        <v>131540</v>
      </c>
      <c r="G710" s="10" t="s">
        <v>2117</v>
      </c>
      <c r="H710" s="10" t="s">
        <v>2118</v>
      </c>
      <c r="I710" s="10" t="s">
        <v>2163</v>
      </c>
      <c r="J710" s="10" t="s">
        <v>2164</v>
      </c>
      <c r="K710" s="11">
        <v>215000</v>
      </c>
      <c r="L710" s="11">
        <v>69000</v>
      </c>
      <c r="M710" s="11">
        <v>34500</v>
      </c>
      <c r="N710" s="21">
        <v>34500</v>
      </c>
      <c r="O710" s="7">
        <v>5</v>
      </c>
      <c r="P710" s="11">
        <v>0</v>
      </c>
      <c r="Q710" s="11">
        <f t="shared" si="77"/>
        <v>29287.341360234299</v>
      </c>
      <c r="R710" s="12" t="b">
        <f t="shared" si="80"/>
        <v>0</v>
      </c>
      <c r="S710" s="23">
        <f t="shared" si="78"/>
        <v>30372.114353253368</v>
      </c>
      <c r="T710" s="23" t="b">
        <f t="shared" si="81"/>
        <v>0</v>
      </c>
      <c r="U710" s="23">
        <f t="shared" si="79"/>
        <v>30382.494956057326</v>
      </c>
      <c r="V710" s="25">
        <f t="shared" si="82"/>
        <v>30383</v>
      </c>
      <c r="W710" s="27">
        <f t="shared" si="83"/>
        <v>-4117</v>
      </c>
    </row>
    <row r="711" spans="2:23" ht="25.5" x14ac:dyDescent="0.2">
      <c r="B711" s="9">
        <v>710</v>
      </c>
      <c r="C711" s="9">
        <v>17</v>
      </c>
      <c r="D711" s="9" t="s">
        <v>2115</v>
      </c>
      <c r="E711" s="9" t="s">
        <v>2165</v>
      </c>
      <c r="F711" s="9">
        <v>135547</v>
      </c>
      <c r="G711" s="10" t="s">
        <v>2117</v>
      </c>
      <c r="H711" s="10" t="s">
        <v>2118</v>
      </c>
      <c r="I711" s="10" t="s">
        <v>2166</v>
      </c>
      <c r="J711" s="10" t="s">
        <v>2167</v>
      </c>
      <c r="K711" s="11">
        <v>141448</v>
      </c>
      <c r="L711" s="11">
        <v>49890</v>
      </c>
      <c r="M711" s="11">
        <v>0</v>
      </c>
      <c r="N711" s="21">
        <v>42750</v>
      </c>
      <c r="O711" s="7">
        <v>3</v>
      </c>
      <c r="P711" s="11">
        <v>0</v>
      </c>
      <c r="Q711" s="11">
        <f t="shared" si="77"/>
        <v>17572.404816140581</v>
      </c>
      <c r="R711" s="12" t="b">
        <f t="shared" si="80"/>
        <v>0</v>
      </c>
      <c r="S711" s="23">
        <f t="shared" si="78"/>
        <v>18657.17780915965</v>
      </c>
      <c r="T711" s="23" t="b">
        <f t="shared" si="81"/>
        <v>0</v>
      </c>
      <c r="U711" s="23">
        <f t="shared" si="79"/>
        <v>18667.558411963608</v>
      </c>
      <c r="V711" s="25">
        <f t="shared" si="82"/>
        <v>18668</v>
      </c>
      <c r="W711" s="27">
        <f t="shared" si="83"/>
        <v>-24082</v>
      </c>
    </row>
    <row r="712" spans="2:23" ht="25.5" x14ac:dyDescent="0.2">
      <c r="B712" s="9">
        <v>711</v>
      </c>
      <c r="C712" s="9">
        <v>18</v>
      </c>
      <c r="D712" s="9" t="s">
        <v>2115</v>
      </c>
      <c r="E712" s="9" t="s">
        <v>2168</v>
      </c>
      <c r="F712" s="9">
        <v>135315</v>
      </c>
      <c r="G712" s="10" t="s">
        <v>2117</v>
      </c>
      <c r="H712" s="10" t="s">
        <v>2118</v>
      </c>
      <c r="I712" s="10" t="s">
        <v>2169</v>
      </c>
      <c r="J712" s="10" t="s">
        <v>2170</v>
      </c>
      <c r="K712" s="11">
        <v>195565</v>
      </c>
      <c r="L712" s="11">
        <v>177715</v>
      </c>
      <c r="M712" s="11">
        <v>16150</v>
      </c>
      <c r="N712" s="21">
        <v>161565</v>
      </c>
      <c r="O712" s="7">
        <v>2</v>
      </c>
      <c r="P712" s="11">
        <v>0</v>
      </c>
      <c r="Q712" s="11">
        <f t="shared" si="77"/>
        <v>11714.93654409372</v>
      </c>
      <c r="R712" s="12" t="b">
        <f t="shared" si="80"/>
        <v>0</v>
      </c>
      <c r="S712" s="23">
        <f t="shared" si="78"/>
        <v>12799.709537112789</v>
      </c>
      <c r="T712" s="23" t="b">
        <f t="shared" si="81"/>
        <v>0</v>
      </c>
      <c r="U712" s="23">
        <f t="shared" si="79"/>
        <v>12810.090139916749</v>
      </c>
      <c r="V712" s="25">
        <f t="shared" si="82"/>
        <v>12811</v>
      </c>
      <c r="W712" s="27">
        <f t="shared" si="83"/>
        <v>-148754</v>
      </c>
    </row>
    <row r="713" spans="2:23" ht="25.5" x14ac:dyDescent="0.2">
      <c r="B713" s="9">
        <v>712</v>
      </c>
      <c r="C713" s="9">
        <v>19</v>
      </c>
      <c r="D713" s="9" t="s">
        <v>2115</v>
      </c>
      <c r="E713" s="9" t="s">
        <v>2171</v>
      </c>
      <c r="F713" s="9">
        <v>135654</v>
      </c>
      <c r="G713" s="10" t="s">
        <v>2117</v>
      </c>
      <c r="H713" s="10" t="s">
        <v>2118</v>
      </c>
      <c r="I713" s="10" t="s">
        <v>2172</v>
      </c>
      <c r="J713" s="10" t="s">
        <v>2173</v>
      </c>
      <c r="K713" s="11">
        <v>150360</v>
      </c>
      <c r="L713" s="11">
        <v>10000</v>
      </c>
      <c r="M713" s="11">
        <v>0</v>
      </c>
      <c r="N713" s="21">
        <v>10000</v>
      </c>
      <c r="O713" s="7">
        <v>4</v>
      </c>
      <c r="P713" s="11">
        <v>0</v>
      </c>
      <c r="Q713" s="11">
        <f t="shared" si="77"/>
        <v>10000</v>
      </c>
      <c r="R713" s="12" t="b">
        <f t="shared" si="80"/>
        <v>1</v>
      </c>
      <c r="S713" s="23">
        <f t="shared" si="78"/>
        <v>10000</v>
      </c>
      <c r="T713" s="23" t="b">
        <f t="shared" si="81"/>
        <v>1</v>
      </c>
      <c r="U713" s="23">
        <f t="shared" si="79"/>
        <v>10000</v>
      </c>
      <c r="V713" s="25">
        <f t="shared" si="82"/>
        <v>10000</v>
      </c>
      <c r="W713" s="27">
        <f t="shared" si="83"/>
        <v>0</v>
      </c>
    </row>
    <row r="714" spans="2:23" ht="25.5" x14ac:dyDescent="0.2">
      <c r="B714" s="9">
        <v>713</v>
      </c>
      <c r="C714" s="9">
        <v>20</v>
      </c>
      <c r="D714" s="9" t="s">
        <v>2115</v>
      </c>
      <c r="E714" s="9" t="s">
        <v>2174</v>
      </c>
      <c r="F714" s="9">
        <v>135681</v>
      </c>
      <c r="G714" s="10" t="s">
        <v>2117</v>
      </c>
      <c r="H714" s="10" t="s">
        <v>2118</v>
      </c>
      <c r="I714" s="10" t="s">
        <v>2175</v>
      </c>
      <c r="J714" s="10" t="s">
        <v>2176</v>
      </c>
      <c r="K714" s="11">
        <v>184336</v>
      </c>
      <c r="L714" s="11">
        <v>27437</v>
      </c>
      <c r="M714" s="11">
        <v>0</v>
      </c>
      <c r="N714" s="21">
        <v>15000</v>
      </c>
      <c r="O714" s="7">
        <v>3</v>
      </c>
      <c r="P714" s="11">
        <v>0</v>
      </c>
      <c r="Q714" s="11">
        <f t="shared" si="77"/>
        <v>15000</v>
      </c>
      <c r="R714" s="12" t="b">
        <f t="shared" si="80"/>
        <v>1</v>
      </c>
      <c r="S714" s="23">
        <f t="shared" si="78"/>
        <v>15000</v>
      </c>
      <c r="T714" s="23" t="b">
        <f t="shared" si="81"/>
        <v>1</v>
      </c>
      <c r="U714" s="23">
        <f t="shared" si="79"/>
        <v>15000</v>
      </c>
      <c r="V714" s="25">
        <f t="shared" si="82"/>
        <v>15000</v>
      </c>
      <c r="W714" s="27">
        <f t="shared" si="83"/>
        <v>0</v>
      </c>
    </row>
    <row r="715" spans="2:23" ht="51" x14ac:dyDescent="0.2">
      <c r="B715" s="9">
        <v>714</v>
      </c>
      <c r="C715" s="9">
        <v>21</v>
      </c>
      <c r="D715" s="9" t="s">
        <v>2115</v>
      </c>
      <c r="E715" s="9" t="s">
        <v>2177</v>
      </c>
      <c r="F715" s="9">
        <v>136269</v>
      </c>
      <c r="G715" s="10" t="s">
        <v>2117</v>
      </c>
      <c r="H715" s="10" t="s">
        <v>2118</v>
      </c>
      <c r="I715" s="10" t="s">
        <v>198</v>
      </c>
      <c r="J715" s="10" t="s">
        <v>2178</v>
      </c>
      <c r="K715" s="11">
        <v>249240</v>
      </c>
      <c r="L715" s="11">
        <v>36342</v>
      </c>
      <c r="M715" s="11">
        <v>0</v>
      </c>
      <c r="N715" s="21">
        <v>36342</v>
      </c>
      <c r="O715" s="7">
        <v>2</v>
      </c>
      <c r="P715" s="11">
        <v>0</v>
      </c>
      <c r="Q715" s="11">
        <f t="shared" si="77"/>
        <v>11714.93654409372</v>
      </c>
      <c r="R715" s="12" t="b">
        <f t="shared" si="80"/>
        <v>0</v>
      </c>
      <c r="S715" s="23">
        <f t="shared" si="78"/>
        <v>12799.709537112789</v>
      </c>
      <c r="T715" s="23" t="b">
        <f t="shared" si="81"/>
        <v>0</v>
      </c>
      <c r="U715" s="23">
        <f t="shared" si="79"/>
        <v>12810.090139916749</v>
      </c>
      <c r="V715" s="25">
        <f t="shared" si="82"/>
        <v>12811</v>
      </c>
      <c r="W715" s="27">
        <f t="shared" si="83"/>
        <v>-23531</v>
      </c>
    </row>
    <row r="716" spans="2:23" ht="25.5" x14ac:dyDescent="0.2">
      <c r="B716" s="9">
        <v>715</v>
      </c>
      <c r="C716" s="9">
        <v>22</v>
      </c>
      <c r="D716" s="9" t="s">
        <v>2115</v>
      </c>
      <c r="E716" s="9" t="s">
        <v>2179</v>
      </c>
      <c r="F716" s="9">
        <v>136107</v>
      </c>
      <c r="G716" s="10" t="s">
        <v>2117</v>
      </c>
      <c r="H716" s="10" t="s">
        <v>2118</v>
      </c>
      <c r="I716" s="10" t="s">
        <v>2180</v>
      </c>
      <c r="J716" s="10" t="s">
        <v>2181</v>
      </c>
      <c r="K716" s="11">
        <v>54740</v>
      </c>
      <c r="L716" s="11">
        <v>54740</v>
      </c>
      <c r="M716" s="11">
        <v>20000</v>
      </c>
      <c r="N716" s="21">
        <v>34740</v>
      </c>
      <c r="O716" s="7">
        <v>5</v>
      </c>
      <c r="P716" s="11">
        <v>0</v>
      </c>
      <c r="Q716" s="11">
        <f t="shared" si="77"/>
        <v>29287.341360234299</v>
      </c>
      <c r="R716" s="12" t="b">
        <f t="shared" si="80"/>
        <v>0</v>
      </c>
      <c r="S716" s="23">
        <f t="shared" si="78"/>
        <v>30372.114353253368</v>
      </c>
      <c r="T716" s="23" t="b">
        <f t="shared" si="81"/>
        <v>0</v>
      </c>
      <c r="U716" s="23">
        <f t="shared" si="79"/>
        <v>30382.494956057326</v>
      </c>
      <c r="V716" s="25">
        <f t="shared" si="82"/>
        <v>30383</v>
      </c>
      <c r="W716" s="27">
        <f t="shared" si="83"/>
        <v>-4357</v>
      </c>
    </row>
    <row r="717" spans="2:23" ht="63.75" x14ac:dyDescent="0.2">
      <c r="B717" s="9">
        <v>716</v>
      </c>
      <c r="C717" s="9">
        <v>23</v>
      </c>
      <c r="D717" s="9" t="s">
        <v>2115</v>
      </c>
      <c r="E717" s="9" t="s">
        <v>2182</v>
      </c>
      <c r="F717" s="9">
        <v>131817</v>
      </c>
      <c r="G717" s="10" t="s">
        <v>2117</v>
      </c>
      <c r="H717" s="10" t="s">
        <v>2118</v>
      </c>
      <c r="I717" s="10" t="s">
        <v>2139</v>
      </c>
      <c r="J717" s="10" t="s">
        <v>2183</v>
      </c>
      <c r="K717" s="11">
        <v>373760</v>
      </c>
      <c r="L717" s="11">
        <v>50140</v>
      </c>
      <c r="M717" s="11">
        <v>0</v>
      </c>
      <c r="N717" s="21">
        <v>50140</v>
      </c>
      <c r="O717" s="7">
        <v>3</v>
      </c>
      <c r="P717" s="11">
        <v>0</v>
      </c>
      <c r="Q717" s="11">
        <f t="shared" si="77"/>
        <v>17572.404816140581</v>
      </c>
      <c r="R717" s="12" t="b">
        <f t="shared" si="80"/>
        <v>0</v>
      </c>
      <c r="S717" s="23">
        <f t="shared" si="78"/>
        <v>18657.17780915965</v>
      </c>
      <c r="T717" s="23" t="b">
        <f t="shared" si="81"/>
        <v>0</v>
      </c>
      <c r="U717" s="23">
        <f t="shared" si="79"/>
        <v>18667.558411963608</v>
      </c>
      <c r="V717" s="25">
        <f t="shared" si="82"/>
        <v>18668</v>
      </c>
      <c r="W717" s="27">
        <f t="shared" si="83"/>
        <v>-31472</v>
      </c>
    </row>
    <row r="718" spans="2:23" ht="76.5" x14ac:dyDescent="0.2">
      <c r="B718" s="9">
        <v>717</v>
      </c>
      <c r="C718" s="9">
        <v>1</v>
      </c>
      <c r="D718" s="9" t="s">
        <v>2184</v>
      </c>
      <c r="E718" s="9" t="s">
        <v>2185</v>
      </c>
      <c r="F718" s="9">
        <v>140244</v>
      </c>
      <c r="G718" s="10" t="s">
        <v>2186</v>
      </c>
      <c r="H718" s="10" t="s">
        <v>2187</v>
      </c>
      <c r="I718" s="10" t="s">
        <v>2188</v>
      </c>
      <c r="J718" s="10" t="s">
        <v>2189</v>
      </c>
      <c r="K718" s="11">
        <v>117096</v>
      </c>
      <c r="L718" s="11">
        <v>93515</v>
      </c>
      <c r="M718" s="11">
        <v>0</v>
      </c>
      <c r="N718" s="21">
        <v>93515</v>
      </c>
      <c r="O718" s="7">
        <v>3</v>
      </c>
      <c r="P718" s="11">
        <v>0</v>
      </c>
      <c r="Q718" s="11">
        <f t="shared" si="77"/>
        <v>17572.404816140581</v>
      </c>
      <c r="R718" s="12" t="b">
        <f t="shared" si="80"/>
        <v>0</v>
      </c>
      <c r="S718" s="23">
        <f t="shared" si="78"/>
        <v>18657.17780915965</v>
      </c>
      <c r="T718" s="23" t="b">
        <f t="shared" si="81"/>
        <v>0</v>
      </c>
      <c r="U718" s="23">
        <f t="shared" si="79"/>
        <v>18667.558411963608</v>
      </c>
      <c r="V718" s="25">
        <f t="shared" si="82"/>
        <v>18668</v>
      </c>
      <c r="W718" s="27">
        <f t="shared" si="83"/>
        <v>-74847</v>
      </c>
    </row>
    <row r="719" spans="2:23" ht="76.5" x14ac:dyDescent="0.2">
      <c r="B719" s="9">
        <v>718</v>
      </c>
      <c r="C719" s="9">
        <v>2</v>
      </c>
      <c r="D719" s="9" t="s">
        <v>2184</v>
      </c>
      <c r="E719" s="9" t="s">
        <v>2190</v>
      </c>
      <c r="F719" s="9">
        <v>140280</v>
      </c>
      <c r="G719" s="10" t="s">
        <v>2186</v>
      </c>
      <c r="H719" s="10" t="s">
        <v>2187</v>
      </c>
      <c r="I719" s="10" t="s">
        <v>2191</v>
      </c>
      <c r="J719" s="10" t="s">
        <v>2192</v>
      </c>
      <c r="K719" s="11">
        <v>131219</v>
      </c>
      <c r="L719" s="11">
        <v>79858.52</v>
      </c>
      <c r="M719" s="11">
        <v>0</v>
      </c>
      <c r="N719" s="21">
        <v>30000</v>
      </c>
      <c r="O719" s="7">
        <v>4</v>
      </c>
      <c r="P719" s="11">
        <v>0</v>
      </c>
      <c r="Q719" s="11">
        <f t="shared" si="77"/>
        <v>23429.87308818744</v>
      </c>
      <c r="R719" s="12" t="b">
        <f t="shared" si="80"/>
        <v>0</v>
      </c>
      <c r="S719" s="23">
        <f t="shared" si="78"/>
        <v>24514.646081206509</v>
      </c>
      <c r="T719" s="23" t="b">
        <f t="shared" si="81"/>
        <v>0</v>
      </c>
      <c r="U719" s="23">
        <f t="shared" si="79"/>
        <v>24525.026684010467</v>
      </c>
      <c r="V719" s="25">
        <f t="shared" si="82"/>
        <v>24526</v>
      </c>
      <c r="W719" s="27">
        <f t="shared" si="83"/>
        <v>-5474</v>
      </c>
    </row>
    <row r="720" spans="2:23" ht="76.5" x14ac:dyDescent="0.2">
      <c r="B720" s="9">
        <v>719</v>
      </c>
      <c r="C720" s="9">
        <v>3</v>
      </c>
      <c r="D720" s="9" t="s">
        <v>2184</v>
      </c>
      <c r="E720" s="9" t="s">
        <v>2193</v>
      </c>
      <c r="F720" s="9">
        <v>141081</v>
      </c>
      <c r="G720" s="10" t="s">
        <v>2186</v>
      </c>
      <c r="H720" s="10" t="s">
        <v>2187</v>
      </c>
      <c r="I720" s="10" t="s">
        <v>2194</v>
      </c>
      <c r="J720" s="10" t="s">
        <v>2195</v>
      </c>
      <c r="K720" s="11">
        <v>119566.05</v>
      </c>
      <c r="L720" s="11">
        <v>29365.63</v>
      </c>
      <c r="M720" s="11">
        <v>0</v>
      </c>
      <c r="N720" s="21">
        <v>29365.63</v>
      </c>
      <c r="O720" s="7">
        <v>4</v>
      </c>
      <c r="P720" s="11">
        <v>0</v>
      </c>
      <c r="Q720" s="11">
        <f t="shared" si="77"/>
        <v>23429.87308818744</v>
      </c>
      <c r="R720" s="12" t="b">
        <f t="shared" si="80"/>
        <v>0</v>
      </c>
      <c r="S720" s="23">
        <f t="shared" si="78"/>
        <v>24514.646081206509</v>
      </c>
      <c r="T720" s="23" t="b">
        <f t="shared" si="81"/>
        <v>0</v>
      </c>
      <c r="U720" s="23">
        <f t="shared" si="79"/>
        <v>24525.026684010467</v>
      </c>
      <c r="V720" s="25">
        <f t="shared" si="82"/>
        <v>24526</v>
      </c>
      <c r="W720" s="27">
        <f t="shared" si="83"/>
        <v>-4839.630000000001</v>
      </c>
    </row>
    <row r="721" spans="2:23" ht="76.5" x14ac:dyDescent="0.2">
      <c r="B721" s="9">
        <v>720</v>
      </c>
      <c r="C721" s="9">
        <v>4</v>
      </c>
      <c r="D721" s="9" t="s">
        <v>2184</v>
      </c>
      <c r="E721" s="9" t="s">
        <v>2196</v>
      </c>
      <c r="F721" s="9">
        <v>141535</v>
      </c>
      <c r="G721" s="10" t="s">
        <v>2186</v>
      </c>
      <c r="H721" s="10" t="s">
        <v>2187</v>
      </c>
      <c r="I721" s="10" t="s">
        <v>2197</v>
      </c>
      <c r="J721" s="10" t="s">
        <v>2198</v>
      </c>
      <c r="K721" s="11">
        <v>119900</v>
      </c>
      <c r="L721" s="11">
        <v>12250</v>
      </c>
      <c r="M721" s="11">
        <v>0</v>
      </c>
      <c r="N721" s="21">
        <v>12250</v>
      </c>
      <c r="O721" s="7">
        <v>4</v>
      </c>
      <c r="P721" s="11">
        <v>0</v>
      </c>
      <c r="Q721" s="11">
        <f t="shared" si="77"/>
        <v>12250</v>
      </c>
      <c r="R721" s="12" t="b">
        <f t="shared" si="80"/>
        <v>1</v>
      </c>
      <c r="S721" s="23">
        <f t="shared" si="78"/>
        <v>12250</v>
      </c>
      <c r="T721" s="23" t="b">
        <f t="shared" si="81"/>
        <v>1</v>
      </c>
      <c r="U721" s="23">
        <f t="shared" si="79"/>
        <v>12250</v>
      </c>
      <c r="V721" s="25">
        <f t="shared" si="82"/>
        <v>12250</v>
      </c>
      <c r="W721" s="27">
        <f t="shared" si="83"/>
        <v>0</v>
      </c>
    </row>
    <row r="722" spans="2:23" ht="89.25" x14ac:dyDescent="0.2">
      <c r="B722" s="9">
        <v>721</v>
      </c>
      <c r="C722" s="9">
        <v>5</v>
      </c>
      <c r="D722" s="9" t="s">
        <v>2184</v>
      </c>
      <c r="E722" s="9" t="s">
        <v>2199</v>
      </c>
      <c r="F722" s="9">
        <v>142239</v>
      </c>
      <c r="G722" s="10" t="s">
        <v>2186</v>
      </c>
      <c r="H722" s="10" t="s">
        <v>2187</v>
      </c>
      <c r="I722" s="10" t="s">
        <v>2200</v>
      </c>
      <c r="J722" s="10" t="s">
        <v>2201</v>
      </c>
      <c r="K722" s="11">
        <v>124355</v>
      </c>
      <c r="L722" s="11">
        <v>88461.45</v>
      </c>
      <c r="M722" s="11">
        <v>0</v>
      </c>
      <c r="N722" s="21">
        <v>88461.45</v>
      </c>
      <c r="O722" s="7">
        <v>4</v>
      </c>
      <c r="P722" s="11">
        <v>0</v>
      </c>
      <c r="Q722" s="11">
        <f t="shared" si="77"/>
        <v>23429.87308818744</v>
      </c>
      <c r="R722" s="12" t="b">
        <f t="shared" si="80"/>
        <v>0</v>
      </c>
      <c r="S722" s="23">
        <f t="shared" si="78"/>
        <v>24514.646081206509</v>
      </c>
      <c r="T722" s="23" t="b">
        <f t="shared" si="81"/>
        <v>0</v>
      </c>
      <c r="U722" s="23">
        <f t="shared" si="79"/>
        <v>24525.026684010467</v>
      </c>
      <c r="V722" s="25">
        <f t="shared" si="82"/>
        <v>24526</v>
      </c>
      <c r="W722" s="27">
        <f t="shared" si="83"/>
        <v>-63935.45</v>
      </c>
    </row>
    <row r="723" spans="2:23" ht="38.25" x14ac:dyDescent="0.2">
      <c r="B723" s="9">
        <v>722</v>
      </c>
      <c r="C723" s="9">
        <v>6</v>
      </c>
      <c r="D723" s="9" t="s">
        <v>2184</v>
      </c>
      <c r="E723" s="9" t="s">
        <v>2202</v>
      </c>
      <c r="F723" s="9">
        <v>142881</v>
      </c>
      <c r="G723" s="10" t="s">
        <v>2186</v>
      </c>
      <c r="H723" s="10" t="s">
        <v>2187</v>
      </c>
      <c r="I723" s="10" t="s">
        <v>2203</v>
      </c>
      <c r="J723" s="10" t="s">
        <v>2204</v>
      </c>
      <c r="K723" s="11">
        <v>157080</v>
      </c>
      <c r="L723" s="11">
        <v>146437</v>
      </c>
      <c r="M723" s="11">
        <v>84810</v>
      </c>
      <c r="N723" s="21">
        <v>61627</v>
      </c>
      <c r="O723" s="7">
        <v>3</v>
      </c>
      <c r="P723" s="11">
        <v>0</v>
      </c>
      <c r="Q723" s="11">
        <f t="shared" si="77"/>
        <v>17572.404816140581</v>
      </c>
      <c r="R723" s="12" t="b">
        <f t="shared" si="80"/>
        <v>0</v>
      </c>
      <c r="S723" s="23">
        <f t="shared" si="78"/>
        <v>18657.17780915965</v>
      </c>
      <c r="T723" s="23" t="b">
        <f t="shared" si="81"/>
        <v>0</v>
      </c>
      <c r="U723" s="23">
        <f t="shared" si="79"/>
        <v>18667.558411963608</v>
      </c>
      <c r="V723" s="25">
        <f t="shared" si="82"/>
        <v>18668</v>
      </c>
      <c r="W723" s="27">
        <f t="shared" si="83"/>
        <v>-42959</v>
      </c>
    </row>
    <row r="724" spans="2:23" ht="76.5" x14ac:dyDescent="0.2">
      <c r="B724" s="9">
        <v>723</v>
      </c>
      <c r="C724" s="9">
        <v>7</v>
      </c>
      <c r="D724" s="9" t="s">
        <v>2184</v>
      </c>
      <c r="E724" s="9" t="s">
        <v>2205</v>
      </c>
      <c r="F724" s="9">
        <v>142774</v>
      </c>
      <c r="G724" s="10" t="s">
        <v>2186</v>
      </c>
      <c r="H724" s="10" t="s">
        <v>2187</v>
      </c>
      <c r="I724" s="10" t="s">
        <v>2206</v>
      </c>
      <c r="J724" s="10" t="s">
        <v>2207</v>
      </c>
      <c r="K724" s="11">
        <v>167140</v>
      </c>
      <c r="L724" s="11">
        <v>100284</v>
      </c>
      <c r="M724" s="11">
        <v>0</v>
      </c>
      <c r="N724" s="21">
        <v>100284</v>
      </c>
      <c r="O724" s="7">
        <v>3</v>
      </c>
      <c r="P724" s="11">
        <v>0</v>
      </c>
      <c r="Q724" s="11">
        <f t="shared" si="77"/>
        <v>17572.404816140581</v>
      </c>
      <c r="R724" s="12" t="b">
        <f t="shared" si="80"/>
        <v>0</v>
      </c>
      <c r="S724" s="23">
        <f t="shared" si="78"/>
        <v>18657.17780915965</v>
      </c>
      <c r="T724" s="23" t="b">
        <f t="shared" si="81"/>
        <v>0</v>
      </c>
      <c r="U724" s="23">
        <f t="shared" si="79"/>
        <v>18667.558411963608</v>
      </c>
      <c r="V724" s="25">
        <f t="shared" si="82"/>
        <v>18668</v>
      </c>
      <c r="W724" s="27">
        <f t="shared" si="83"/>
        <v>-81616</v>
      </c>
    </row>
    <row r="725" spans="2:23" ht="38.25" x14ac:dyDescent="0.2">
      <c r="B725" s="9">
        <v>724</v>
      </c>
      <c r="C725" s="9">
        <v>8</v>
      </c>
      <c r="D725" s="9" t="s">
        <v>2184</v>
      </c>
      <c r="E725" s="9" t="s">
        <v>2208</v>
      </c>
      <c r="F725" s="9">
        <v>139704</v>
      </c>
      <c r="G725" s="10" t="s">
        <v>2186</v>
      </c>
      <c r="H725" s="10" t="s">
        <v>2187</v>
      </c>
      <c r="I725" s="10" t="s">
        <v>2209</v>
      </c>
      <c r="J725" s="10" t="s">
        <v>2210</v>
      </c>
      <c r="K725" s="11">
        <v>431375</v>
      </c>
      <c r="L725" s="11">
        <v>65450</v>
      </c>
      <c r="M725" s="11">
        <v>0</v>
      </c>
      <c r="N725" s="21">
        <v>65450</v>
      </c>
      <c r="O725" s="7">
        <v>3</v>
      </c>
      <c r="P725" s="11">
        <v>0</v>
      </c>
      <c r="Q725" s="11">
        <f t="shared" si="77"/>
        <v>17572.404816140581</v>
      </c>
      <c r="R725" s="12" t="b">
        <f t="shared" si="80"/>
        <v>0</v>
      </c>
      <c r="S725" s="23">
        <f t="shared" si="78"/>
        <v>18657.17780915965</v>
      </c>
      <c r="T725" s="23" t="b">
        <f t="shared" si="81"/>
        <v>0</v>
      </c>
      <c r="U725" s="23">
        <f t="shared" si="79"/>
        <v>18667.558411963608</v>
      </c>
      <c r="V725" s="25">
        <f t="shared" si="82"/>
        <v>18668</v>
      </c>
      <c r="W725" s="27">
        <f t="shared" si="83"/>
        <v>-46782</v>
      </c>
    </row>
    <row r="726" spans="2:23" ht="76.5" x14ac:dyDescent="0.2">
      <c r="B726" s="9">
        <v>725</v>
      </c>
      <c r="C726" s="9">
        <v>9</v>
      </c>
      <c r="D726" s="9" t="s">
        <v>2184</v>
      </c>
      <c r="E726" s="9" t="s">
        <v>2211</v>
      </c>
      <c r="F726" s="9">
        <v>143067</v>
      </c>
      <c r="G726" s="10" t="s">
        <v>2186</v>
      </c>
      <c r="H726" s="10" t="s">
        <v>2187</v>
      </c>
      <c r="I726" s="10" t="s">
        <v>2212</v>
      </c>
      <c r="J726" s="10" t="s">
        <v>2213</v>
      </c>
      <c r="K726" s="11">
        <v>138040</v>
      </c>
      <c r="L726" s="11">
        <v>6587.47</v>
      </c>
      <c r="M726" s="11">
        <v>0</v>
      </c>
      <c r="N726" s="21">
        <v>6587.47</v>
      </c>
      <c r="O726" s="7">
        <v>3</v>
      </c>
      <c r="P726" s="11">
        <v>0</v>
      </c>
      <c r="Q726" s="11">
        <f t="shared" si="77"/>
        <v>6587.47</v>
      </c>
      <c r="R726" s="12" t="b">
        <f t="shared" si="80"/>
        <v>1</v>
      </c>
      <c r="S726" s="23">
        <f t="shared" si="78"/>
        <v>6587.47</v>
      </c>
      <c r="T726" s="23" t="b">
        <f t="shared" si="81"/>
        <v>1</v>
      </c>
      <c r="U726" s="23">
        <f t="shared" si="79"/>
        <v>6587.47</v>
      </c>
      <c r="V726" s="25">
        <f t="shared" si="82"/>
        <v>6587</v>
      </c>
      <c r="W726" s="27">
        <f t="shared" si="83"/>
        <v>-0.47000000000025466</v>
      </c>
    </row>
    <row r="727" spans="2:23" ht="51" x14ac:dyDescent="0.2">
      <c r="B727" s="9">
        <v>726</v>
      </c>
      <c r="C727" s="9">
        <v>1</v>
      </c>
      <c r="D727" s="9" t="s">
        <v>1403</v>
      </c>
      <c r="E727" s="9" t="s">
        <v>2214</v>
      </c>
      <c r="F727" s="9">
        <v>136713</v>
      </c>
      <c r="G727" s="10" t="s">
        <v>2215</v>
      </c>
      <c r="H727" s="10" t="s">
        <v>2216</v>
      </c>
      <c r="I727" s="10" t="s">
        <v>2217</v>
      </c>
      <c r="J727" s="10" t="s">
        <v>2218</v>
      </c>
      <c r="K727" s="11">
        <v>123380</v>
      </c>
      <c r="L727" s="11">
        <v>12116</v>
      </c>
      <c r="M727" s="11">
        <v>0</v>
      </c>
      <c r="N727" s="21">
        <v>100000</v>
      </c>
      <c r="O727" s="13">
        <v>4</v>
      </c>
      <c r="P727" s="11">
        <v>0</v>
      </c>
      <c r="Q727" s="11">
        <f t="shared" si="77"/>
        <v>23429.87308818744</v>
      </c>
      <c r="R727" s="12" t="b">
        <f t="shared" si="80"/>
        <v>0</v>
      </c>
      <c r="S727" s="23">
        <f t="shared" si="78"/>
        <v>24514.646081206509</v>
      </c>
      <c r="T727" s="23" t="b">
        <f t="shared" si="81"/>
        <v>0</v>
      </c>
      <c r="U727" s="23">
        <f t="shared" si="79"/>
        <v>24525.026684010467</v>
      </c>
      <c r="V727" s="25">
        <f t="shared" si="82"/>
        <v>24526</v>
      </c>
      <c r="W727" s="27">
        <f t="shared" si="83"/>
        <v>-75474</v>
      </c>
    </row>
    <row r="728" spans="2:23" ht="38.25" x14ac:dyDescent="0.2">
      <c r="B728" s="9">
        <v>727</v>
      </c>
      <c r="C728" s="9">
        <v>2</v>
      </c>
      <c r="D728" s="9" t="s">
        <v>1403</v>
      </c>
      <c r="E728" s="9" t="s">
        <v>2219</v>
      </c>
      <c r="F728" s="9">
        <v>179873</v>
      </c>
      <c r="G728" s="10" t="s">
        <v>2215</v>
      </c>
      <c r="H728" s="10" t="s">
        <v>2216</v>
      </c>
      <c r="I728" s="10" t="s">
        <v>2220</v>
      </c>
      <c r="J728" s="10" t="s">
        <v>2221</v>
      </c>
      <c r="K728" s="11">
        <v>20000</v>
      </c>
      <c r="L728" s="11">
        <v>20000</v>
      </c>
      <c r="M728" s="11">
        <v>0</v>
      </c>
      <c r="N728" s="21">
        <v>20000</v>
      </c>
      <c r="O728" s="7">
        <v>5</v>
      </c>
      <c r="P728" s="11">
        <v>0</v>
      </c>
      <c r="Q728" s="11">
        <f t="shared" si="77"/>
        <v>20000</v>
      </c>
      <c r="R728" s="12" t="b">
        <f t="shared" si="80"/>
        <v>1</v>
      </c>
      <c r="S728" s="23">
        <f t="shared" si="78"/>
        <v>20000</v>
      </c>
      <c r="T728" s="23" t="b">
        <f t="shared" si="81"/>
        <v>1</v>
      </c>
      <c r="U728" s="23">
        <f t="shared" si="79"/>
        <v>20000</v>
      </c>
      <c r="V728" s="25">
        <f t="shared" si="82"/>
        <v>20000</v>
      </c>
      <c r="W728" s="27">
        <f t="shared" si="83"/>
        <v>0</v>
      </c>
    </row>
    <row r="729" spans="2:23" ht="25.5" x14ac:dyDescent="0.2">
      <c r="B729" s="9">
        <v>728</v>
      </c>
      <c r="C729" s="9">
        <v>3</v>
      </c>
      <c r="D729" s="9" t="s">
        <v>1403</v>
      </c>
      <c r="E729" s="9" t="s">
        <v>2222</v>
      </c>
      <c r="F729" s="9">
        <v>136964</v>
      </c>
      <c r="G729" s="10" t="s">
        <v>2215</v>
      </c>
      <c r="H729" s="10" t="s">
        <v>2216</v>
      </c>
      <c r="I729" s="10" t="s">
        <v>2223</v>
      </c>
      <c r="J729" s="10" t="s">
        <v>2224</v>
      </c>
      <c r="K729" s="11">
        <v>154700</v>
      </c>
      <c r="L729" s="11">
        <v>121101</v>
      </c>
      <c r="M729" s="11">
        <v>0</v>
      </c>
      <c r="N729" s="21">
        <v>121101</v>
      </c>
      <c r="O729" s="7">
        <v>4</v>
      </c>
      <c r="P729" s="11">
        <v>0</v>
      </c>
      <c r="Q729" s="11">
        <f t="shared" si="77"/>
        <v>23429.87308818744</v>
      </c>
      <c r="R729" s="12" t="b">
        <f t="shared" si="80"/>
        <v>0</v>
      </c>
      <c r="S729" s="23">
        <f t="shared" si="78"/>
        <v>24514.646081206509</v>
      </c>
      <c r="T729" s="23" t="b">
        <f t="shared" si="81"/>
        <v>0</v>
      </c>
      <c r="U729" s="23">
        <f t="shared" si="79"/>
        <v>24525.026684010467</v>
      </c>
      <c r="V729" s="25">
        <f t="shared" si="82"/>
        <v>24526</v>
      </c>
      <c r="W729" s="27">
        <f t="shared" si="83"/>
        <v>-96575</v>
      </c>
    </row>
    <row r="730" spans="2:23" ht="38.25" x14ac:dyDescent="0.2">
      <c r="B730" s="9">
        <v>729</v>
      </c>
      <c r="C730" s="9">
        <v>4</v>
      </c>
      <c r="D730" s="9" t="s">
        <v>1403</v>
      </c>
      <c r="E730" s="9" t="s">
        <v>2225</v>
      </c>
      <c r="F730" s="9">
        <v>137069</v>
      </c>
      <c r="G730" s="10" t="s">
        <v>2215</v>
      </c>
      <c r="H730" s="10" t="s">
        <v>2216</v>
      </c>
      <c r="I730" s="10" t="s">
        <v>2226</v>
      </c>
      <c r="J730" s="10" t="s">
        <v>2227</v>
      </c>
      <c r="K730" s="11">
        <v>156813.04999999999</v>
      </c>
      <c r="L730" s="11">
        <v>30000</v>
      </c>
      <c r="M730" s="11">
        <v>5000</v>
      </c>
      <c r="N730" s="21">
        <v>25000</v>
      </c>
      <c r="O730" s="7">
        <v>2</v>
      </c>
      <c r="P730" s="11">
        <v>0</v>
      </c>
      <c r="Q730" s="11">
        <f t="shared" si="77"/>
        <v>11714.93654409372</v>
      </c>
      <c r="R730" s="12" t="b">
        <f t="shared" si="80"/>
        <v>0</v>
      </c>
      <c r="S730" s="23">
        <f t="shared" si="78"/>
        <v>12799.709537112789</v>
      </c>
      <c r="T730" s="23" t="b">
        <f t="shared" si="81"/>
        <v>0</v>
      </c>
      <c r="U730" s="23">
        <f t="shared" si="79"/>
        <v>12810.090139916749</v>
      </c>
      <c r="V730" s="25">
        <f t="shared" si="82"/>
        <v>12811</v>
      </c>
      <c r="W730" s="27">
        <f t="shared" si="83"/>
        <v>-12189</v>
      </c>
    </row>
    <row r="731" spans="2:23" ht="25.5" x14ac:dyDescent="0.2">
      <c r="B731" s="9">
        <v>730</v>
      </c>
      <c r="C731" s="9">
        <v>5</v>
      </c>
      <c r="D731" s="9" t="s">
        <v>1403</v>
      </c>
      <c r="E731" s="9" t="s">
        <v>2228</v>
      </c>
      <c r="F731" s="9">
        <v>137130</v>
      </c>
      <c r="G731" s="10" t="s">
        <v>2215</v>
      </c>
      <c r="H731" s="10" t="s">
        <v>2216</v>
      </c>
      <c r="I731" s="10" t="s">
        <v>2229</v>
      </c>
      <c r="J731" s="10" t="s">
        <v>2230</v>
      </c>
      <c r="K731" s="11">
        <v>52360</v>
      </c>
      <c r="L731" s="11">
        <v>18761</v>
      </c>
      <c r="M731" s="11">
        <v>0</v>
      </c>
      <c r="N731" s="21">
        <v>18761</v>
      </c>
      <c r="O731" s="7">
        <v>3</v>
      </c>
      <c r="P731" s="11">
        <v>0</v>
      </c>
      <c r="Q731" s="11">
        <f t="shared" si="77"/>
        <v>17572.404816140581</v>
      </c>
      <c r="R731" s="12" t="b">
        <f t="shared" si="80"/>
        <v>0</v>
      </c>
      <c r="S731" s="23">
        <f t="shared" si="78"/>
        <v>18657.17780915965</v>
      </c>
      <c r="T731" s="23" t="b">
        <f t="shared" si="81"/>
        <v>0</v>
      </c>
      <c r="U731" s="23">
        <f t="shared" si="79"/>
        <v>18667.558411963608</v>
      </c>
      <c r="V731" s="25">
        <f t="shared" si="82"/>
        <v>18668</v>
      </c>
      <c r="W731" s="27">
        <f t="shared" si="83"/>
        <v>-93</v>
      </c>
    </row>
    <row r="732" spans="2:23" ht="51" x14ac:dyDescent="0.2">
      <c r="B732" s="9">
        <v>731</v>
      </c>
      <c r="C732" s="9">
        <v>6</v>
      </c>
      <c r="D732" s="9" t="s">
        <v>1403</v>
      </c>
      <c r="E732" s="9" t="s">
        <v>2231</v>
      </c>
      <c r="F732" s="9">
        <v>137274</v>
      </c>
      <c r="G732" s="10" t="s">
        <v>2215</v>
      </c>
      <c r="H732" s="10" t="s">
        <v>2216</v>
      </c>
      <c r="I732" s="10" t="s">
        <v>2232</v>
      </c>
      <c r="J732" s="10" t="s">
        <v>2233</v>
      </c>
      <c r="K732" s="11">
        <v>179950</v>
      </c>
      <c r="L732" s="11">
        <v>139037</v>
      </c>
      <c r="M732" s="11">
        <v>39037</v>
      </c>
      <c r="N732" s="21">
        <v>100000</v>
      </c>
      <c r="O732" s="7">
        <v>3</v>
      </c>
      <c r="P732" s="11">
        <v>0</v>
      </c>
      <c r="Q732" s="11">
        <f t="shared" si="77"/>
        <v>17572.404816140581</v>
      </c>
      <c r="R732" s="12" t="b">
        <f t="shared" si="80"/>
        <v>0</v>
      </c>
      <c r="S732" s="23">
        <f t="shared" si="78"/>
        <v>18657.17780915965</v>
      </c>
      <c r="T732" s="23" t="b">
        <f t="shared" si="81"/>
        <v>0</v>
      </c>
      <c r="U732" s="23">
        <f t="shared" si="79"/>
        <v>18667.558411963608</v>
      </c>
      <c r="V732" s="25">
        <f t="shared" si="82"/>
        <v>18668</v>
      </c>
      <c r="W732" s="27">
        <f t="shared" si="83"/>
        <v>-81332</v>
      </c>
    </row>
    <row r="733" spans="2:23" ht="63.75" x14ac:dyDescent="0.2">
      <c r="B733" s="9">
        <v>732</v>
      </c>
      <c r="C733" s="9">
        <v>7</v>
      </c>
      <c r="D733" s="9" t="s">
        <v>1403</v>
      </c>
      <c r="E733" s="9" t="s">
        <v>2234</v>
      </c>
      <c r="F733" s="9">
        <v>179677</v>
      </c>
      <c r="G733" s="10" t="s">
        <v>2215</v>
      </c>
      <c r="H733" s="10" t="s">
        <v>2216</v>
      </c>
      <c r="I733" s="10" t="s">
        <v>2235</v>
      </c>
      <c r="J733" s="10" t="s">
        <v>2236</v>
      </c>
      <c r="K733" s="11">
        <v>157080</v>
      </c>
      <c r="L733" s="11">
        <v>144932</v>
      </c>
      <c r="M733" s="11">
        <v>36000</v>
      </c>
      <c r="N733" s="21">
        <v>108932</v>
      </c>
      <c r="O733" s="7">
        <v>0</v>
      </c>
      <c r="P733" s="11">
        <v>0</v>
      </c>
      <c r="Q733" s="11">
        <f t="shared" si="77"/>
        <v>0</v>
      </c>
      <c r="R733" s="12" t="b">
        <f t="shared" si="80"/>
        <v>0</v>
      </c>
      <c r="S733" s="23">
        <f t="shared" si="78"/>
        <v>1084.772993019069</v>
      </c>
      <c r="T733" s="23" t="b">
        <f t="shared" si="81"/>
        <v>0</v>
      </c>
      <c r="U733" s="23">
        <f t="shared" si="79"/>
        <v>1095.1535958230281</v>
      </c>
      <c r="V733" s="25">
        <f t="shared" si="82"/>
        <v>1096</v>
      </c>
      <c r="W733" s="27">
        <f t="shared" si="83"/>
        <v>-107836</v>
      </c>
    </row>
    <row r="734" spans="2:23" ht="38.25" x14ac:dyDescent="0.2">
      <c r="B734" s="9">
        <v>733</v>
      </c>
      <c r="C734" s="9">
        <v>8</v>
      </c>
      <c r="D734" s="9" t="s">
        <v>1403</v>
      </c>
      <c r="E734" s="9" t="s">
        <v>2237</v>
      </c>
      <c r="F734" s="9">
        <v>136553</v>
      </c>
      <c r="G734" s="10" t="s">
        <v>2215</v>
      </c>
      <c r="H734" s="10" t="s">
        <v>2216</v>
      </c>
      <c r="I734" s="10" t="s">
        <v>2238</v>
      </c>
      <c r="J734" s="10" t="s">
        <v>2239</v>
      </c>
      <c r="K734" s="11">
        <v>157080</v>
      </c>
      <c r="L734" s="11">
        <v>118159</v>
      </c>
      <c r="M734" s="11">
        <v>0</v>
      </c>
      <c r="N734" s="21">
        <v>118159</v>
      </c>
      <c r="O734" s="7">
        <v>3</v>
      </c>
      <c r="P734" s="11">
        <v>0</v>
      </c>
      <c r="Q734" s="11">
        <f t="shared" si="77"/>
        <v>17572.404816140581</v>
      </c>
      <c r="R734" s="12" t="b">
        <f t="shared" si="80"/>
        <v>0</v>
      </c>
      <c r="S734" s="23">
        <f t="shared" si="78"/>
        <v>18657.17780915965</v>
      </c>
      <c r="T734" s="23" t="b">
        <f t="shared" si="81"/>
        <v>0</v>
      </c>
      <c r="U734" s="23">
        <f t="shared" si="79"/>
        <v>18667.558411963608</v>
      </c>
      <c r="V734" s="25">
        <f t="shared" si="82"/>
        <v>18668</v>
      </c>
      <c r="W734" s="27">
        <f t="shared" si="83"/>
        <v>-99491</v>
      </c>
    </row>
    <row r="735" spans="2:23" ht="76.5" x14ac:dyDescent="0.2">
      <c r="B735" s="9">
        <v>734</v>
      </c>
      <c r="C735" s="9">
        <v>9</v>
      </c>
      <c r="D735" s="9" t="s">
        <v>1403</v>
      </c>
      <c r="E735" s="9" t="s">
        <v>2240</v>
      </c>
      <c r="F735" s="9">
        <v>136526</v>
      </c>
      <c r="G735" s="10" t="s">
        <v>2215</v>
      </c>
      <c r="H735" s="10" t="s">
        <v>2216</v>
      </c>
      <c r="I735" s="10" t="s">
        <v>2241</v>
      </c>
      <c r="J735" s="10" t="s">
        <v>2242</v>
      </c>
      <c r="K735" s="11">
        <v>120000</v>
      </c>
      <c r="L735" s="11">
        <v>120000</v>
      </c>
      <c r="M735" s="11">
        <v>0</v>
      </c>
      <c r="N735" s="21">
        <v>120000</v>
      </c>
      <c r="O735" s="13">
        <v>3</v>
      </c>
      <c r="P735" s="11">
        <v>0</v>
      </c>
      <c r="Q735" s="11">
        <f t="shared" si="77"/>
        <v>17572.404816140581</v>
      </c>
      <c r="R735" s="12" t="b">
        <f t="shared" si="80"/>
        <v>0</v>
      </c>
      <c r="S735" s="23">
        <f t="shared" si="78"/>
        <v>18657.17780915965</v>
      </c>
      <c r="T735" s="23" t="b">
        <f t="shared" si="81"/>
        <v>0</v>
      </c>
      <c r="U735" s="23">
        <f t="shared" si="79"/>
        <v>18667.558411963608</v>
      </c>
      <c r="V735" s="25">
        <f t="shared" si="82"/>
        <v>18668</v>
      </c>
      <c r="W735" s="27">
        <f t="shared" si="83"/>
        <v>-101332</v>
      </c>
    </row>
    <row r="736" spans="2:23" ht="102" x14ac:dyDescent="0.2">
      <c r="B736" s="9">
        <v>735</v>
      </c>
      <c r="C736" s="9">
        <v>10</v>
      </c>
      <c r="D736" s="9" t="s">
        <v>1403</v>
      </c>
      <c r="E736" s="9" t="s">
        <v>2243</v>
      </c>
      <c r="F736" s="9">
        <v>137292</v>
      </c>
      <c r="G736" s="10" t="s">
        <v>2215</v>
      </c>
      <c r="H736" s="10" t="s">
        <v>2216</v>
      </c>
      <c r="I736" s="10" t="s">
        <v>2244</v>
      </c>
      <c r="J736" s="10" t="s">
        <v>2245</v>
      </c>
      <c r="K736" s="11">
        <v>74732</v>
      </c>
      <c r="L736" s="11">
        <v>44111</v>
      </c>
      <c r="M736" s="11">
        <v>0</v>
      </c>
      <c r="N736" s="21">
        <v>44111</v>
      </c>
      <c r="O736" s="7">
        <v>3</v>
      </c>
      <c r="P736" s="11">
        <v>0</v>
      </c>
      <c r="Q736" s="11">
        <f t="shared" si="77"/>
        <v>17572.404816140581</v>
      </c>
      <c r="R736" s="12" t="b">
        <f t="shared" si="80"/>
        <v>0</v>
      </c>
      <c r="S736" s="23">
        <f t="shared" si="78"/>
        <v>18657.17780915965</v>
      </c>
      <c r="T736" s="23" t="b">
        <f t="shared" si="81"/>
        <v>0</v>
      </c>
      <c r="U736" s="23">
        <f t="shared" si="79"/>
        <v>18667.558411963608</v>
      </c>
      <c r="V736" s="25">
        <f t="shared" si="82"/>
        <v>18668</v>
      </c>
      <c r="W736" s="27">
        <f t="shared" si="83"/>
        <v>-25443</v>
      </c>
    </row>
    <row r="737" spans="2:23" ht="76.5" x14ac:dyDescent="0.2">
      <c r="B737" s="9">
        <v>736</v>
      </c>
      <c r="C737" s="9">
        <v>11</v>
      </c>
      <c r="D737" s="9" t="s">
        <v>1403</v>
      </c>
      <c r="E737" s="9" t="s">
        <v>2246</v>
      </c>
      <c r="F737" s="9">
        <v>137407</v>
      </c>
      <c r="G737" s="10" t="s">
        <v>2215</v>
      </c>
      <c r="H737" s="10" t="s">
        <v>2216</v>
      </c>
      <c r="I737" s="10" t="s">
        <v>2247</v>
      </c>
      <c r="J737" s="10" t="s">
        <v>2248</v>
      </c>
      <c r="K737" s="11">
        <v>152320</v>
      </c>
      <c r="L737" s="11">
        <v>136355</v>
      </c>
      <c r="M737" s="11">
        <v>0</v>
      </c>
      <c r="N737" s="21">
        <v>136355</v>
      </c>
      <c r="O737" s="7">
        <v>3</v>
      </c>
      <c r="P737" s="11">
        <v>0</v>
      </c>
      <c r="Q737" s="11">
        <f t="shared" si="77"/>
        <v>17572.404816140581</v>
      </c>
      <c r="R737" s="12" t="b">
        <f t="shared" si="80"/>
        <v>0</v>
      </c>
      <c r="S737" s="23">
        <f t="shared" si="78"/>
        <v>18657.17780915965</v>
      </c>
      <c r="T737" s="23" t="b">
        <f t="shared" si="81"/>
        <v>0</v>
      </c>
      <c r="U737" s="23">
        <f t="shared" si="79"/>
        <v>18667.558411963608</v>
      </c>
      <c r="V737" s="25">
        <f t="shared" si="82"/>
        <v>18668</v>
      </c>
      <c r="W737" s="27">
        <f t="shared" si="83"/>
        <v>-117687</v>
      </c>
    </row>
    <row r="738" spans="2:23" ht="63.75" x14ac:dyDescent="0.2">
      <c r="B738" s="9">
        <v>737</v>
      </c>
      <c r="C738" s="9">
        <v>12</v>
      </c>
      <c r="D738" s="9" t="s">
        <v>1403</v>
      </c>
      <c r="E738" s="9" t="s">
        <v>2249</v>
      </c>
      <c r="F738" s="9">
        <v>137728</v>
      </c>
      <c r="G738" s="10" t="s">
        <v>2215</v>
      </c>
      <c r="H738" s="10" t="s">
        <v>2216</v>
      </c>
      <c r="I738" s="10" t="s">
        <v>2250</v>
      </c>
      <c r="J738" s="10" t="s">
        <v>2251</v>
      </c>
      <c r="K738" s="11">
        <v>47675</v>
      </c>
      <c r="L738" s="11">
        <v>26221</v>
      </c>
      <c r="M738" s="11">
        <v>0</v>
      </c>
      <c r="N738" s="21">
        <v>26221</v>
      </c>
      <c r="O738" s="7">
        <v>3</v>
      </c>
      <c r="P738" s="11">
        <v>0</v>
      </c>
      <c r="Q738" s="11">
        <f t="shared" si="77"/>
        <v>17572.404816140581</v>
      </c>
      <c r="R738" s="12" t="b">
        <f t="shared" si="80"/>
        <v>0</v>
      </c>
      <c r="S738" s="23">
        <f t="shared" si="78"/>
        <v>18657.17780915965</v>
      </c>
      <c r="T738" s="23" t="b">
        <f t="shared" si="81"/>
        <v>0</v>
      </c>
      <c r="U738" s="23">
        <f t="shared" si="79"/>
        <v>18667.558411963608</v>
      </c>
      <c r="V738" s="25">
        <f t="shared" si="82"/>
        <v>18668</v>
      </c>
      <c r="W738" s="27">
        <f t="shared" si="83"/>
        <v>-7553</v>
      </c>
    </row>
    <row r="739" spans="2:23" ht="38.25" x14ac:dyDescent="0.2">
      <c r="B739" s="9">
        <v>738</v>
      </c>
      <c r="C739" s="9">
        <v>13</v>
      </c>
      <c r="D739" s="9" t="s">
        <v>1403</v>
      </c>
      <c r="E739" s="9" t="s">
        <v>2252</v>
      </c>
      <c r="F739" s="9">
        <v>137746</v>
      </c>
      <c r="G739" s="10" t="s">
        <v>2215</v>
      </c>
      <c r="H739" s="10" t="s">
        <v>2216</v>
      </c>
      <c r="I739" s="10" t="s">
        <v>2253</v>
      </c>
      <c r="J739" s="10" t="s">
        <v>2254</v>
      </c>
      <c r="K739" s="11">
        <v>136850</v>
      </c>
      <c r="L739" s="11">
        <v>38583</v>
      </c>
      <c r="M739" s="11">
        <v>5000</v>
      </c>
      <c r="N739" s="21">
        <v>33583</v>
      </c>
      <c r="O739" s="7">
        <v>2</v>
      </c>
      <c r="P739" s="11">
        <v>0</v>
      </c>
      <c r="Q739" s="11">
        <f t="shared" si="77"/>
        <v>11714.93654409372</v>
      </c>
      <c r="R739" s="12" t="b">
        <f t="shared" si="80"/>
        <v>0</v>
      </c>
      <c r="S739" s="23">
        <f t="shared" si="78"/>
        <v>12799.709537112789</v>
      </c>
      <c r="T739" s="23" t="b">
        <f t="shared" si="81"/>
        <v>0</v>
      </c>
      <c r="U739" s="23">
        <f t="shared" si="79"/>
        <v>12810.090139916749</v>
      </c>
      <c r="V739" s="25">
        <f t="shared" si="82"/>
        <v>12811</v>
      </c>
      <c r="W739" s="27">
        <f t="shared" si="83"/>
        <v>-20772</v>
      </c>
    </row>
    <row r="740" spans="2:23" ht="51" x14ac:dyDescent="0.2">
      <c r="B740" s="9">
        <v>739</v>
      </c>
      <c r="C740" s="9">
        <v>14</v>
      </c>
      <c r="D740" s="9" t="s">
        <v>1403</v>
      </c>
      <c r="E740" s="9" t="s">
        <v>2255</v>
      </c>
      <c r="F740" s="9">
        <v>137844</v>
      </c>
      <c r="G740" s="10" t="s">
        <v>2215</v>
      </c>
      <c r="H740" s="10" t="s">
        <v>2216</v>
      </c>
      <c r="I740" s="10" t="s">
        <v>2256</v>
      </c>
      <c r="J740" s="10" t="s">
        <v>2257</v>
      </c>
      <c r="K740" s="11">
        <v>154700</v>
      </c>
      <c r="L740" s="11">
        <v>121101</v>
      </c>
      <c r="M740" s="11">
        <v>0</v>
      </c>
      <c r="N740" s="21">
        <v>91101</v>
      </c>
      <c r="O740" s="7">
        <v>3</v>
      </c>
      <c r="P740" s="11">
        <v>0</v>
      </c>
      <c r="Q740" s="11">
        <f t="shared" si="77"/>
        <v>17572.404816140581</v>
      </c>
      <c r="R740" s="12" t="b">
        <f t="shared" si="80"/>
        <v>0</v>
      </c>
      <c r="S740" s="23">
        <f t="shared" si="78"/>
        <v>18657.17780915965</v>
      </c>
      <c r="T740" s="23" t="b">
        <f t="shared" si="81"/>
        <v>0</v>
      </c>
      <c r="U740" s="23">
        <f t="shared" si="79"/>
        <v>18667.558411963608</v>
      </c>
      <c r="V740" s="25">
        <f t="shared" si="82"/>
        <v>18668</v>
      </c>
      <c r="W740" s="27">
        <f t="shared" si="83"/>
        <v>-72433</v>
      </c>
    </row>
    <row r="741" spans="2:23" ht="25.5" x14ac:dyDescent="0.2">
      <c r="B741" s="9">
        <v>740</v>
      </c>
      <c r="C741" s="9">
        <v>15</v>
      </c>
      <c r="D741" s="9" t="s">
        <v>1403</v>
      </c>
      <c r="E741" s="9" t="s">
        <v>2258</v>
      </c>
      <c r="F741" s="9">
        <v>137899</v>
      </c>
      <c r="G741" s="10" t="s">
        <v>2215</v>
      </c>
      <c r="H741" s="10" t="s">
        <v>2216</v>
      </c>
      <c r="I741" s="10"/>
      <c r="J741" s="10" t="s">
        <v>2259</v>
      </c>
      <c r="K741" s="11">
        <v>72000</v>
      </c>
      <c r="L741" s="11">
        <v>41035</v>
      </c>
      <c r="M741" s="11">
        <v>0</v>
      </c>
      <c r="N741" s="21">
        <v>41035</v>
      </c>
      <c r="O741" s="7">
        <v>3</v>
      </c>
      <c r="P741" s="11">
        <v>0</v>
      </c>
      <c r="Q741" s="11">
        <f t="shared" si="77"/>
        <v>17572.404816140581</v>
      </c>
      <c r="R741" s="12" t="b">
        <f t="shared" si="80"/>
        <v>0</v>
      </c>
      <c r="S741" s="23">
        <f t="shared" si="78"/>
        <v>18657.17780915965</v>
      </c>
      <c r="T741" s="23" t="b">
        <f t="shared" si="81"/>
        <v>0</v>
      </c>
      <c r="U741" s="23">
        <f t="shared" si="79"/>
        <v>18667.558411963608</v>
      </c>
      <c r="V741" s="25">
        <f t="shared" si="82"/>
        <v>18668</v>
      </c>
      <c r="W741" s="27">
        <f t="shared" si="83"/>
        <v>-22367</v>
      </c>
    </row>
    <row r="742" spans="2:23" ht="25.5" x14ac:dyDescent="0.2">
      <c r="B742" s="9">
        <v>741</v>
      </c>
      <c r="C742" s="9">
        <v>16</v>
      </c>
      <c r="D742" s="9" t="s">
        <v>1403</v>
      </c>
      <c r="E742" s="9" t="s">
        <v>2260</v>
      </c>
      <c r="F742" s="9">
        <v>137960</v>
      </c>
      <c r="G742" s="10" t="s">
        <v>2215</v>
      </c>
      <c r="H742" s="10" t="s">
        <v>2216</v>
      </c>
      <c r="I742" s="10" t="s">
        <v>2261</v>
      </c>
      <c r="J742" s="10" t="s">
        <v>2262</v>
      </c>
      <c r="K742" s="11">
        <v>60000</v>
      </c>
      <c r="L742" s="11">
        <v>49357</v>
      </c>
      <c r="M742" s="11">
        <v>0</v>
      </c>
      <c r="N742" s="21">
        <v>49357</v>
      </c>
      <c r="O742" s="7">
        <v>3</v>
      </c>
      <c r="P742" s="11">
        <v>0</v>
      </c>
      <c r="Q742" s="11">
        <f t="shared" si="77"/>
        <v>17572.404816140581</v>
      </c>
      <c r="R742" s="12" t="b">
        <f t="shared" si="80"/>
        <v>0</v>
      </c>
      <c r="S742" s="23">
        <f t="shared" si="78"/>
        <v>18657.17780915965</v>
      </c>
      <c r="T742" s="23" t="b">
        <f t="shared" si="81"/>
        <v>0</v>
      </c>
      <c r="U742" s="23">
        <f t="shared" si="79"/>
        <v>18667.558411963608</v>
      </c>
      <c r="V742" s="25">
        <f t="shared" si="82"/>
        <v>18668</v>
      </c>
      <c r="W742" s="27">
        <f t="shared" si="83"/>
        <v>-30689</v>
      </c>
    </row>
    <row r="743" spans="2:23" ht="25.5" x14ac:dyDescent="0.2">
      <c r="B743" s="9">
        <v>742</v>
      </c>
      <c r="C743" s="9">
        <v>17</v>
      </c>
      <c r="D743" s="9" t="s">
        <v>1403</v>
      </c>
      <c r="E743" s="9" t="s">
        <v>2263</v>
      </c>
      <c r="F743" s="9">
        <v>138084</v>
      </c>
      <c r="G743" s="10" t="s">
        <v>2215</v>
      </c>
      <c r="H743" s="10" t="s">
        <v>2216</v>
      </c>
      <c r="I743" s="10" t="s">
        <v>2264</v>
      </c>
      <c r="J743" s="10" t="s">
        <v>2265</v>
      </c>
      <c r="K743" s="11">
        <v>157080</v>
      </c>
      <c r="L743" s="11">
        <v>157080</v>
      </c>
      <c r="M743" s="11">
        <v>15000</v>
      </c>
      <c r="N743" s="21">
        <v>142080</v>
      </c>
      <c r="O743" s="7">
        <v>4</v>
      </c>
      <c r="P743" s="11">
        <v>0</v>
      </c>
      <c r="Q743" s="11">
        <f t="shared" si="77"/>
        <v>23429.87308818744</v>
      </c>
      <c r="R743" s="12" t="b">
        <f t="shared" si="80"/>
        <v>0</v>
      </c>
      <c r="S743" s="23">
        <f t="shared" si="78"/>
        <v>24514.646081206509</v>
      </c>
      <c r="T743" s="23" t="b">
        <f t="shared" si="81"/>
        <v>0</v>
      </c>
      <c r="U743" s="23">
        <f t="shared" si="79"/>
        <v>24525.026684010467</v>
      </c>
      <c r="V743" s="25">
        <f t="shared" si="82"/>
        <v>24526</v>
      </c>
      <c r="W743" s="27">
        <f t="shared" si="83"/>
        <v>-117554</v>
      </c>
    </row>
    <row r="744" spans="2:23" ht="25.5" x14ac:dyDescent="0.2">
      <c r="B744" s="9">
        <v>743</v>
      </c>
      <c r="C744" s="9">
        <v>18</v>
      </c>
      <c r="D744" s="9" t="s">
        <v>1403</v>
      </c>
      <c r="E744" s="9" t="s">
        <v>2266</v>
      </c>
      <c r="F744" s="9">
        <v>138164</v>
      </c>
      <c r="G744" s="10" t="s">
        <v>2215</v>
      </c>
      <c r="H744" s="10" t="s">
        <v>2216</v>
      </c>
      <c r="I744" s="10" t="s">
        <v>2267</v>
      </c>
      <c r="J744" s="10" t="s">
        <v>2268</v>
      </c>
      <c r="K744" s="11">
        <v>47802</v>
      </c>
      <c r="L744" s="11">
        <v>21802</v>
      </c>
      <c r="M744" s="11">
        <v>5000</v>
      </c>
      <c r="N744" s="21">
        <v>16802</v>
      </c>
      <c r="O744" s="7">
        <v>3</v>
      </c>
      <c r="P744" s="11">
        <v>0</v>
      </c>
      <c r="Q744" s="11">
        <f t="shared" si="77"/>
        <v>16802</v>
      </c>
      <c r="R744" s="12" t="b">
        <f t="shared" si="80"/>
        <v>1</v>
      </c>
      <c r="S744" s="23">
        <f t="shared" si="78"/>
        <v>16802</v>
      </c>
      <c r="T744" s="23" t="b">
        <f t="shared" si="81"/>
        <v>1</v>
      </c>
      <c r="U744" s="23">
        <f t="shared" si="79"/>
        <v>16802</v>
      </c>
      <c r="V744" s="25">
        <f t="shared" si="82"/>
        <v>16802</v>
      </c>
      <c r="W744" s="27">
        <f t="shared" si="83"/>
        <v>0</v>
      </c>
    </row>
    <row r="745" spans="2:23" ht="25.5" x14ac:dyDescent="0.2">
      <c r="B745" s="9">
        <v>744</v>
      </c>
      <c r="C745" s="9">
        <v>19</v>
      </c>
      <c r="D745" s="9" t="s">
        <v>1403</v>
      </c>
      <c r="E745" s="9" t="s">
        <v>2269</v>
      </c>
      <c r="F745" s="9">
        <v>138208</v>
      </c>
      <c r="G745" s="10" t="s">
        <v>2215</v>
      </c>
      <c r="H745" s="10" t="s">
        <v>2216</v>
      </c>
      <c r="I745" s="10" t="s">
        <v>2270</v>
      </c>
      <c r="J745" s="10" t="s">
        <v>2271</v>
      </c>
      <c r="K745" s="11">
        <v>76177.850000000006</v>
      </c>
      <c r="L745" s="11">
        <v>54890.85</v>
      </c>
      <c r="M745" s="11">
        <v>0</v>
      </c>
      <c r="N745" s="21">
        <v>54890.85</v>
      </c>
      <c r="O745" s="7">
        <v>3</v>
      </c>
      <c r="P745" s="11">
        <v>0</v>
      </c>
      <c r="Q745" s="11">
        <f t="shared" si="77"/>
        <v>17572.404816140581</v>
      </c>
      <c r="R745" s="12" t="b">
        <f t="shared" si="80"/>
        <v>0</v>
      </c>
      <c r="S745" s="23">
        <f t="shared" si="78"/>
        <v>18657.17780915965</v>
      </c>
      <c r="T745" s="23" t="b">
        <f t="shared" si="81"/>
        <v>0</v>
      </c>
      <c r="U745" s="23">
        <f t="shared" si="79"/>
        <v>18667.558411963608</v>
      </c>
      <c r="V745" s="25">
        <f t="shared" si="82"/>
        <v>18668</v>
      </c>
      <c r="W745" s="27">
        <f t="shared" si="83"/>
        <v>-36222.85</v>
      </c>
    </row>
    <row r="746" spans="2:23" ht="25.5" x14ac:dyDescent="0.2">
      <c r="B746" s="9">
        <v>745</v>
      </c>
      <c r="C746" s="9">
        <v>20</v>
      </c>
      <c r="D746" s="9" t="s">
        <v>1403</v>
      </c>
      <c r="E746" s="9" t="s">
        <v>2272</v>
      </c>
      <c r="F746" s="9">
        <v>138351</v>
      </c>
      <c r="G746" s="10" t="s">
        <v>2215</v>
      </c>
      <c r="H746" s="10" t="s">
        <v>2216</v>
      </c>
      <c r="I746" s="10" t="s">
        <v>459</v>
      </c>
      <c r="J746" s="10" t="s">
        <v>2273</v>
      </c>
      <c r="K746" s="11">
        <v>120001</v>
      </c>
      <c r="L746" s="11">
        <v>54802</v>
      </c>
      <c r="M746" s="11">
        <v>0</v>
      </c>
      <c r="N746" s="21">
        <v>54802</v>
      </c>
      <c r="O746" s="7">
        <v>3</v>
      </c>
      <c r="P746" s="11">
        <v>0</v>
      </c>
      <c r="Q746" s="11">
        <f t="shared" si="77"/>
        <v>17572.404816140581</v>
      </c>
      <c r="R746" s="12" t="b">
        <f t="shared" si="80"/>
        <v>0</v>
      </c>
      <c r="S746" s="23">
        <f t="shared" si="78"/>
        <v>18657.17780915965</v>
      </c>
      <c r="T746" s="23" t="b">
        <f t="shared" si="81"/>
        <v>0</v>
      </c>
      <c r="U746" s="23">
        <f t="shared" si="79"/>
        <v>18667.558411963608</v>
      </c>
      <c r="V746" s="25">
        <f t="shared" si="82"/>
        <v>18668</v>
      </c>
      <c r="W746" s="27">
        <f t="shared" si="83"/>
        <v>-36134</v>
      </c>
    </row>
    <row r="747" spans="2:23" ht="38.25" x14ac:dyDescent="0.2">
      <c r="B747" s="9">
        <v>746</v>
      </c>
      <c r="C747" s="9">
        <v>21</v>
      </c>
      <c r="D747" s="9" t="s">
        <v>1403</v>
      </c>
      <c r="E747" s="9" t="s">
        <v>2274</v>
      </c>
      <c r="F747" s="9">
        <v>138431</v>
      </c>
      <c r="G747" s="10" t="s">
        <v>2215</v>
      </c>
      <c r="H747" s="10" t="s">
        <v>2216</v>
      </c>
      <c r="I747" s="10" t="s">
        <v>2275</v>
      </c>
      <c r="J747" s="10" t="s">
        <v>2276</v>
      </c>
      <c r="K747" s="11">
        <v>190566.66</v>
      </c>
      <c r="L747" s="11">
        <v>73860</v>
      </c>
      <c r="M747" s="11">
        <v>0</v>
      </c>
      <c r="N747" s="21">
        <v>73860</v>
      </c>
      <c r="O747" s="7">
        <v>3</v>
      </c>
      <c r="P747" s="11">
        <v>0</v>
      </c>
      <c r="Q747" s="11">
        <f t="shared" si="77"/>
        <v>17572.404816140581</v>
      </c>
      <c r="R747" s="12" t="b">
        <f t="shared" si="80"/>
        <v>0</v>
      </c>
      <c r="S747" s="23">
        <f t="shared" si="78"/>
        <v>18657.17780915965</v>
      </c>
      <c r="T747" s="23" t="b">
        <f t="shared" si="81"/>
        <v>0</v>
      </c>
      <c r="U747" s="23">
        <f t="shared" si="79"/>
        <v>18667.558411963608</v>
      </c>
      <c r="V747" s="25">
        <f t="shared" si="82"/>
        <v>18668</v>
      </c>
      <c r="W747" s="27">
        <f t="shared" si="83"/>
        <v>-55192</v>
      </c>
    </row>
    <row r="748" spans="2:23" ht="25.5" x14ac:dyDescent="0.2">
      <c r="B748" s="9">
        <v>747</v>
      </c>
      <c r="C748" s="9">
        <v>22</v>
      </c>
      <c r="D748" s="9" t="s">
        <v>1403</v>
      </c>
      <c r="E748" s="9" t="s">
        <v>2277</v>
      </c>
      <c r="F748" s="9">
        <v>138501</v>
      </c>
      <c r="G748" s="10" t="s">
        <v>2215</v>
      </c>
      <c r="H748" s="10" t="s">
        <v>2216</v>
      </c>
      <c r="I748" s="10" t="s">
        <v>2278</v>
      </c>
      <c r="J748" s="10" t="s">
        <v>2279</v>
      </c>
      <c r="K748" s="11">
        <v>119000</v>
      </c>
      <c r="L748" s="11">
        <v>119000</v>
      </c>
      <c r="M748" s="11">
        <v>0</v>
      </c>
      <c r="N748" s="21">
        <v>20000</v>
      </c>
      <c r="O748" s="7">
        <v>3</v>
      </c>
      <c r="P748" s="11">
        <v>0</v>
      </c>
      <c r="Q748" s="11">
        <f t="shared" si="77"/>
        <v>17572.404816140581</v>
      </c>
      <c r="R748" s="12" t="b">
        <f t="shared" si="80"/>
        <v>0</v>
      </c>
      <c r="S748" s="23">
        <f t="shared" si="78"/>
        <v>18657.17780915965</v>
      </c>
      <c r="T748" s="23" t="b">
        <f t="shared" si="81"/>
        <v>0</v>
      </c>
      <c r="U748" s="23">
        <f t="shared" si="79"/>
        <v>18667.558411963608</v>
      </c>
      <c r="V748" s="25">
        <f t="shared" si="82"/>
        <v>18668</v>
      </c>
      <c r="W748" s="27">
        <f t="shared" si="83"/>
        <v>-1332</v>
      </c>
    </row>
    <row r="749" spans="2:23" ht="25.5" x14ac:dyDescent="0.2">
      <c r="B749" s="9">
        <v>748</v>
      </c>
      <c r="C749" s="9">
        <v>23</v>
      </c>
      <c r="D749" s="9" t="s">
        <v>1403</v>
      </c>
      <c r="E749" s="9" t="s">
        <v>2280</v>
      </c>
      <c r="F749" s="9">
        <v>138574</v>
      </c>
      <c r="G749" s="10" t="s">
        <v>2215</v>
      </c>
      <c r="H749" s="10" t="s">
        <v>2216</v>
      </c>
      <c r="I749" s="10"/>
      <c r="J749" s="10" t="s">
        <v>2281</v>
      </c>
      <c r="K749" s="11">
        <v>58800</v>
      </c>
      <c r="L749" s="11">
        <v>2969</v>
      </c>
      <c r="M749" s="11">
        <v>0</v>
      </c>
      <c r="N749" s="21">
        <v>2969</v>
      </c>
      <c r="O749" s="7">
        <v>3</v>
      </c>
      <c r="P749" s="11">
        <v>0</v>
      </c>
      <c r="Q749" s="11">
        <f t="shared" si="77"/>
        <v>2969</v>
      </c>
      <c r="R749" s="12" t="b">
        <f t="shared" si="80"/>
        <v>1</v>
      </c>
      <c r="S749" s="23">
        <f t="shared" si="78"/>
        <v>2969</v>
      </c>
      <c r="T749" s="23" t="b">
        <f t="shared" si="81"/>
        <v>1</v>
      </c>
      <c r="U749" s="23">
        <f t="shared" si="79"/>
        <v>2969</v>
      </c>
      <c r="V749" s="25">
        <f t="shared" si="82"/>
        <v>2969</v>
      </c>
      <c r="W749" s="27">
        <f t="shared" si="83"/>
        <v>0</v>
      </c>
    </row>
    <row r="750" spans="2:23" ht="51" x14ac:dyDescent="0.2">
      <c r="B750" s="9">
        <v>749</v>
      </c>
      <c r="C750" s="9">
        <v>24</v>
      </c>
      <c r="D750" s="9" t="s">
        <v>1403</v>
      </c>
      <c r="E750" s="9" t="s">
        <v>2282</v>
      </c>
      <c r="F750" s="9">
        <v>180028</v>
      </c>
      <c r="G750" s="10" t="s">
        <v>2215</v>
      </c>
      <c r="H750" s="10" t="s">
        <v>2216</v>
      </c>
      <c r="I750" s="10" t="s">
        <v>2283</v>
      </c>
      <c r="J750" s="10" t="s">
        <v>2284</v>
      </c>
      <c r="K750" s="11">
        <v>119000</v>
      </c>
      <c r="L750" s="11">
        <v>96209</v>
      </c>
      <c r="M750" s="11">
        <v>0</v>
      </c>
      <c r="N750" s="21">
        <v>80000</v>
      </c>
      <c r="O750" s="7">
        <v>3</v>
      </c>
      <c r="P750" s="11">
        <v>0</v>
      </c>
      <c r="Q750" s="11">
        <f t="shared" si="77"/>
        <v>17572.404816140581</v>
      </c>
      <c r="R750" s="12" t="b">
        <f t="shared" si="80"/>
        <v>0</v>
      </c>
      <c r="S750" s="23">
        <f t="shared" si="78"/>
        <v>18657.17780915965</v>
      </c>
      <c r="T750" s="23" t="b">
        <f t="shared" si="81"/>
        <v>0</v>
      </c>
      <c r="U750" s="23">
        <f t="shared" si="79"/>
        <v>18667.558411963608</v>
      </c>
      <c r="V750" s="25">
        <f t="shared" si="82"/>
        <v>18668</v>
      </c>
      <c r="W750" s="27">
        <f t="shared" si="83"/>
        <v>-61332</v>
      </c>
    </row>
    <row r="751" spans="2:23" ht="25.5" x14ac:dyDescent="0.2">
      <c r="B751" s="9">
        <v>750</v>
      </c>
      <c r="C751" s="9">
        <v>25</v>
      </c>
      <c r="D751" s="9" t="s">
        <v>1403</v>
      </c>
      <c r="E751" s="9" t="s">
        <v>2285</v>
      </c>
      <c r="F751" s="9">
        <v>180091</v>
      </c>
      <c r="G751" s="10" t="s">
        <v>2215</v>
      </c>
      <c r="H751" s="10" t="s">
        <v>2216</v>
      </c>
      <c r="I751" s="10" t="s">
        <v>2286</v>
      </c>
      <c r="J751" s="10" t="s">
        <v>2287</v>
      </c>
      <c r="K751" s="11">
        <v>157080</v>
      </c>
      <c r="L751" s="11">
        <v>157080</v>
      </c>
      <c r="M751" s="11">
        <v>30000</v>
      </c>
      <c r="N751" s="21">
        <v>127080</v>
      </c>
      <c r="O751" s="7">
        <v>3</v>
      </c>
      <c r="P751" s="11">
        <v>0</v>
      </c>
      <c r="Q751" s="11">
        <f t="shared" si="77"/>
        <v>17572.404816140581</v>
      </c>
      <c r="R751" s="12" t="b">
        <f t="shared" si="80"/>
        <v>0</v>
      </c>
      <c r="S751" s="23">
        <f t="shared" si="78"/>
        <v>18657.17780915965</v>
      </c>
      <c r="T751" s="23" t="b">
        <f t="shared" si="81"/>
        <v>0</v>
      </c>
      <c r="U751" s="23">
        <f t="shared" si="79"/>
        <v>18667.558411963608</v>
      </c>
      <c r="V751" s="25">
        <f t="shared" si="82"/>
        <v>18668</v>
      </c>
      <c r="W751" s="27">
        <f t="shared" si="83"/>
        <v>-108412</v>
      </c>
    </row>
    <row r="752" spans="2:23" ht="114.75" x14ac:dyDescent="0.2">
      <c r="B752" s="9">
        <v>751</v>
      </c>
      <c r="C752" s="9">
        <v>26</v>
      </c>
      <c r="D752" s="9" t="s">
        <v>1403</v>
      </c>
      <c r="E752" s="9" t="s">
        <v>2288</v>
      </c>
      <c r="F752" s="9">
        <v>138770</v>
      </c>
      <c r="G752" s="10" t="s">
        <v>2215</v>
      </c>
      <c r="H752" s="10" t="s">
        <v>2216</v>
      </c>
      <c r="I752" s="10" t="s">
        <v>2289</v>
      </c>
      <c r="J752" s="10" t="s">
        <v>2290</v>
      </c>
      <c r="K752" s="11">
        <v>148825</v>
      </c>
      <c r="L752" s="11">
        <v>138182</v>
      </c>
      <c r="M752" s="11">
        <v>0</v>
      </c>
      <c r="N752" s="21">
        <v>138182</v>
      </c>
      <c r="O752" s="7">
        <v>3</v>
      </c>
      <c r="P752" s="11">
        <v>0</v>
      </c>
      <c r="Q752" s="11">
        <f t="shared" si="77"/>
        <v>17572.404816140581</v>
      </c>
      <c r="R752" s="12" t="b">
        <f t="shared" si="80"/>
        <v>0</v>
      </c>
      <c r="S752" s="23">
        <f t="shared" si="78"/>
        <v>18657.17780915965</v>
      </c>
      <c r="T752" s="23" t="b">
        <f t="shared" si="81"/>
        <v>0</v>
      </c>
      <c r="U752" s="23">
        <f t="shared" si="79"/>
        <v>18667.558411963608</v>
      </c>
      <c r="V752" s="25">
        <f t="shared" si="82"/>
        <v>18668</v>
      </c>
      <c r="W752" s="27">
        <f t="shared" si="83"/>
        <v>-119514</v>
      </c>
    </row>
    <row r="753" spans="2:23" ht="76.5" x14ac:dyDescent="0.2">
      <c r="B753" s="9">
        <v>752</v>
      </c>
      <c r="C753" s="9">
        <v>27</v>
      </c>
      <c r="D753" s="9" t="s">
        <v>1403</v>
      </c>
      <c r="E753" s="9" t="s">
        <v>2291</v>
      </c>
      <c r="F753" s="9">
        <v>138734</v>
      </c>
      <c r="G753" s="10" t="s">
        <v>2215</v>
      </c>
      <c r="H753" s="10" t="s">
        <v>2216</v>
      </c>
      <c r="I753" s="10" t="s">
        <v>2292</v>
      </c>
      <c r="J753" s="10" t="s">
        <v>2293</v>
      </c>
      <c r="K753" s="11">
        <v>157080</v>
      </c>
      <c r="L753" s="11">
        <v>157080</v>
      </c>
      <c r="M753" s="11">
        <v>10000</v>
      </c>
      <c r="N753" s="21">
        <v>147080</v>
      </c>
      <c r="O753" s="7">
        <v>3</v>
      </c>
      <c r="P753" s="11">
        <v>0</v>
      </c>
      <c r="Q753" s="11">
        <f t="shared" si="77"/>
        <v>17572.404816140581</v>
      </c>
      <c r="R753" s="12" t="b">
        <f t="shared" si="80"/>
        <v>0</v>
      </c>
      <c r="S753" s="23">
        <f t="shared" si="78"/>
        <v>18657.17780915965</v>
      </c>
      <c r="T753" s="23" t="b">
        <f t="shared" si="81"/>
        <v>0</v>
      </c>
      <c r="U753" s="23">
        <f t="shared" si="79"/>
        <v>18667.558411963608</v>
      </c>
      <c r="V753" s="25">
        <f t="shared" si="82"/>
        <v>18668</v>
      </c>
      <c r="W753" s="27">
        <f t="shared" si="83"/>
        <v>-128412</v>
      </c>
    </row>
    <row r="754" spans="2:23" ht="25.5" x14ac:dyDescent="0.2">
      <c r="B754" s="9">
        <v>753</v>
      </c>
      <c r="C754" s="9">
        <v>28</v>
      </c>
      <c r="D754" s="9" t="s">
        <v>1403</v>
      </c>
      <c r="E754" s="9" t="s">
        <v>1403</v>
      </c>
      <c r="F754" s="9">
        <v>136483</v>
      </c>
      <c r="G754" s="10" t="s">
        <v>2215</v>
      </c>
      <c r="H754" s="10" t="s">
        <v>2216</v>
      </c>
      <c r="I754" s="10"/>
      <c r="J754" s="10" t="s">
        <v>2294</v>
      </c>
      <c r="K754" s="11">
        <v>1132356.1200000001</v>
      </c>
      <c r="L754" s="11">
        <v>248887.84</v>
      </c>
      <c r="M754" s="11">
        <v>117887.84</v>
      </c>
      <c r="N754" s="21">
        <v>131000</v>
      </c>
      <c r="O754" s="7">
        <v>4</v>
      </c>
      <c r="P754" s="11">
        <v>0</v>
      </c>
      <c r="Q754" s="11">
        <f t="shared" si="77"/>
        <v>23429.87308818744</v>
      </c>
      <c r="R754" s="12" t="b">
        <f t="shared" si="80"/>
        <v>0</v>
      </c>
      <c r="S754" s="23">
        <f t="shared" si="78"/>
        <v>24514.646081206509</v>
      </c>
      <c r="T754" s="23" t="b">
        <f t="shared" si="81"/>
        <v>0</v>
      </c>
      <c r="U754" s="23">
        <f t="shared" si="79"/>
        <v>24525.026684010467</v>
      </c>
      <c r="V754" s="25">
        <f t="shared" si="82"/>
        <v>24526</v>
      </c>
      <c r="W754" s="27">
        <f t="shared" si="83"/>
        <v>-106474</v>
      </c>
    </row>
    <row r="755" spans="2:23" ht="25.5" x14ac:dyDescent="0.2">
      <c r="B755" s="9">
        <v>754</v>
      </c>
      <c r="C755" s="9">
        <v>29</v>
      </c>
      <c r="D755" s="9" t="s">
        <v>1403</v>
      </c>
      <c r="E755" s="9" t="s">
        <v>2295</v>
      </c>
      <c r="F755" s="9">
        <v>138805</v>
      </c>
      <c r="G755" s="10" t="s">
        <v>2215</v>
      </c>
      <c r="H755" s="10" t="s">
        <v>2216</v>
      </c>
      <c r="I755" s="10" t="s">
        <v>2296</v>
      </c>
      <c r="J755" s="10" t="s">
        <v>2297</v>
      </c>
      <c r="K755" s="11">
        <v>56000</v>
      </c>
      <c r="L755" s="11">
        <v>7000</v>
      </c>
      <c r="M755" s="11">
        <v>2000</v>
      </c>
      <c r="N755" s="21">
        <v>5000</v>
      </c>
      <c r="O755" s="7">
        <v>3</v>
      </c>
      <c r="P755" s="11">
        <v>0</v>
      </c>
      <c r="Q755" s="11">
        <f t="shared" si="77"/>
        <v>5000</v>
      </c>
      <c r="R755" s="12" t="b">
        <f t="shared" si="80"/>
        <v>1</v>
      </c>
      <c r="S755" s="23">
        <f t="shared" si="78"/>
        <v>5000</v>
      </c>
      <c r="T755" s="23" t="b">
        <f t="shared" si="81"/>
        <v>1</v>
      </c>
      <c r="U755" s="23">
        <f t="shared" si="79"/>
        <v>5000</v>
      </c>
      <c r="V755" s="25">
        <f t="shared" si="82"/>
        <v>5000</v>
      </c>
      <c r="W755" s="27">
        <f t="shared" si="83"/>
        <v>0</v>
      </c>
    </row>
    <row r="756" spans="2:23" ht="25.5" x14ac:dyDescent="0.2">
      <c r="B756" s="9">
        <v>755</v>
      </c>
      <c r="C756" s="9">
        <v>30</v>
      </c>
      <c r="D756" s="9" t="s">
        <v>1403</v>
      </c>
      <c r="E756" s="9" t="s">
        <v>2298</v>
      </c>
      <c r="F756" s="9">
        <v>138869</v>
      </c>
      <c r="G756" s="10" t="s">
        <v>2215</v>
      </c>
      <c r="H756" s="10" t="s">
        <v>2216</v>
      </c>
      <c r="I756" s="10" t="s">
        <v>2299</v>
      </c>
      <c r="J756" s="10" t="s">
        <v>2300</v>
      </c>
      <c r="K756" s="11">
        <v>157080</v>
      </c>
      <c r="L756" s="11">
        <v>101537</v>
      </c>
      <c r="M756" s="11">
        <v>0</v>
      </c>
      <c r="N756" s="21">
        <v>101537</v>
      </c>
      <c r="O756" s="7">
        <v>2</v>
      </c>
      <c r="P756" s="11">
        <v>0</v>
      </c>
      <c r="Q756" s="11">
        <f t="shared" si="77"/>
        <v>11714.93654409372</v>
      </c>
      <c r="R756" s="12" t="b">
        <f t="shared" si="80"/>
        <v>0</v>
      </c>
      <c r="S756" s="23">
        <f t="shared" si="78"/>
        <v>12799.709537112789</v>
      </c>
      <c r="T756" s="23" t="b">
        <f t="shared" si="81"/>
        <v>0</v>
      </c>
      <c r="U756" s="23">
        <f t="shared" si="79"/>
        <v>12810.090139916749</v>
      </c>
      <c r="V756" s="25">
        <f t="shared" si="82"/>
        <v>12811</v>
      </c>
      <c r="W756" s="27">
        <f t="shared" si="83"/>
        <v>-88726</v>
      </c>
    </row>
    <row r="757" spans="2:23" ht="25.5" x14ac:dyDescent="0.2">
      <c r="B757" s="9">
        <v>756</v>
      </c>
      <c r="C757" s="9">
        <v>31</v>
      </c>
      <c r="D757" s="9" t="s">
        <v>1403</v>
      </c>
      <c r="E757" s="9" t="s">
        <v>2301</v>
      </c>
      <c r="F757" s="9">
        <v>139009</v>
      </c>
      <c r="G757" s="10" t="s">
        <v>2215</v>
      </c>
      <c r="H757" s="10" t="s">
        <v>2216</v>
      </c>
      <c r="I757" s="10" t="s">
        <v>2302</v>
      </c>
      <c r="J757" s="10" t="s">
        <v>2303</v>
      </c>
      <c r="K757" s="11">
        <v>157080</v>
      </c>
      <c r="L757" s="11">
        <v>157080</v>
      </c>
      <c r="M757" s="11">
        <v>20000</v>
      </c>
      <c r="N757" s="21">
        <v>137080</v>
      </c>
      <c r="O757" s="7">
        <v>2</v>
      </c>
      <c r="P757" s="11">
        <v>0</v>
      </c>
      <c r="Q757" s="11">
        <f t="shared" si="77"/>
        <v>11714.93654409372</v>
      </c>
      <c r="R757" s="12" t="b">
        <f t="shared" si="80"/>
        <v>0</v>
      </c>
      <c r="S757" s="23">
        <f t="shared" si="78"/>
        <v>12799.709537112789</v>
      </c>
      <c r="T757" s="23" t="b">
        <f t="shared" si="81"/>
        <v>0</v>
      </c>
      <c r="U757" s="23">
        <f t="shared" si="79"/>
        <v>12810.090139916749</v>
      </c>
      <c r="V757" s="25">
        <f t="shared" si="82"/>
        <v>12811</v>
      </c>
      <c r="W757" s="27">
        <f t="shared" si="83"/>
        <v>-124269</v>
      </c>
    </row>
    <row r="758" spans="2:23" ht="25.5" x14ac:dyDescent="0.2">
      <c r="B758" s="9">
        <v>757</v>
      </c>
      <c r="C758" s="9">
        <v>32</v>
      </c>
      <c r="D758" s="9" t="s">
        <v>1403</v>
      </c>
      <c r="E758" s="9" t="s">
        <v>2304</v>
      </c>
      <c r="F758" s="9">
        <v>139143</v>
      </c>
      <c r="G758" s="10" t="s">
        <v>2215</v>
      </c>
      <c r="H758" s="10" t="s">
        <v>2216</v>
      </c>
      <c r="I758" s="10" t="s">
        <v>459</v>
      </c>
      <c r="J758" s="10" t="s">
        <v>2305</v>
      </c>
      <c r="K758" s="11">
        <v>117810</v>
      </c>
      <c r="L758" s="11">
        <v>15470</v>
      </c>
      <c r="M758" s="11">
        <v>0</v>
      </c>
      <c r="N758" s="21">
        <v>15470</v>
      </c>
      <c r="O758" s="7">
        <v>4</v>
      </c>
      <c r="P758" s="11">
        <v>0</v>
      </c>
      <c r="Q758" s="11">
        <f t="shared" si="77"/>
        <v>15470</v>
      </c>
      <c r="R758" s="12" t="b">
        <f t="shared" si="80"/>
        <v>1</v>
      </c>
      <c r="S758" s="23">
        <f t="shared" si="78"/>
        <v>15470</v>
      </c>
      <c r="T758" s="23" t="b">
        <f t="shared" si="81"/>
        <v>1</v>
      </c>
      <c r="U758" s="23">
        <f t="shared" si="79"/>
        <v>15470</v>
      </c>
      <c r="V758" s="25">
        <f t="shared" si="82"/>
        <v>15470</v>
      </c>
      <c r="W758" s="27">
        <f t="shared" si="83"/>
        <v>0</v>
      </c>
    </row>
    <row r="759" spans="2:23" ht="25.5" x14ac:dyDescent="0.2">
      <c r="B759" s="9">
        <v>758</v>
      </c>
      <c r="C759" s="9">
        <v>33</v>
      </c>
      <c r="D759" s="9" t="s">
        <v>1403</v>
      </c>
      <c r="E759" s="9" t="s">
        <v>2306</v>
      </c>
      <c r="F759" s="9">
        <v>139170</v>
      </c>
      <c r="G759" s="10" t="s">
        <v>2215</v>
      </c>
      <c r="H759" s="10" t="s">
        <v>2216</v>
      </c>
      <c r="I759" s="10" t="s">
        <v>2307</v>
      </c>
      <c r="J759" s="10" t="s">
        <v>2308</v>
      </c>
      <c r="K759" s="11">
        <v>77826</v>
      </c>
      <c r="L759" s="11">
        <v>36771</v>
      </c>
      <c r="M759" s="11">
        <v>0</v>
      </c>
      <c r="N759" s="21">
        <v>36771</v>
      </c>
      <c r="O759" s="13">
        <v>4</v>
      </c>
      <c r="P759" s="11">
        <v>0</v>
      </c>
      <c r="Q759" s="11">
        <f t="shared" si="77"/>
        <v>23429.87308818744</v>
      </c>
      <c r="R759" s="12" t="b">
        <f t="shared" si="80"/>
        <v>0</v>
      </c>
      <c r="S759" s="23">
        <f t="shared" si="78"/>
        <v>24514.646081206509</v>
      </c>
      <c r="T759" s="23" t="b">
        <f t="shared" si="81"/>
        <v>0</v>
      </c>
      <c r="U759" s="23">
        <f t="shared" si="79"/>
        <v>24525.026684010467</v>
      </c>
      <c r="V759" s="25">
        <f t="shared" si="82"/>
        <v>24526</v>
      </c>
      <c r="W759" s="27">
        <f t="shared" si="83"/>
        <v>-12245</v>
      </c>
    </row>
    <row r="760" spans="2:23" ht="76.5" x14ac:dyDescent="0.2">
      <c r="B760" s="9">
        <v>759</v>
      </c>
      <c r="C760" s="9">
        <v>34</v>
      </c>
      <c r="D760" s="9" t="s">
        <v>1403</v>
      </c>
      <c r="E760" s="9" t="s">
        <v>2309</v>
      </c>
      <c r="F760" s="9">
        <v>139214</v>
      </c>
      <c r="G760" s="10" t="s">
        <v>2215</v>
      </c>
      <c r="H760" s="10" t="s">
        <v>2216</v>
      </c>
      <c r="I760" s="10" t="s">
        <v>2310</v>
      </c>
      <c r="J760" s="10" t="s">
        <v>2311</v>
      </c>
      <c r="K760" s="11">
        <v>132000</v>
      </c>
      <c r="L760" s="11">
        <v>111000</v>
      </c>
      <c r="M760" s="11">
        <v>0</v>
      </c>
      <c r="N760" s="21">
        <v>111000</v>
      </c>
      <c r="O760" s="7">
        <v>3</v>
      </c>
      <c r="P760" s="11">
        <v>0</v>
      </c>
      <c r="Q760" s="11">
        <f t="shared" si="77"/>
        <v>17572.404816140581</v>
      </c>
      <c r="R760" s="12" t="b">
        <f t="shared" si="80"/>
        <v>0</v>
      </c>
      <c r="S760" s="23">
        <f t="shared" si="78"/>
        <v>18657.17780915965</v>
      </c>
      <c r="T760" s="23" t="b">
        <f t="shared" si="81"/>
        <v>0</v>
      </c>
      <c r="U760" s="23">
        <f t="shared" si="79"/>
        <v>18667.558411963608</v>
      </c>
      <c r="V760" s="25">
        <f t="shared" si="82"/>
        <v>18668</v>
      </c>
      <c r="W760" s="27">
        <f t="shared" si="83"/>
        <v>-92332</v>
      </c>
    </row>
    <row r="761" spans="2:23" ht="25.5" x14ac:dyDescent="0.2">
      <c r="B761" s="9">
        <v>760</v>
      </c>
      <c r="C761" s="9">
        <v>35</v>
      </c>
      <c r="D761" s="9" t="s">
        <v>1403</v>
      </c>
      <c r="E761" s="9" t="s">
        <v>1633</v>
      </c>
      <c r="F761" s="9">
        <v>139250</v>
      </c>
      <c r="G761" s="10" t="s">
        <v>2215</v>
      </c>
      <c r="H761" s="10" t="s">
        <v>2216</v>
      </c>
      <c r="I761" s="10" t="s">
        <v>2312</v>
      </c>
      <c r="J761" s="10" t="s">
        <v>2313</v>
      </c>
      <c r="K761" s="11">
        <v>46800</v>
      </c>
      <c r="L761" s="11">
        <v>9500</v>
      </c>
      <c r="M761" s="11">
        <v>0</v>
      </c>
      <c r="N761" s="21">
        <v>9500</v>
      </c>
      <c r="O761" s="7">
        <v>3</v>
      </c>
      <c r="P761" s="11">
        <v>0</v>
      </c>
      <c r="Q761" s="11">
        <f t="shared" si="77"/>
        <v>9500</v>
      </c>
      <c r="R761" s="12" t="b">
        <f t="shared" si="80"/>
        <v>1</v>
      </c>
      <c r="S761" s="23">
        <f t="shared" si="78"/>
        <v>9500</v>
      </c>
      <c r="T761" s="23" t="b">
        <f t="shared" si="81"/>
        <v>1</v>
      </c>
      <c r="U761" s="23">
        <f t="shared" si="79"/>
        <v>9500</v>
      </c>
      <c r="V761" s="25">
        <f t="shared" si="82"/>
        <v>9500</v>
      </c>
      <c r="W761" s="27">
        <f t="shared" si="83"/>
        <v>0</v>
      </c>
    </row>
    <row r="762" spans="2:23" ht="38.25" x14ac:dyDescent="0.2">
      <c r="B762" s="9">
        <v>761</v>
      </c>
      <c r="C762" s="9">
        <v>36</v>
      </c>
      <c r="D762" s="9" t="s">
        <v>1403</v>
      </c>
      <c r="E762" s="9" t="s">
        <v>2314</v>
      </c>
      <c r="F762" s="9">
        <v>139330</v>
      </c>
      <c r="G762" s="10" t="s">
        <v>2215</v>
      </c>
      <c r="H762" s="10" t="s">
        <v>2216</v>
      </c>
      <c r="I762" s="10" t="s">
        <v>2315</v>
      </c>
      <c r="J762" s="10" t="s">
        <v>2316</v>
      </c>
      <c r="K762" s="11">
        <v>38343</v>
      </c>
      <c r="L762" s="11">
        <v>35000</v>
      </c>
      <c r="M762" s="11">
        <v>15000</v>
      </c>
      <c r="N762" s="21">
        <v>20000</v>
      </c>
      <c r="O762" s="7">
        <v>2</v>
      </c>
      <c r="P762" s="11">
        <v>0</v>
      </c>
      <c r="Q762" s="11">
        <f t="shared" si="77"/>
        <v>11714.93654409372</v>
      </c>
      <c r="R762" s="12" t="b">
        <f t="shared" si="80"/>
        <v>0</v>
      </c>
      <c r="S762" s="23">
        <f t="shared" si="78"/>
        <v>12799.709537112789</v>
      </c>
      <c r="T762" s="23" t="b">
        <f t="shared" si="81"/>
        <v>0</v>
      </c>
      <c r="U762" s="23">
        <f t="shared" si="79"/>
        <v>12810.090139916749</v>
      </c>
      <c r="V762" s="25">
        <f t="shared" si="82"/>
        <v>12811</v>
      </c>
      <c r="W762" s="27">
        <f t="shared" si="83"/>
        <v>-7189</v>
      </c>
    </row>
    <row r="763" spans="2:23" ht="25.5" x14ac:dyDescent="0.2">
      <c r="B763" s="9">
        <v>762</v>
      </c>
      <c r="C763" s="9">
        <v>1</v>
      </c>
      <c r="D763" s="9" t="s">
        <v>2317</v>
      </c>
      <c r="E763" s="9" t="s">
        <v>2318</v>
      </c>
      <c r="F763" s="9">
        <v>143959</v>
      </c>
      <c r="G763" s="10" t="s">
        <v>2319</v>
      </c>
      <c r="H763" s="10" t="s">
        <v>2320</v>
      </c>
      <c r="I763" s="10" t="s">
        <v>2321</v>
      </c>
      <c r="J763" s="10" t="s">
        <v>2322</v>
      </c>
      <c r="K763" s="11">
        <v>168000</v>
      </c>
      <c r="L763" s="11">
        <v>142309</v>
      </c>
      <c r="M763" s="11">
        <v>1000</v>
      </c>
      <c r="N763" s="21">
        <v>132309</v>
      </c>
      <c r="O763" s="7">
        <v>3</v>
      </c>
      <c r="P763" s="11">
        <v>0</v>
      </c>
      <c r="Q763" s="11">
        <f t="shared" si="77"/>
        <v>17572.404816140581</v>
      </c>
      <c r="R763" s="12" t="b">
        <f t="shared" si="80"/>
        <v>0</v>
      </c>
      <c r="S763" s="23">
        <f t="shared" si="78"/>
        <v>18657.17780915965</v>
      </c>
      <c r="T763" s="23" t="b">
        <f t="shared" si="81"/>
        <v>0</v>
      </c>
      <c r="U763" s="23">
        <f t="shared" si="79"/>
        <v>18667.558411963608</v>
      </c>
      <c r="V763" s="25">
        <f t="shared" si="82"/>
        <v>18668</v>
      </c>
      <c r="W763" s="27">
        <f t="shared" si="83"/>
        <v>-113641</v>
      </c>
    </row>
    <row r="764" spans="2:23" ht="38.25" x14ac:dyDescent="0.2">
      <c r="B764" s="9">
        <v>763</v>
      </c>
      <c r="C764" s="9">
        <v>2</v>
      </c>
      <c r="D764" s="9" t="s">
        <v>2317</v>
      </c>
      <c r="E764" s="9" t="s">
        <v>2323</v>
      </c>
      <c r="F764" s="9">
        <v>143995</v>
      </c>
      <c r="G764" s="10" t="s">
        <v>2319</v>
      </c>
      <c r="H764" s="10" t="s">
        <v>2320</v>
      </c>
      <c r="I764" s="10" t="s">
        <v>2324</v>
      </c>
      <c r="J764" s="10" t="s">
        <v>2325</v>
      </c>
      <c r="K764" s="11">
        <v>167609.20000000001</v>
      </c>
      <c r="L764" s="11">
        <v>112013.46</v>
      </c>
      <c r="M764" s="11">
        <v>0</v>
      </c>
      <c r="N764" s="21">
        <v>55595.74</v>
      </c>
      <c r="O764" s="7">
        <v>4</v>
      </c>
      <c r="P764" s="11">
        <v>0</v>
      </c>
      <c r="Q764" s="11">
        <f t="shared" si="77"/>
        <v>23429.87308818744</v>
      </c>
      <c r="R764" s="12" t="b">
        <f t="shared" si="80"/>
        <v>0</v>
      </c>
      <c r="S764" s="23">
        <f t="shared" si="78"/>
        <v>24514.646081206509</v>
      </c>
      <c r="T764" s="23" t="b">
        <f t="shared" si="81"/>
        <v>0</v>
      </c>
      <c r="U764" s="23">
        <f t="shared" si="79"/>
        <v>24525.026684010467</v>
      </c>
      <c r="V764" s="25">
        <f t="shared" si="82"/>
        <v>24526</v>
      </c>
      <c r="W764" s="27">
        <f t="shared" si="83"/>
        <v>-31069.739999999998</v>
      </c>
    </row>
    <row r="765" spans="2:23" ht="89.25" x14ac:dyDescent="0.2">
      <c r="B765" s="9">
        <v>764</v>
      </c>
      <c r="C765" s="9">
        <v>3</v>
      </c>
      <c r="D765" s="9" t="s">
        <v>2317</v>
      </c>
      <c r="E765" s="9" t="s">
        <v>2326</v>
      </c>
      <c r="F765" s="9">
        <v>144116</v>
      </c>
      <c r="G765" s="10" t="s">
        <v>2319</v>
      </c>
      <c r="H765" s="10" t="s">
        <v>2320</v>
      </c>
      <c r="I765" s="10" t="s">
        <v>2327</v>
      </c>
      <c r="J765" s="10" t="s">
        <v>2328</v>
      </c>
      <c r="K765" s="11">
        <v>152850</v>
      </c>
      <c r="L765" s="11">
        <v>99000</v>
      </c>
      <c r="M765" s="11">
        <v>0</v>
      </c>
      <c r="N765" s="21">
        <v>99000</v>
      </c>
      <c r="O765" s="7">
        <v>3</v>
      </c>
      <c r="P765" s="11">
        <v>0</v>
      </c>
      <c r="Q765" s="11">
        <f t="shared" si="77"/>
        <v>17572.404816140581</v>
      </c>
      <c r="R765" s="12" t="b">
        <f t="shared" si="80"/>
        <v>0</v>
      </c>
      <c r="S765" s="23">
        <f t="shared" si="78"/>
        <v>18657.17780915965</v>
      </c>
      <c r="T765" s="23" t="b">
        <f t="shared" si="81"/>
        <v>0</v>
      </c>
      <c r="U765" s="23">
        <f t="shared" si="79"/>
        <v>18667.558411963608</v>
      </c>
      <c r="V765" s="25">
        <f t="shared" si="82"/>
        <v>18668</v>
      </c>
      <c r="W765" s="27">
        <f t="shared" si="83"/>
        <v>-80332</v>
      </c>
    </row>
    <row r="766" spans="2:23" ht="25.5" x14ac:dyDescent="0.2">
      <c r="B766" s="9">
        <v>765</v>
      </c>
      <c r="C766" s="9">
        <v>4</v>
      </c>
      <c r="D766" s="9" t="s">
        <v>2317</v>
      </c>
      <c r="E766" s="9" t="s">
        <v>2329</v>
      </c>
      <c r="F766" s="9">
        <v>144303</v>
      </c>
      <c r="G766" s="10" t="s">
        <v>2319</v>
      </c>
      <c r="H766" s="10" t="s">
        <v>2320</v>
      </c>
      <c r="I766" s="10" t="s">
        <v>2330</v>
      </c>
      <c r="J766" s="10" t="s">
        <v>2331</v>
      </c>
      <c r="K766" s="11">
        <v>145659</v>
      </c>
      <c r="L766" s="11">
        <v>15000</v>
      </c>
      <c r="M766" s="11">
        <v>0</v>
      </c>
      <c r="N766" s="21">
        <v>15000</v>
      </c>
      <c r="O766" s="7">
        <v>2</v>
      </c>
      <c r="P766" s="11">
        <v>0</v>
      </c>
      <c r="Q766" s="11">
        <f t="shared" si="77"/>
        <v>11714.93654409372</v>
      </c>
      <c r="R766" s="12" t="b">
        <f t="shared" si="80"/>
        <v>0</v>
      </c>
      <c r="S766" s="23">
        <f t="shared" si="78"/>
        <v>12799.709537112789</v>
      </c>
      <c r="T766" s="23" t="b">
        <f t="shared" si="81"/>
        <v>0</v>
      </c>
      <c r="U766" s="23">
        <f t="shared" si="79"/>
        <v>12810.090139916749</v>
      </c>
      <c r="V766" s="25">
        <f t="shared" si="82"/>
        <v>12811</v>
      </c>
      <c r="W766" s="27">
        <f t="shared" si="83"/>
        <v>-2189</v>
      </c>
    </row>
    <row r="767" spans="2:23" ht="25.5" x14ac:dyDescent="0.2">
      <c r="B767" s="9">
        <v>766</v>
      </c>
      <c r="C767" s="9">
        <v>5</v>
      </c>
      <c r="D767" s="9" t="s">
        <v>2317</v>
      </c>
      <c r="E767" s="9" t="s">
        <v>2332</v>
      </c>
      <c r="F767" s="9">
        <v>144349</v>
      </c>
      <c r="G767" s="10" t="s">
        <v>2319</v>
      </c>
      <c r="H767" s="10" t="s">
        <v>2320</v>
      </c>
      <c r="I767" s="10" t="s">
        <v>2333</v>
      </c>
      <c r="J767" s="10" t="s">
        <v>2334</v>
      </c>
      <c r="K767" s="11">
        <v>130000</v>
      </c>
      <c r="L767" s="11">
        <v>93000</v>
      </c>
      <c r="M767" s="11">
        <v>63000</v>
      </c>
      <c r="N767" s="21">
        <v>30000</v>
      </c>
      <c r="O767" s="7">
        <v>3</v>
      </c>
      <c r="P767" s="11">
        <v>0</v>
      </c>
      <c r="Q767" s="11">
        <f t="shared" si="77"/>
        <v>17572.404816140581</v>
      </c>
      <c r="R767" s="12" t="b">
        <f t="shared" si="80"/>
        <v>0</v>
      </c>
      <c r="S767" s="23">
        <f t="shared" si="78"/>
        <v>18657.17780915965</v>
      </c>
      <c r="T767" s="23" t="b">
        <f t="shared" si="81"/>
        <v>0</v>
      </c>
      <c r="U767" s="23">
        <f t="shared" si="79"/>
        <v>18667.558411963608</v>
      </c>
      <c r="V767" s="25">
        <f t="shared" si="82"/>
        <v>18668</v>
      </c>
      <c r="W767" s="27">
        <f t="shared" si="83"/>
        <v>-11332</v>
      </c>
    </row>
    <row r="768" spans="2:23" ht="25.5" x14ac:dyDescent="0.2">
      <c r="B768" s="9">
        <v>767</v>
      </c>
      <c r="C768" s="9">
        <v>6</v>
      </c>
      <c r="D768" s="9" t="s">
        <v>2317</v>
      </c>
      <c r="E768" s="9" t="s">
        <v>2335</v>
      </c>
      <c r="F768" s="9">
        <v>144535</v>
      </c>
      <c r="G768" s="10" t="s">
        <v>2319</v>
      </c>
      <c r="H768" s="10" t="s">
        <v>2320</v>
      </c>
      <c r="I768" s="10" t="s">
        <v>2336</v>
      </c>
      <c r="J768" s="10" t="s">
        <v>2337</v>
      </c>
      <c r="K768" s="11">
        <v>42000</v>
      </c>
      <c r="L768" s="11">
        <v>42000</v>
      </c>
      <c r="M768" s="11">
        <v>0</v>
      </c>
      <c r="N768" s="21">
        <v>42000</v>
      </c>
      <c r="O768" s="7">
        <v>3</v>
      </c>
      <c r="P768" s="11">
        <v>0</v>
      </c>
      <c r="Q768" s="11">
        <f t="shared" si="77"/>
        <v>17572.404816140581</v>
      </c>
      <c r="R768" s="12" t="b">
        <f t="shared" si="80"/>
        <v>0</v>
      </c>
      <c r="S768" s="23">
        <f t="shared" si="78"/>
        <v>18657.17780915965</v>
      </c>
      <c r="T768" s="23" t="b">
        <f t="shared" si="81"/>
        <v>0</v>
      </c>
      <c r="U768" s="23">
        <f t="shared" si="79"/>
        <v>18667.558411963608</v>
      </c>
      <c r="V768" s="25">
        <f t="shared" si="82"/>
        <v>18668</v>
      </c>
      <c r="W768" s="27">
        <f t="shared" si="83"/>
        <v>-23332</v>
      </c>
    </row>
    <row r="769" spans="2:23" ht="25.5" x14ac:dyDescent="0.2">
      <c r="B769" s="9">
        <v>768</v>
      </c>
      <c r="C769" s="9">
        <v>7</v>
      </c>
      <c r="D769" s="9" t="s">
        <v>2317</v>
      </c>
      <c r="E769" s="9" t="s">
        <v>2338</v>
      </c>
      <c r="F769" s="9">
        <v>144456</v>
      </c>
      <c r="G769" s="10" t="s">
        <v>2319</v>
      </c>
      <c r="H769" s="10" t="s">
        <v>2320</v>
      </c>
      <c r="I769" s="10" t="s">
        <v>2339</v>
      </c>
      <c r="J769" s="10" t="s">
        <v>2340</v>
      </c>
      <c r="K769" s="11">
        <v>44000</v>
      </c>
      <c r="L769" s="11">
        <v>6852</v>
      </c>
      <c r="M769" s="11">
        <v>0</v>
      </c>
      <c r="N769" s="21">
        <v>6852</v>
      </c>
      <c r="O769" s="7">
        <v>2</v>
      </c>
      <c r="P769" s="11">
        <v>0</v>
      </c>
      <c r="Q769" s="11">
        <f t="shared" si="77"/>
        <v>6852</v>
      </c>
      <c r="R769" s="12" t="b">
        <f t="shared" si="80"/>
        <v>1</v>
      </c>
      <c r="S769" s="23">
        <f t="shared" si="78"/>
        <v>6852</v>
      </c>
      <c r="T769" s="23" t="b">
        <f t="shared" si="81"/>
        <v>1</v>
      </c>
      <c r="U769" s="23">
        <f t="shared" si="79"/>
        <v>6852</v>
      </c>
      <c r="V769" s="25">
        <f t="shared" si="82"/>
        <v>6852</v>
      </c>
      <c r="W769" s="27">
        <f t="shared" si="83"/>
        <v>0</v>
      </c>
    </row>
    <row r="770" spans="2:23" ht="25.5" x14ac:dyDescent="0.2">
      <c r="B770" s="9">
        <v>769</v>
      </c>
      <c r="C770" s="9">
        <v>8</v>
      </c>
      <c r="D770" s="9" t="s">
        <v>2317</v>
      </c>
      <c r="E770" s="9" t="s">
        <v>2341</v>
      </c>
      <c r="F770" s="9">
        <v>143771</v>
      </c>
      <c r="G770" s="10" t="s">
        <v>2319</v>
      </c>
      <c r="H770" s="10" t="s">
        <v>2320</v>
      </c>
      <c r="I770" s="10" t="s">
        <v>2342</v>
      </c>
      <c r="J770" s="10" t="s">
        <v>2343</v>
      </c>
      <c r="K770" s="11">
        <v>130000</v>
      </c>
      <c r="L770" s="11">
        <v>75000</v>
      </c>
      <c r="M770" s="11">
        <v>10000</v>
      </c>
      <c r="N770" s="21">
        <v>65000</v>
      </c>
      <c r="O770" s="7">
        <v>3</v>
      </c>
      <c r="P770" s="11">
        <v>0</v>
      </c>
      <c r="Q770" s="11">
        <f t="shared" ref="Q770:Q833" si="84">IF(O770*$P$962&gt;N770,N770,O770*$P$962)</f>
        <v>17572.404816140581</v>
      </c>
      <c r="R770" s="12" t="b">
        <f t="shared" si="80"/>
        <v>0</v>
      </c>
      <c r="S770" s="23">
        <f t="shared" ref="S770:S833" si="85">IF(R770=FALSE,IF(SUM(Q770,$Q$963/$R$962)&gt;N770,Q770,SUM(Q770,$Q$963/$R$962)),Q770)</f>
        <v>18657.17780915965</v>
      </c>
      <c r="T770" s="23" t="b">
        <f t="shared" si="81"/>
        <v>0</v>
      </c>
      <c r="U770" s="23">
        <f t="shared" ref="U770:U833" si="86">IF(T770=FALSE,IF(SUM(S770,$S$963/$T$962)&gt;N770,S770,SUM(S770,$S$963/$T$962)),S770)</f>
        <v>18667.558411963608</v>
      </c>
      <c r="V770" s="25">
        <f t="shared" si="82"/>
        <v>18668</v>
      </c>
      <c r="W770" s="27">
        <f t="shared" si="83"/>
        <v>-46332</v>
      </c>
    </row>
    <row r="771" spans="2:23" ht="25.5" x14ac:dyDescent="0.2">
      <c r="B771" s="9">
        <v>770</v>
      </c>
      <c r="C771" s="9">
        <v>9</v>
      </c>
      <c r="D771" s="9" t="s">
        <v>2317</v>
      </c>
      <c r="E771" s="9" t="s">
        <v>2344</v>
      </c>
      <c r="F771" s="9">
        <v>144713</v>
      </c>
      <c r="G771" s="10" t="s">
        <v>2319</v>
      </c>
      <c r="H771" s="10" t="s">
        <v>2320</v>
      </c>
      <c r="I771" s="10" t="s">
        <v>2345</v>
      </c>
      <c r="J771" s="10" t="s">
        <v>2346</v>
      </c>
      <c r="K771" s="11">
        <v>91600</v>
      </c>
      <c r="L771" s="11">
        <v>50000</v>
      </c>
      <c r="M771" s="11">
        <v>0</v>
      </c>
      <c r="N771" s="21">
        <v>50000</v>
      </c>
      <c r="O771" s="7">
        <v>3</v>
      </c>
      <c r="P771" s="11">
        <v>0</v>
      </c>
      <c r="Q771" s="11">
        <f t="shared" si="84"/>
        <v>17572.404816140581</v>
      </c>
      <c r="R771" s="12" t="b">
        <f t="shared" ref="R771:R834" si="87">IF(N771&lt;=Q771,TRUE,FALSE)</f>
        <v>0</v>
      </c>
      <c r="S771" s="23">
        <f t="shared" si="85"/>
        <v>18657.17780915965</v>
      </c>
      <c r="T771" s="23" t="b">
        <f t="shared" ref="T771:T834" si="88">IF(N771&lt;=S771,TRUE,FALSE)</f>
        <v>0</v>
      </c>
      <c r="U771" s="23">
        <f t="shared" si="86"/>
        <v>18667.558411963608</v>
      </c>
      <c r="V771" s="25">
        <f t="shared" ref="V771:V834" si="89">IF(U771&gt;=N771,ROUNDDOWN(U771,0),ROUNDUP(U771,0))</f>
        <v>18668</v>
      </c>
      <c r="W771" s="27">
        <f t="shared" ref="W771:W834" si="90">V771-N771</f>
        <v>-31332</v>
      </c>
    </row>
    <row r="772" spans="2:23" ht="25.5" x14ac:dyDescent="0.2">
      <c r="B772" s="9">
        <v>771</v>
      </c>
      <c r="C772" s="9">
        <v>10</v>
      </c>
      <c r="D772" s="9" t="s">
        <v>2317</v>
      </c>
      <c r="E772" s="9" t="s">
        <v>2347</v>
      </c>
      <c r="F772" s="9">
        <v>144991</v>
      </c>
      <c r="G772" s="10" t="s">
        <v>2319</v>
      </c>
      <c r="H772" s="10" t="s">
        <v>2320</v>
      </c>
      <c r="I772" s="10" t="s">
        <v>2348</v>
      </c>
      <c r="J772" s="10" t="s">
        <v>2349</v>
      </c>
      <c r="K772" s="11">
        <v>130000</v>
      </c>
      <c r="L772" s="11">
        <v>20000</v>
      </c>
      <c r="M772" s="11">
        <v>0</v>
      </c>
      <c r="N772" s="21">
        <v>20000</v>
      </c>
      <c r="O772" s="7">
        <v>2</v>
      </c>
      <c r="P772" s="11">
        <v>0</v>
      </c>
      <c r="Q772" s="11">
        <f t="shared" si="84"/>
        <v>11714.93654409372</v>
      </c>
      <c r="R772" s="12" t="b">
        <f t="shared" si="87"/>
        <v>0</v>
      </c>
      <c r="S772" s="23">
        <f t="shared" si="85"/>
        <v>12799.709537112789</v>
      </c>
      <c r="T772" s="23" t="b">
        <f t="shared" si="88"/>
        <v>0</v>
      </c>
      <c r="U772" s="23">
        <f t="shared" si="86"/>
        <v>12810.090139916749</v>
      </c>
      <c r="V772" s="25">
        <f t="shared" si="89"/>
        <v>12811</v>
      </c>
      <c r="W772" s="27">
        <f t="shared" si="90"/>
        <v>-7189</v>
      </c>
    </row>
    <row r="773" spans="2:23" ht="25.5" x14ac:dyDescent="0.2">
      <c r="B773" s="9">
        <v>772</v>
      </c>
      <c r="C773" s="9">
        <v>11</v>
      </c>
      <c r="D773" s="9" t="s">
        <v>2317</v>
      </c>
      <c r="E773" s="9" t="s">
        <v>2350</v>
      </c>
      <c r="F773" s="9">
        <v>144928</v>
      </c>
      <c r="G773" s="10" t="s">
        <v>2319</v>
      </c>
      <c r="H773" s="10" t="s">
        <v>2320</v>
      </c>
      <c r="I773" s="10" t="s">
        <v>2351</v>
      </c>
      <c r="J773" s="10" t="s">
        <v>2352</v>
      </c>
      <c r="K773" s="11">
        <v>137711</v>
      </c>
      <c r="L773" s="11">
        <v>43871</v>
      </c>
      <c r="M773" s="11">
        <v>0</v>
      </c>
      <c r="N773" s="21">
        <v>43871</v>
      </c>
      <c r="O773" s="7">
        <v>4</v>
      </c>
      <c r="P773" s="11">
        <v>0</v>
      </c>
      <c r="Q773" s="11">
        <f t="shared" si="84"/>
        <v>23429.87308818744</v>
      </c>
      <c r="R773" s="12" t="b">
        <f t="shared" si="87"/>
        <v>0</v>
      </c>
      <c r="S773" s="23">
        <f t="shared" si="85"/>
        <v>24514.646081206509</v>
      </c>
      <c r="T773" s="23" t="b">
        <f t="shared" si="88"/>
        <v>0</v>
      </c>
      <c r="U773" s="23">
        <f t="shared" si="86"/>
        <v>24525.026684010467</v>
      </c>
      <c r="V773" s="25">
        <f t="shared" si="89"/>
        <v>24526</v>
      </c>
      <c r="W773" s="27">
        <f t="shared" si="90"/>
        <v>-19345</v>
      </c>
    </row>
    <row r="774" spans="2:23" ht="25.5" x14ac:dyDescent="0.2">
      <c r="B774" s="9">
        <v>773</v>
      </c>
      <c r="C774" s="9">
        <v>12</v>
      </c>
      <c r="D774" s="9" t="s">
        <v>2317</v>
      </c>
      <c r="E774" s="9" t="s">
        <v>2353</v>
      </c>
      <c r="F774" s="9">
        <v>145104</v>
      </c>
      <c r="G774" s="10" t="s">
        <v>2319</v>
      </c>
      <c r="H774" s="10" t="s">
        <v>2320</v>
      </c>
      <c r="I774" s="10" t="s">
        <v>2354</v>
      </c>
      <c r="J774" s="10" t="s">
        <v>459</v>
      </c>
      <c r="K774" s="11">
        <v>10000</v>
      </c>
      <c r="L774" s="11">
        <v>15000</v>
      </c>
      <c r="M774" s="11">
        <v>0</v>
      </c>
      <c r="N774" s="21">
        <v>15000</v>
      </c>
      <c r="O774" s="7">
        <v>3</v>
      </c>
      <c r="P774" s="11">
        <v>0</v>
      </c>
      <c r="Q774" s="11">
        <f t="shared" si="84"/>
        <v>15000</v>
      </c>
      <c r="R774" s="12" t="b">
        <f t="shared" si="87"/>
        <v>1</v>
      </c>
      <c r="S774" s="23">
        <f t="shared" si="85"/>
        <v>15000</v>
      </c>
      <c r="T774" s="23" t="b">
        <f t="shared" si="88"/>
        <v>1</v>
      </c>
      <c r="U774" s="23">
        <f t="shared" si="86"/>
        <v>15000</v>
      </c>
      <c r="V774" s="25">
        <f t="shared" si="89"/>
        <v>15000</v>
      </c>
      <c r="W774" s="27">
        <f t="shared" si="90"/>
        <v>0</v>
      </c>
    </row>
    <row r="775" spans="2:23" ht="25.5" x14ac:dyDescent="0.2">
      <c r="B775" s="9">
        <v>774</v>
      </c>
      <c r="C775" s="9">
        <v>13</v>
      </c>
      <c r="D775" s="9" t="s">
        <v>2317</v>
      </c>
      <c r="E775" s="9" t="s">
        <v>2355</v>
      </c>
      <c r="F775" s="9">
        <v>145202</v>
      </c>
      <c r="G775" s="10" t="s">
        <v>2319</v>
      </c>
      <c r="H775" s="10" t="s">
        <v>2320</v>
      </c>
      <c r="I775" s="10" t="s">
        <v>2356</v>
      </c>
      <c r="J775" s="10" t="s">
        <v>2357</v>
      </c>
      <c r="K775" s="11">
        <v>125300</v>
      </c>
      <c r="L775" s="11">
        <v>5811</v>
      </c>
      <c r="M775" s="11">
        <v>0</v>
      </c>
      <c r="N775" s="21">
        <v>5811</v>
      </c>
      <c r="O775" s="7">
        <v>3</v>
      </c>
      <c r="P775" s="11">
        <v>0</v>
      </c>
      <c r="Q775" s="11">
        <f t="shared" si="84"/>
        <v>5811</v>
      </c>
      <c r="R775" s="12" t="b">
        <f t="shared" si="87"/>
        <v>1</v>
      </c>
      <c r="S775" s="23">
        <f t="shared" si="85"/>
        <v>5811</v>
      </c>
      <c r="T775" s="23" t="b">
        <f t="shared" si="88"/>
        <v>1</v>
      </c>
      <c r="U775" s="23">
        <f t="shared" si="86"/>
        <v>5811</v>
      </c>
      <c r="V775" s="25">
        <f t="shared" si="89"/>
        <v>5811</v>
      </c>
      <c r="W775" s="27">
        <f t="shared" si="90"/>
        <v>0</v>
      </c>
    </row>
    <row r="776" spans="2:23" ht="25.5" x14ac:dyDescent="0.2">
      <c r="B776" s="9">
        <v>775</v>
      </c>
      <c r="C776" s="9">
        <v>14</v>
      </c>
      <c r="D776" s="9" t="s">
        <v>2317</v>
      </c>
      <c r="E776" s="9" t="s">
        <v>2358</v>
      </c>
      <c r="F776" s="9">
        <v>143502</v>
      </c>
      <c r="G776" s="10" t="s">
        <v>2319</v>
      </c>
      <c r="H776" s="10" t="s">
        <v>2320</v>
      </c>
      <c r="I776" s="10" t="s">
        <v>2359</v>
      </c>
      <c r="J776" s="10" t="s">
        <v>2360</v>
      </c>
      <c r="K776" s="11">
        <v>139230</v>
      </c>
      <c r="L776" s="11">
        <v>75505</v>
      </c>
      <c r="M776" s="11">
        <v>0</v>
      </c>
      <c r="N776" s="21">
        <v>75505</v>
      </c>
      <c r="O776" s="7">
        <v>2</v>
      </c>
      <c r="P776" s="11">
        <v>0</v>
      </c>
      <c r="Q776" s="11">
        <f t="shared" si="84"/>
        <v>11714.93654409372</v>
      </c>
      <c r="R776" s="12" t="b">
        <f t="shared" si="87"/>
        <v>0</v>
      </c>
      <c r="S776" s="23">
        <f t="shared" si="85"/>
        <v>12799.709537112789</v>
      </c>
      <c r="T776" s="23" t="b">
        <f t="shared" si="88"/>
        <v>0</v>
      </c>
      <c r="U776" s="23">
        <f t="shared" si="86"/>
        <v>12810.090139916749</v>
      </c>
      <c r="V776" s="25">
        <f t="shared" si="89"/>
        <v>12811</v>
      </c>
      <c r="W776" s="27">
        <f t="shared" si="90"/>
        <v>-62694</v>
      </c>
    </row>
    <row r="777" spans="2:23" ht="25.5" x14ac:dyDescent="0.2">
      <c r="B777" s="9">
        <v>776</v>
      </c>
      <c r="C777" s="9">
        <v>15</v>
      </c>
      <c r="D777" s="9" t="s">
        <v>2317</v>
      </c>
      <c r="E777" s="9" t="s">
        <v>2361</v>
      </c>
      <c r="F777" s="9">
        <v>145355</v>
      </c>
      <c r="G777" s="10" t="s">
        <v>2319</v>
      </c>
      <c r="H777" s="10" t="s">
        <v>2320</v>
      </c>
      <c r="I777" s="10" t="s">
        <v>522</v>
      </c>
      <c r="J777" s="10" t="s">
        <v>2362</v>
      </c>
      <c r="K777" s="11">
        <v>67200</v>
      </c>
      <c r="L777" s="11">
        <v>33600</v>
      </c>
      <c r="M777" s="11">
        <v>0</v>
      </c>
      <c r="N777" s="21">
        <v>33600</v>
      </c>
      <c r="O777" s="7">
        <v>2</v>
      </c>
      <c r="P777" s="11">
        <v>0</v>
      </c>
      <c r="Q777" s="11">
        <f t="shared" si="84"/>
        <v>11714.93654409372</v>
      </c>
      <c r="R777" s="12" t="b">
        <f t="shared" si="87"/>
        <v>0</v>
      </c>
      <c r="S777" s="23">
        <f t="shared" si="85"/>
        <v>12799.709537112789</v>
      </c>
      <c r="T777" s="23" t="b">
        <f t="shared" si="88"/>
        <v>0</v>
      </c>
      <c r="U777" s="23">
        <f t="shared" si="86"/>
        <v>12810.090139916749</v>
      </c>
      <c r="V777" s="25">
        <f t="shared" si="89"/>
        <v>12811</v>
      </c>
      <c r="W777" s="27">
        <f t="shared" si="90"/>
        <v>-20789</v>
      </c>
    </row>
    <row r="778" spans="2:23" ht="25.5" x14ac:dyDescent="0.2">
      <c r="B778" s="9">
        <v>777</v>
      </c>
      <c r="C778" s="9">
        <v>16</v>
      </c>
      <c r="D778" s="9" t="s">
        <v>2317</v>
      </c>
      <c r="E778" s="9" t="s">
        <v>2363</v>
      </c>
      <c r="F778" s="9">
        <v>143520</v>
      </c>
      <c r="G778" s="10" t="s">
        <v>2319</v>
      </c>
      <c r="H778" s="10" t="s">
        <v>2320</v>
      </c>
      <c r="I778" s="10" t="s">
        <v>2364</v>
      </c>
      <c r="J778" s="10" t="s">
        <v>2365</v>
      </c>
      <c r="K778" s="11">
        <v>130000</v>
      </c>
      <c r="L778" s="11">
        <v>96525</v>
      </c>
      <c r="M778" s="11">
        <v>46525</v>
      </c>
      <c r="N778" s="21">
        <v>50000</v>
      </c>
      <c r="O778" s="7">
        <v>4</v>
      </c>
      <c r="P778" s="11">
        <v>0</v>
      </c>
      <c r="Q778" s="11">
        <f t="shared" si="84"/>
        <v>23429.87308818744</v>
      </c>
      <c r="R778" s="12" t="b">
        <f t="shared" si="87"/>
        <v>0</v>
      </c>
      <c r="S778" s="23">
        <f t="shared" si="85"/>
        <v>24514.646081206509</v>
      </c>
      <c r="T778" s="23" t="b">
        <f t="shared" si="88"/>
        <v>0</v>
      </c>
      <c r="U778" s="23">
        <f t="shared" si="86"/>
        <v>24525.026684010467</v>
      </c>
      <c r="V778" s="25">
        <f t="shared" si="89"/>
        <v>24526</v>
      </c>
      <c r="W778" s="27">
        <f t="shared" si="90"/>
        <v>-25474</v>
      </c>
    </row>
    <row r="779" spans="2:23" ht="38.25" x14ac:dyDescent="0.2">
      <c r="B779" s="9">
        <v>778</v>
      </c>
      <c r="C779" s="9">
        <v>17</v>
      </c>
      <c r="D779" s="9" t="s">
        <v>2317</v>
      </c>
      <c r="E779" s="9" t="s">
        <v>2366</v>
      </c>
      <c r="F779" s="9">
        <v>145408</v>
      </c>
      <c r="G779" s="10" t="s">
        <v>2319</v>
      </c>
      <c r="H779" s="10" t="s">
        <v>2320</v>
      </c>
      <c r="I779" s="10" t="s">
        <v>2367</v>
      </c>
      <c r="J779" s="10" t="s">
        <v>2368</v>
      </c>
      <c r="K779" s="11">
        <v>105750</v>
      </c>
      <c r="L779" s="11">
        <v>16389</v>
      </c>
      <c r="M779" s="11">
        <v>0</v>
      </c>
      <c r="N779" s="21">
        <v>16389</v>
      </c>
      <c r="O779" s="7">
        <v>2</v>
      </c>
      <c r="P779" s="11">
        <v>0</v>
      </c>
      <c r="Q779" s="11">
        <f t="shared" si="84"/>
        <v>11714.93654409372</v>
      </c>
      <c r="R779" s="12" t="b">
        <f t="shared" si="87"/>
        <v>0</v>
      </c>
      <c r="S779" s="23">
        <f t="shared" si="85"/>
        <v>12799.709537112789</v>
      </c>
      <c r="T779" s="23" t="b">
        <f t="shared" si="88"/>
        <v>0</v>
      </c>
      <c r="U779" s="23">
        <f t="shared" si="86"/>
        <v>12810.090139916749</v>
      </c>
      <c r="V779" s="25">
        <f t="shared" si="89"/>
        <v>12811</v>
      </c>
      <c r="W779" s="27">
        <f t="shared" si="90"/>
        <v>-3578</v>
      </c>
    </row>
    <row r="780" spans="2:23" ht="25.5" x14ac:dyDescent="0.2">
      <c r="B780" s="9">
        <v>779</v>
      </c>
      <c r="C780" s="9">
        <v>18</v>
      </c>
      <c r="D780" s="9" t="s">
        <v>2317</v>
      </c>
      <c r="E780" s="9" t="s">
        <v>2369</v>
      </c>
      <c r="F780" s="9">
        <v>145667</v>
      </c>
      <c r="G780" s="10" t="s">
        <v>2319</v>
      </c>
      <c r="H780" s="10" t="s">
        <v>2320</v>
      </c>
      <c r="I780" s="10" t="s">
        <v>2356</v>
      </c>
      <c r="J780" s="10" t="s">
        <v>2370</v>
      </c>
      <c r="K780" s="11">
        <v>160000</v>
      </c>
      <c r="L780" s="11">
        <v>15274</v>
      </c>
      <c r="M780" s="11">
        <v>0</v>
      </c>
      <c r="N780" s="21">
        <v>15274</v>
      </c>
      <c r="O780" s="7">
        <v>3</v>
      </c>
      <c r="P780" s="11">
        <v>0</v>
      </c>
      <c r="Q780" s="11">
        <f t="shared" si="84"/>
        <v>15274</v>
      </c>
      <c r="R780" s="12" t="b">
        <f t="shared" si="87"/>
        <v>1</v>
      </c>
      <c r="S780" s="23">
        <f t="shared" si="85"/>
        <v>15274</v>
      </c>
      <c r="T780" s="23" t="b">
        <f t="shared" si="88"/>
        <v>1</v>
      </c>
      <c r="U780" s="23">
        <f t="shared" si="86"/>
        <v>15274</v>
      </c>
      <c r="V780" s="25">
        <f t="shared" si="89"/>
        <v>15274</v>
      </c>
      <c r="W780" s="27">
        <f t="shared" si="90"/>
        <v>0</v>
      </c>
    </row>
    <row r="781" spans="2:23" ht="25.5" x14ac:dyDescent="0.2">
      <c r="B781" s="9">
        <v>780</v>
      </c>
      <c r="C781" s="9">
        <v>19</v>
      </c>
      <c r="D781" s="9" t="s">
        <v>2317</v>
      </c>
      <c r="E781" s="9" t="s">
        <v>2371</v>
      </c>
      <c r="F781" s="9">
        <v>145738</v>
      </c>
      <c r="G781" s="10" t="s">
        <v>2319</v>
      </c>
      <c r="H781" s="10" t="s">
        <v>2320</v>
      </c>
      <c r="I781" s="10" t="s">
        <v>2372</v>
      </c>
      <c r="J781" s="10" t="s">
        <v>2373</v>
      </c>
      <c r="K781" s="11">
        <v>163670</v>
      </c>
      <c r="L781" s="11">
        <v>52470</v>
      </c>
      <c r="M781" s="11">
        <v>0</v>
      </c>
      <c r="N781" s="21">
        <v>20725.04</v>
      </c>
      <c r="O781" s="7">
        <v>3</v>
      </c>
      <c r="P781" s="11">
        <v>0</v>
      </c>
      <c r="Q781" s="11">
        <f t="shared" si="84"/>
        <v>17572.404816140581</v>
      </c>
      <c r="R781" s="12" t="b">
        <f t="shared" si="87"/>
        <v>0</v>
      </c>
      <c r="S781" s="23">
        <f t="shared" si="85"/>
        <v>18657.17780915965</v>
      </c>
      <c r="T781" s="23" t="b">
        <f t="shared" si="88"/>
        <v>0</v>
      </c>
      <c r="U781" s="23">
        <f t="shared" si="86"/>
        <v>18667.558411963608</v>
      </c>
      <c r="V781" s="25">
        <f t="shared" si="89"/>
        <v>18668</v>
      </c>
      <c r="W781" s="27">
        <f t="shared" si="90"/>
        <v>-2057.0400000000009</v>
      </c>
    </row>
    <row r="782" spans="2:23" ht="38.25" x14ac:dyDescent="0.2">
      <c r="B782" s="9">
        <v>781</v>
      </c>
      <c r="C782" s="9">
        <v>20</v>
      </c>
      <c r="D782" s="9" t="s">
        <v>2317</v>
      </c>
      <c r="E782" s="9" t="s">
        <v>2374</v>
      </c>
      <c r="F782" s="9">
        <v>143557</v>
      </c>
      <c r="G782" s="10" t="s">
        <v>2319</v>
      </c>
      <c r="H782" s="10" t="s">
        <v>2320</v>
      </c>
      <c r="I782" s="10" t="s">
        <v>2375</v>
      </c>
      <c r="J782" s="10" t="s">
        <v>2376</v>
      </c>
      <c r="K782" s="11">
        <v>1422050</v>
      </c>
      <c r="L782" s="11">
        <v>550380</v>
      </c>
      <c r="M782" s="11">
        <v>250000</v>
      </c>
      <c r="N782" s="21">
        <v>300380</v>
      </c>
      <c r="O782" s="7">
        <v>2</v>
      </c>
      <c r="P782" s="11">
        <v>0</v>
      </c>
      <c r="Q782" s="11">
        <f t="shared" si="84"/>
        <v>11714.93654409372</v>
      </c>
      <c r="R782" s="12" t="b">
        <f t="shared" si="87"/>
        <v>0</v>
      </c>
      <c r="S782" s="23">
        <f t="shared" si="85"/>
        <v>12799.709537112789</v>
      </c>
      <c r="T782" s="23" t="b">
        <f t="shared" si="88"/>
        <v>0</v>
      </c>
      <c r="U782" s="23">
        <f t="shared" si="86"/>
        <v>12810.090139916749</v>
      </c>
      <c r="V782" s="25">
        <f t="shared" si="89"/>
        <v>12811</v>
      </c>
      <c r="W782" s="27">
        <f t="shared" si="90"/>
        <v>-287569</v>
      </c>
    </row>
    <row r="783" spans="2:23" ht="38.25" x14ac:dyDescent="0.2">
      <c r="B783" s="9">
        <v>782</v>
      </c>
      <c r="C783" s="9">
        <v>21</v>
      </c>
      <c r="D783" s="9" t="s">
        <v>2317</v>
      </c>
      <c r="E783" s="9" t="s">
        <v>2377</v>
      </c>
      <c r="F783" s="9">
        <v>145603</v>
      </c>
      <c r="G783" s="10" t="s">
        <v>2319</v>
      </c>
      <c r="H783" s="10" t="s">
        <v>2320</v>
      </c>
      <c r="I783" s="10" t="s">
        <v>2378</v>
      </c>
      <c r="J783" s="10" t="s">
        <v>2379</v>
      </c>
      <c r="K783" s="11">
        <v>90000</v>
      </c>
      <c r="L783" s="11">
        <v>52014</v>
      </c>
      <c r="M783" s="11">
        <v>0</v>
      </c>
      <c r="N783" s="21">
        <v>20000</v>
      </c>
      <c r="O783" s="7">
        <v>4</v>
      </c>
      <c r="P783" s="11">
        <v>0</v>
      </c>
      <c r="Q783" s="11">
        <f t="shared" si="84"/>
        <v>20000</v>
      </c>
      <c r="R783" s="12" t="b">
        <f t="shared" si="87"/>
        <v>1</v>
      </c>
      <c r="S783" s="23">
        <f t="shared" si="85"/>
        <v>20000</v>
      </c>
      <c r="T783" s="23" t="b">
        <f t="shared" si="88"/>
        <v>1</v>
      </c>
      <c r="U783" s="23">
        <f t="shared" si="86"/>
        <v>20000</v>
      </c>
      <c r="V783" s="25">
        <f t="shared" si="89"/>
        <v>20000</v>
      </c>
      <c r="W783" s="27">
        <f t="shared" si="90"/>
        <v>0</v>
      </c>
    </row>
    <row r="784" spans="2:23" ht="25.5" x14ac:dyDescent="0.2">
      <c r="B784" s="9">
        <v>783</v>
      </c>
      <c r="C784" s="9">
        <v>22</v>
      </c>
      <c r="D784" s="9" t="s">
        <v>2317</v>
      </c>
      <c r="E784" s="9" t="s">
        <v>2380</v>
      </c>
      <c r="F784" s="9">
        <v>145765</v>
      </c>
      <c r="G784" s="10" t="s">
        <v>2319</v>
      </c>
      <c r="H784" s="10" t="s">
        <v>2320</v>
      </c>
      <c r="I784" s="10" t="s">
        <v>2381</v>
      </c>
      <c r="J784" s="10" t="s">
        <v>2382</v>
      </c>
      <c r="K784" s="11">
        <v>105400</v>
      </c>
      <c r="L784" s="11">
        <v>19840</v>
      </c>
      <c r="M784" s="11">
        <v>0</v>
      </c>
      <c r="N784" s="21">
        <v>19840</v>
      </c>
      <c r="O784" s="7">
        <v>2</v>
      </c>
      <c r="P784" s="11">
        <v>0</v>
      </c>
      <c r="Q784" s="11">
        <f t="shared" si="84"/>
        <v>11714.93654409372</v>
      </c>
      <c r="R784" s="12" t="b">
        <f t="shared" si="87"/>
        <v>0</v>
      </c>
      <c r="S784" s="23">
        <f t="shared" si="85"/>
        <v>12799.709537112789</v>
      </c>
      <c r="T784" s="23" t="b">
        <f t="shared" si="88"/>
        <v>0</v>
      </c>
      <c r="U784" s="23">
        <f t="shared" si="86"/>
        <v>12810.090139916749</v>
      </c>
      <c r="V784" s="25">
        <f t="shared" si="89"/>
        <v>12811</v>
      </c>
      <c r="W784" s="27">
        <f t="shared" si="90"/>
        <v>-7029</v>
      </c>
    </row>
    <row r="785" spans="2:23" ht="25.5" x14ac:dyDescent="0.2">
      <c r="B785" s="9">
        <v>784</v>
      </c>
      <c r="C785" s="9">
        <v>23</v>
      </c>
      <c r="D785" s="9" t="s">
        <v>2317</v>
      </c>
      <c r="E785" s="9" t="s">
        <v>2383</v>
      </c>
      <c r="F785" s="9">
        <v>143646</v>
      </c>
      <c r="G785" s="10" t="s">
        <v>2319</v>
      </c>
      <c r="H785" s="10" t="s">
        <v>2320</v>
      </c>
      <c r="I785" s="10" t="s">
        <v>2384</v>
      </c>
      <c r="J785" s="10" t="s">
        <v>459</v>
      </c>
      <c r="K785" s="11">
        <v>14000</v>
      </c>
      <c r="L785" s="11">
        <v>0</v>
      </c>
      <c r="M785" s="11">
        <v>0</v>
      </c>
      <c r="N785" s="21">
        <v>20000</v>
      </c>
      <c r="O785" s="7">
        <v>2</v>
      </c>
      <c r="P785" s="11">
        <v>0</v>
      </c>
      <c r="Q785" s="11">
        <f t="shared" si="84"/>
        <v>11714.93654409372</v>
      </c>
      <c r="R785" s="12" t="b">
        <f t="shared" si="87"/>
        <v>0</v>
      </c>
      <c r="S785" s="23">
        <f t="shared" si="85"/>
        <v>12799.709537112789</v>
      </c>
      <c r="T785" s="23" t="b">
        <f t="shared" si="88"/>
        <v>0</v>
      </c>
      <c r="U785" s="23">
        <f t="shared" si="86"/>
        <v>12810.090139916749</v>
      </c>
      <c r="V785" s="25">
        <f t="shared" si="89"/>
        <v>12811</v>
      </c>
      <c r="W785" s="27">
        <f t="shared" si="90"/>
        <v>-7189</v>
      </c>
    </row>
    <row r="786" spans="2:23" ht="25.5" x14ac:dyDescent="0.2">
      <c r="B786" s="9">
        <v>785</v>
      </c>
      <c r="C786" s="9">
        <v>24</v>
      </c>
      <c r="D786" s="9" t="s">
        <v>2317</v>
      </c>
      <c r="E786" s="9" t="s">
        <v>2385</v>
      </c>
      <c r="F786" s="9">
        <v>145934</v>
      </c>
      <c r="G786" s="10" t="s">
        <v>2319</v>
      </c>
      <c r="H786" s="10" t="s">
        <v>2320</v>
      </c>
      <c r="I786" s="10" t="s">
        <v>2386</v>
      </c>
      <c r="J786" s="10" t="s">
        <v>2387</v>
      </c>
      <c r="K786" s="11">
        <v>113050</v>
      </c>
      <c r="L786" s="11">
        <v>62722</v>
      </c>
      <c r="M786" s="11">
        <v>0</v>
      </c>
      <c r="N786" s="21">
        <v>62722</v>
      </c>
      <c r="O786" s="7">
        <v>3</v>
      </c>
      <c r="P786" s="11">
        <v>0</v>
      </c>
      <c r="Q786" s="11">
        <f t="shared" si="84"/>
        <v>17572.404816140581</v>
      </c>
      <c r="R786" s="12" t="b">
        <f t="shared" si="87"/>
        <v>0</v>
      </c>
      <c r="S786" s="23">
        <f t="shared" si="85"/>
        <v>18657.17780915965</v>
      </c>
      <c r="T786" s="23" t="b">
        <f t="shared" si="88"/>
        <v>0</v>
      </c>
      <c r="U786" s="23">
        <f t="shared" si="86"/>
        <v>18667.558411963608</v>
      </c>
      <c r="V786" s="25">
        <f t="shared" si="89"/>
        <v>18668</v>
      </c>
      <c r="W786" s="27">
        <f t="shared" si="90"/>
        <v>-44054</v>
      </c>
    </row>
    <row r="787" spans="2:23" ht="25.5" x14ac:dyDescent="0.2">
      <c r="B787" s="9">
        <v>786</v>
      </c>
      <c r="C787" s="9">
        <v>25</v>
      </c>
      <c r="D787" s="9" t="s">
        <v>2317</v>
      </c>
      <c r="E787" s="9" t="s">
        <v>2388</v>
      </c>
      <c r="F787" s="9">
        <v>145961</v>
      </c>
      <c r="G787" s="10" t="s">
        <v>2319</v>
      </c>
      <c r="H787" s="10" t="s">
        <v>2320</v>
      </c>
      <c r="I787" s="10" t="s">
        <v>2389</v>
      </c>
      <c r="J787" s="10" t="s">
        <v>2390</v>
      </c>
      <c r="K787" s="11">
        <v>129000</v>
      </c>
      <c r="L787" s="11">
        <v>65084</v>
      </c>
      <c r="M787" s="11">
        <v>4050</v>
      </c>
      <c r="N787" s="21">
        <v>61034</v>
      </c>
      <c r="O787" s="7">
        <v>4</v>
      </c>
      <c r="P787" s="11">
        <v>0</v>
      </c>
      <c r="Q787" s="11">
        <f t="shared" si="84"/>
        <v>23429.87308818744</v>
      </c>
      <c r="R787" s="12" t="b">
        <f t="shared" si="87"/>
        <v>0</v>
      </c>
      <c r="S787" s="23">
        <f t="shared" si="85"/>
        <v>24514.646081206509</v>
      </c>
      <c r="T787" s="23" t="b">
        <f t="shared" si="88"/>
        <v>0</v>
      </c>
      <c r="U787" s="23">
        <f t="shared" si="86"/>
        <v>24525.026684010467</v>
      </c>
      <c r="V787" s="25">
        <f t="shared" si="89"/>
        <v>24526</v>
      </c>
      <c r="W787" s="27">
        <f t="shared" si="90"/>
        <v>-36508</v>
      </c>
    </row>
    <row r="788" spans="2:23" ht="38.25" x14ac:dyDescent="0.2">
      <c r="B788" s="9">
        <v>787</v>
      </c>
      <c r="C788" s="9">
        <v>1</v>
      </c>
      <c r="D788" s="9" t="s">
        <v>2391</v>
      </c>
      <c r="E788" s="9" t="s">
        <v>2392</v>
      </c>
      <c r="F788" s="9">
        <v>146904</v>
      </c>
      <c r="G788" s="10" t="s">
        <v>2393</v>
      </c>
      <c r="H788" s="10" t="s">
        <v>2394</v>
      </c>
      <c r="I788" s="10" t="s">
        <v>2395</v>
      </c>
      <c r="J788" s="10" t="s">
        <v>2396</v>
      </c>
      <c r="K788" s="11">
        <v>150000</v>
      </c>
      <c r="L788" s="11">
        <v>12000</v>
      </c>
      <c r="M788" s="11">
        <v>0</v>
      </c>
      <c r="N788" s="21">
        <v>12000</v>
      </c>
      <c r="O788" s="7">
        <v>3</v>
      </c>
      <c r="P788" s="11">
        <v>0</v>
      </c>
      <c r="Q788" s="11">
        <f t="shared" si="84"/>
        <v>12000</v>
      </c>
      <c r="R788" s="12" t="b">
        <f t="shared" si="87"/>
        <v>1</v>
      </c>
      <c r="S788" s="23">
        <f t="shared" si="85"/>
        <v>12000</v>
      </c>
      <c r="T788" s="23" t="b">
        <f t="shared" si="88"/>
        <v>1</v>
      </c>
      <c r="U788" s="23">
        <f t="shared" si="86"/>
        <v>12000</v>
      </c>
      <c r="V788" s="25">
        <f t="shared" si="89"/>
        <v>12000</v>
      </c>
      <c r="W788" s="27">
        <f t="shared" si="90"/>
        <v>0</v>
      </c>
    </row>
    <row r="789" spans="2:23" ht="25.5" x14ac:dyDescent="0.2">
      <c r="B789" s="9">
        <v>788</v>
      </c>
      <c r="C789" s="9">
        <v>2</v>
      </c>
      <c r="D789" s="9" t="s">
        <v>2391</v>
      </c>
      <c r="E789" s="9" t="s">
        <v>2397</v>
      </c>
      <c r="F789" s="9">
        <v>151530</v>
      </c>
      <c r="G789" s="10" t="s">
        <v>2393</v>
      </c>
      <c r="H789" s="10" t="s">
        <v>2394</v>
      </c>
      <c r="I789" s="10" t="s">
        <v>2398</v>
      </c>
      <c r="J789" s="10" t="s">
        <v>2399</v>
      </c>
      <c r="K789" s="11">
        <v>154700</v>
      </c>
      <c r="L789" s="11">
        <v>97457</v>
      </c>
      <c r="M789" s="11">
        <v>0</v>
      </c>
      <c r="N789" s="21">
        <v>97457</v>
      </c>
      <c r="O789" s="7">
        <v>4</v>
      </c>
      <c r="P789" s="11">
        <v>0</v>
      </c>
      <c r="Q789" s="11">
        <f t="shared" si="84"/>
        <v>23429.87308818744</v>
      </c>
      <c r="R789" s="12" t="b">
        <f t="shared" si="87"/>
        <v>0</v>
      </c>
      <c r="S789" s="23">
        <f t="shared" si="85"/>
        <v>24514.646081206509</v>
      </c>
      <c r="T789" s="23" t="b">
        <f t="shared" si="88"/>
        <v>0</v>
      </c>
      <c r="U789" s="23">
        <f t="shared" si="86"/>
        <v>24525.026684010467</v>
      </c>
      <c r="V789" s="25">
        <f t="shared" si="89"/>
        <v>24526</v>
      </c>
      <c r="W789" s="27">
        <f t="shared" si="90"/>
        <v>-72931</v>
      </c>
    </row>
    <row r="790" spans="2:23" ht="25.5" x14ac:dyDescent="0.2">
      <c r="B790" s="9">
        <v>789</v>
      </c>
      <c r="C790" s="9">
        <v>3</v>
      </c>
      <c r="D790" s="9" t="s">
        <v>2391</v>
      </c>
      <c r="E790" s="9" t="s">
        <v>2400</v>
      </c>
      <c r="F790" s="9">
        <v>147161</v>
      </c>
      <c r="G790" s="10" t="s">
        <v>2393</v>
      </c>
      <c r="H790" s="10" t="s">
        <v>2394</v>
      </c>
      <c r="I790" s="10" t="s">
        <v>2401</v>
      </c>
      <c r="J790" s="10" t="s">
        <v>2402</v>
      </c>
      <c r="K790" s="11">
        <v>154700</v>
      </c>
      <c r="L790" s="11">
        <v>83293</v>
      </c>
      <c r="M790" s="11">
        <v>0</v>
      </c>
      <c r="N790" s="21">
        <v>83293</v>
      </c>
      <c r="O790" s="7">
        <v>3</v>
      </c>
      <c r="P790" s="11">
        <v>0</v>
      </c>
      <c r="Q790" s="11">
        <f t="shared" si="84"/>
        <v>17572.404816140581</v>
      </c>
      <c r="R790" s="12" t="b">
        <f t="shared" si="87"/>
        <v>0</v>
      </c>
      <c r="S790" s="23">
        <f t="shared" si="85"/>
        <v>18657.17780915965</v>
      </c>
      <c r="T790" s="23" t="b">
        <f t="shared" si="88"/>
        <v>0</v>
      </c>
      <c r="U790" s="23">
        <f t="shared" si="86"/>
        <v>18667.558411963608</v>
      </c>
      <c r="V790" s="25">
        <f t="shared" si="89"/>
        <v>18668</v>
      </c>
      <c r="W790" s="27">
        <f t="shared" si="90"/>
        <v>-64625</v>
      </c>
    </row>
    <row r="791" spans="2:23" ht="25.5" x14ac:dyDescent="0.2">
      <c r="B791" s="9">
        <v>790</v>
      </c>
      <c r="C791" s="9">
        <v>4</v>
      </c>
      <c r="D791" s="9" t="s">
        <v>2391</v>
      </c>
      <c r="E791" s="9" t="s">
        <v>2403</v>
      </c>
      <c r="F791" s="9">
        <v>147241</v>
      </c>
      <c r="G791" s="10" t="s">
        <v>2393</v>
      </c>
      <c r="H791" s="10" t="s">
        <v>2394</v>
      </c>
      <c r="I791" s="10" t="s">
        <v>2404</v>
      </c>
      <c r="J791" s="10" t="s">
        <v>2405</v>
      </c>
      <c r="K791" s="11">
        <v>121005</v>
      </c>
      <c r="L791" s="11">
        <v>121005</v>
      </c>
      <c r="M791" s="11">
        <v>0</v>
      </c>
      <c r="N791" s="21">
        <v>121005</v>
      </c>
      <c r="O791" s="7">
        <v>3</v>
      </c>
      <c r="P791" s="11">
        <v>0</v>
      </c>
      <c r="Q791" s="11">
        <f t="shared" si="84"/>
        <v>17572.404816140581</v>
      </c>
      <c r="R791" s="12" t="b">
        <f t="shared" si="87"/>
        <v>0</v>
      </c>
      <c r="S791" s="23">
        <f t="shared" si="85"/>
        <v>18657.17780915965</v>
      </c>
      <c r="T791" s="23" t="b">
        <f t="shared" si="88"/>
        <v>0</v>
      </c>
      <c r="U791" s="23">
        <f t="shared" si="86"/>
        <v>18667.558411963608</v>
      </c>
      <c r="V791" s="25">
        <f t="shared" si="89"/>
        <v>18668</v>
      </c>
      <c r="W791" s="27">
        <f t="shared" si="90"/>
        <v>-102337</v>
      </c>
    </row>
    <row r="792" spans="2:23" ht="51" x14ac:dyDescent="0.2">
      <c r="B792" s="9">
        <v>791</v>
      </c>
      <c r="C792" s="9">
        <v>5</v>
      </c>
      <c r="D792" s="9" t="s">
        <v>2391</v>
      </c>
      <c r="E792" s="9" t="s">
        <v>2406</v>
      </c>
      <c r="F792" s="9">
        <v>146502</v>
      </c>
      <c r="G792" s="10" t="s">
        <v>2393</v>
      </c>
      <c r="H792" s="10" t="s">
        <v>2394</v>
      </c>
      <c r="I792" s="10" t="s">
        <v>2407</v>
      </c>
      <c r="J792" s="10" t="s">
        <v>2408</v>
      </c>
      <c r="K792" s="11">
        <v>240000</v>
      </c>
      <c r="L792" s="11">
        <v>188808</v>
      </c>
      <c r="M792" s="11">
        <v>0</v>
      </c>
      <c r="N792" s="21">
        <v>188808</v>
      </c>
      <c r="O792" s="7">
        <v>5</v>
      </c>
      <c r="P792" s="11">
        <v>0</v>
      </c>
      <c r="Q792" s="11">
        <f t="shared" si="84"/>
        <v>29287.341360234299</v>
      </c>
      <c r="R792" s="12" t="b">
        <f t="shared" si="87"/>
        <v>0</v>
      </c>
      <c r="S792" s="23">
        <f t="shared" si="85"/>
        <v>30372.114353253368</v>
      </c>
      <c r="T792" s="23" t="b">
        <f t="shared" si="88"/>
        <v>0</v>
      </c>
      <c r="U792" s="23">
        <f t="shared" si="86"/>
        <v>30382.494956057326</v>
      </c>
      <c r="V792" s="25">
        <f t="shared" si="89"/>
        <v>30383</v>
      </c>
      <c r="W792" s="27">
        <f t="shared" si="90"/>
        <v>-158425</v>
      </c>
    </row>
    <row r="793" spans="2:23" ht="25.5" x14ac:dyDescent="0.2">
      <c r="B793" s="9">
        <v>792</v>
      </c>
      <c r="C793" s="9">
        <v>6</v>
      </c>
      <c r="D793" s="9" t="s">
        <v>2391</v>
      </c>
      <c r="E793" s="9" t="s">
        <v>2409</v>
      </c>
      <c r="F793" s="9">
        <v>151503</v>
      </c>
      <c r="G793" s="10" t="s">
        <v>2393</v>
      </c>
      <c r="H793" s="10" t="s">
        <v>2394</v>
      </c>
      <c r="I793" s="10" t="s">
        <v>2410</v>
      </c>
      <c r="J793" s="10" t="s">
        <v>2411</v>
      </c>
      <c r="K793" s="11">
        <v>116620</v>
      </c>
      <c r="L793" s="11">
        <v>69070</v>
      </c>
      <c r="M793" s="11">
        <v>0</v>
      </c>
      <c r="N793" s="21">
        <v>69070</v>
      </c>
      <c r="O793" s="7">
        <v>4</v>
      </c>
      <c r="P793" s="11">
        <v>0</v>
      </c>
      <c r="Q793" s="11">
        <f t="shared" si="84"/>
        <v>23429.87308818744</v>
      </c>
      <c r="R793" s="12" t="b">
        <f t="shared" si="87"/>
        <v>0</v>
      </c>
      <c r="S793" s="23">
        <f t="shared" si="85"/>
        <v>24514.646081206509</v>
      </c>
      <c r="T793" s="23" t="b">
        <f t="shared" si="88"/>
        <v>0</v>
      </c>
      <c r="U793" s="23">
        <f t="shared" si="86"/>
        <v>24525.026684010467</v>
      </c>
      <c r="V793" s="25">
        <f t="shared" si="89"/>
        <v>24526</v>
      </c>
      <c r="W793" s="27">
        <f t="shared" si="90"/>
        <v>-44544</v>
      </c>
    </row>
    <row r="794" spans="2:23" ht="25.5" x14ac:dyDescent="0.2">
      <c r="B794" s="9">
        <v>793</v>
      </c>
      <c r="C794" s="9">
        <v>7</v>
      </c>
      <c r="D794" s="9" t="s">
        <v>2391</v>
      </c>
      <c r="E794" s="9" t="s">
        <v>2412</v>
      </c>
      <c r="F794" s="9">
        <v>147713</v>
      </c>
      <c r="G794" s="10" t="s">
        <v>2393</v>
      </c>
      <c r="H794" s="10" t="s">
        <v>2394</v>
      </c>
      <c r="I794" s="10" t="s">
        <v>2413</v>
      </c>
      <c r="J794" s="10" t="s">
        <v>2414</v>
      </c>
      <c r="K794" s="11">
        <v>48730</v>
      </c>
      <c r="L794" s="11">
        <v>48730</v>
      </c>
      <c r="M794" s="11">
        <v>0</v>
      </c>
      <c r="N794" s="21">
        <v>48730</v>
      </c>
      <c r="O794" s="7">
        <v>4</v>
      </c>
      <c r="P794" s="11">
        <v>0</v>
      </c>
      <c r="Q794" s="11">
        <f t="shared" si="84"/>
        <v>23429.87308818744</v>
      </c>
      <c r="R794" s="12" t="b">
        <f t="shared" si="87"/>
        <v>0</v>
      </c>
      <c r="S794" s="23">
        <f t="shared" si="85"/>
        <v>24514.646081206509</v>
      </c>
      <c r="T794" s="23" t="b">
        <f t="shared" si="88"/>
        <v>0</v>
      </c>
      <c r="U794" s="23">
        <f t="shared" si="86"/>
        <v>24525.026684010467</v>
      </c>
      <c r="V794" s="25">
        <f t="shared" si="89"/>
        <v>24526</v>
      </c>
      <c r="W794" s="27">
        <f t="shared" si="90"/>
        <v>-24204</v>
      </c>
    </row>
    <row r="795" spans="2:23" ht="38.25" x14ac:dyDescent="0.2">
      <c r="B795" s="9">
        <v>794</v>
      </c>
      <c r="C795" s="9">
        <v>8</v>
      </c>
      <c r="D795" s="9" t="s">
        <v>2391</v>
      </c>
      <c r="E795" s="9" t="s">
        <v>789</v>
      </c>
      <c r="F795" s="9">
        <v>151451</v>
      </c>
      <c r="G795" s="10" t="s">
        <v>2393</v>
      </c>
      <c r="H795" s="10" t="s">
        <v>2394</v>
      </c>
      <c r="I795" s="10" t="s">
        <v>2415</v>
      </c>
      <c r="J795" s="10" t="s">
        <v>2416</v>
      </c>
      <c r="K795" s="11">
        <v>214200</v>
      </c>
      <c r="L795" s="11">
        <v>115091</v>
      </c>
      <c r="M795" s="11">
        <v>0</v>
      </c>
      <c r="N795" s="21">
        <v>115091</v>
      </c>
      <c r="O795" s="7">
        <v>5</v>
      </c>
      <c r="P795" s="11">
        <v>0</v>
      </c>
      <c r="Q795" s="11">
        <f t="shared" si="84"/>
        <v>29287.341360234299</v>
      </c>
      <c r="R795" s="12" t="b">
        <f t="shared" si="87"/>
        <v>0</v>
      </c>
      <c r="S795" s="23">
        <f t="shared" si="85"/>
        <v>30372.114353253368</v>
      </c>
      <c r="T795" s="23" t="b">
        <f t="shared" si="88"/>
        <v>0</v>
      </c>
      <c r="U795" s="23">
        <f t="shared" si="86"/>
        <v>30382.494956057326</v>
      </c>
      <c r="V795" s="25">
        <f t="shared" si="89"/>
        <v>30383</v>
      </c>
      <c r="W795" s="27">
        <f t="shared" si="90"/>
        <v>-84708</v>
      </c>
    </row>
    <row r="796" spans="2:23" ht="25.5" x14ac:dyDescent="0.2">
      <c r="B796" s="9">
        <v>795</v>
      </c>
      <c r="C796" s="9">
        <v>9</v>
      </c>
      <c r="D796" s="9" t="s">
        <v>2391</v>
      </c>
      <c r="E796" s="9" t="s">
        <v>336</v>
      </c>
      <c r="F796" s="9">
        <v>147937</v>
      </c>
      <c r="G796" s="10" t="s">
        <v>2393</v>
      </c>
      <c r="H796" s="10" t="s">
        <v>2394</v>
      </c>
      <c r="I796" s="10" t="s">
        <v>2417</v>
      </c>
      <c r="J796" s="10" t="s">
        <v>2418</v>
      </c>
      <c r="K796" s="11">
        <v>139500</v>
      </c>
      <c r="L796" s="11">
        <v>30000</v>
      </c>
      <c r="M796" s="11">
        <v>0</v>
      </c>
      <c r="N796" s="21">
        <v>30000</v>
      </c>
      <c r="O796" s="7">
        <v>4</v>
      </c>
      <c r="P796" s="11">
        <v>0</v>
      </c>
      <c r="Q796" s="11">
        <f t="shared" si="84"/>
        <v>23429.87308818744</v>
      </c>
      <c r="R796" s="12" t="b">
        <f t="shared" si="87"/>
        <v>0</v>
      </c>
      <c r="S796" s="23">
        <f t="shared" si="85"/>
        <v>24514.646081206509</v>
      </c>
      <c r="T796" s="23" t="b">
        <f t="shared" si="88"/>
        <v>0</v>
      </c>
      <c r="U796" s="23">
        <f t="shared" si="86"/>
        <v>24525.026684010467</v>
      </c>
      <c r="V796" s="25">
        <f t="shared" si="89"/>
        <v>24526</v>
      </c>
      <c r="W796" s="27">
        <f t="shared" si="90"/>
        <v>-5474</v>
      </c>
    </row>
    <row r="797" spans="2:23" ht="25.5" x14ac:dyDescent="0.2">
      <c r="B797" s="9">
        <v>796</v>
      </c>
      <c r="C797" s="9">
        <v>10</v>
      </c>
      <c r="D797" s="9" t="s">
        <v>2391</v>
      </c>
      <c r="E797" s="9" t="s">
        <v>2419</v>
      </c>
      <c r="F797" s="9">
        <v>148426</v>
      </c>
      <c r="G797" s="10" t="s">
        <v>2393</v>
      </c>
      <c r="H797" s="10" t="s">
        <v>2394</v>
      </c>
      <c r="I797" s="10" t="s">
        <v>2420</v>
      </c>
      <c r="J797" s="10" t="s">
        <v>2421</v>
      </c>
      <c r="K797" s="11">
        <v>69778</v>
      </c>
      <c r="L797" s="11">
        <v>30169</v>
      </c>
      <c r="M797" s="11">
        <v>0</v>
      </c>
      <c r="N797" s="21">
        <v>30169</v>
      </c>
      <c r="O797" s="7">
        <v>4</v>
      </c>
      <c r="P797" s="11">
        <v>0</v>
      </c>
      <c r="Q797" s="11">
        <f t="shared" si="84"/>
        <v>23429.87308818744</v>
      </c>
      <c r="R797" s="12" t="b">
        <f t="shared" si="87"/>
        <v>0</v>
      </c>
      <c r="S797" s="23">
        <f t="shared" si="85"/>
        <v>24514.646081206509</v>
      </c>
      <c r="T797" s="23" t="b">
        <f t="shared" si="88"/>
        <v>0</v>
      </c>
      <c r="U797" s="23">
        <f t="shared" si="86"/>
        <v>24525.026684010467</v>
      </c>
      <c r="V797" s="25">
        <f t="shared" si="89"/>
        <v>24526</v>
      </c>
      <c r="W797" s="27">
        <f t="shared" si="90"/>
        <v>-5643</v>
      </c>
    </row>
    <row r="798" spans="2:23" ht="25.5" x14ac:dyDescent="0.2">
      <c r="B798" s="9">
        <v>797</v>
      </c>
      <c r="C798" s="9">
        <v>11</v>
      </c>
      <c r="D798" s="9" t="s">
        <v>2391</v>
      </c>
      <c r="E798" s="9" t="s">
        <v>2422</v>
      </c>
      <c r="F798" s="9">
        <v>148514</v>
      </c>
      <c r="G798" s="10" t="s">
        <v>2393</v>
      </c>
      <c r="H798" s="10" t="s">
        <v>2394</v>
      </c>
      <c r="I798" s="10" t="s">
        <v>2423</v>
      </c>
      <c r="J798" s="10" t="s">
        <v>2424</v>
      </c>
      <c r="K798" s="11">
        <v>161200</v>
      </c>
      <c r="L798" s="11">
        <v>100000</v>
      </c>
      <c r="M798" s="11">
        <v>0</v>
      </c>
      <c r="N798" s="21">
        <v>100000</v>
      </c>
      <c r="O798" s="7">
        <v>4</v>
      </c>
      <c r="P798" s="11">
        <v>0</v>
      </c>
      <c r="Q798" s="11">
        <f t="shared" si="84"/>
        <v>23429.87308818744</v>
      </c>
      <c r="R798" s="12" t="b">
        <f t="shared" si="87"/>
        <v>0</v>
      </c>
      <c r="S798" s="23">
        <f t="shared" si="85"/>
        <v>24514.646081206509</v>
      </c>
      <c r="T798" s="23" t="b">
        <f t="shared" si="88"/>
        <v>0</v>
      </c>
      <c r="U798" s="23">
        <f t="shared" si="86"/>
        <v>24525.026684010467</v>
      </c>
      <c r="V798" s="25">
        <f t="shared" si="89"/>
        <v>24526</v>
      </c>
      <c r="W798" s="27">
        <f t="shared" si="90"/>
        <v>-75474</v>
      </c>
    </row>
    <row r="799" spans="2:23" ht="25.5" x14ac:dyDescent="0.2">
      <c r="B799" s="9">
        <v>798</v>
      </c>
      <c r="C799" s="9">
        <v>12</v>
      </c>
      <c r="D799" s="9" t="s">
        <v>2391</v>
      </c>
      <c r="E799" s="9" t="s">
        <v>2425</v>
      </c>
      <c r="F799" s="9">
        <v>148612</v>
      </c>
      <c r="G799" s="10" t="s">
        <v>2393</v>
      </c>
      <c r="H799" s="10" t="s">
        <v>2394</v>
      </c>
      <c r="I799" s="10" t="s">
        <v>2426</v>
      </c>
      <c r="J799" s="10" t="s">
        <v>2427</v>
      </c>
      <c r="K799" s="11">
        <v>225859.14</v>
      </c>
      <c r="L799" s="11">
        <v>19219.14</v>
      </c>
      <c r="M799" s="11">
        <v>0</v>
      </c>
      <c r="N799" s="21">
        <v>19219.14</v>
      </c>
      <c r="O799" s="7">
        <v>5</v>
      </c>
      <c r="P799" s="11">
        <v>0</v>
      </c>
      <c r="Q799" s="11">
        <f t="shared" si="84"/>
        <v>19219.14</v>
      </c>
      <c r="R799" s="12" t="b">
        <f t="shared" si="87"/>
        <v>1</v>
      </c>
      <c r="S799" s="23">
        <f t="shared" si="85"/>
        <v>19219.14</v>
      </c>
      <c r="T799" s="23" t="b">
        <f t="shared" si="88"/>
        <v>1</v>
      </c>
      <c r="U799" s="23">
        <f t="shared" si="86"/>
        <v>19219.14</v>
      </c>
      <c r="V799" s="25">
        <f t="shared" si="89"/>
        <v>19219</v>
      </c>
      <c r="W799" s="27">
        <f t="shared" si="90"/>
        <v>-0.13999999999941792</v>
      </c>
    </row>
    <row r="800" spans="2:23" ht="25.5" x14ac:dyDescent="0.2">
      <c r="B800" s="9">
        <v>799</v>
      </c>
      <c r="C800" s="9">
        <v>13</v>
      </c>
      <c r="D800" s="9" t="s">
        <v>2391</v>
      </c>
      <c r="E800" s="9" t="s">
        <v>2428</v>
      </c>
      <c r="F800" s="9">
        <v>148729</v>
      </c>
      <c r="G800" s="10" t="s">
        <v>2393</v>
      </c>
      <c r="H800" s="10" t="s">
        <v>2394</v>
      </c>
      <c r="I800" s="10" t="s">
        <v>2429</v>
      </c>
      <c r="J800" s="10" t="s">
        <v>2430</v>
      </c>
      <c r="K800" s="11">
        <v>255612</v>
      </c>
      <c r="L800" s="11">
        <v>173693</v>
      </c>
      <c r="M800" s="11">
        <v>0</v>
      </c>
      <c r="N800" s="21">
        <v>173693</v>
      </c>
      <c r="O800" s="7">
        <v>3</v>
      </c>
      <c r="P800" s="11">
        <v>0</v>
      </c>
      <c r="Q800" s="11">
        <f t="shared" si="84"/>
        <v>17572.404816140581</v>
      </c>
      <c r="R800" s="12" t="b">
        <f t="shared" si="87"/>
        <v>0</v>
      </c>
      <c r="S800" s="23">
        <f t="shared" si="85"/>
        <v>18657.17780915965</v>
      </c>
      <c r="T800" s="23" t="b">
        <f t="shared" si="88"/>
        <v>0</v>
      </c>
      <c r="U800" s="23">
        <f t="shared" si="86"/>
        <v>18667.558411963608</v>
      </c>
      <c r="V800" s="25">
        <f t="shared" si="89"/>
        <v>18668</v>
      </c>
      <c r="W800" s="27">
        <f t="shared" si="90"/>
        <v>-155025</v>
      </c>
    </row>
    <row r="801" spans="2:23" ht="25.5" x14ac:dyDescent="0.2">
      <c r="B801" s="9">
        <v>800</v>
      </c>
      <c r="C801" s="9">
        <v>14</v>
      </c>
      <c r="D801" s="9" t="s">
        <v>2391</v>
      </c>
      <c r="E801" s="9" t="s">
        <v>2431</v>
      </c>
      <c r="F801" s="9">
        <v>148872</v>
      </c>
      <c r="G801" s="10" t="s">
        <v>2393</v>
      </c>
      <c r="H801" s="10" t="s">
        <v>2394</v>
      </c>
      <c r="I801" s="10" t="s">
        <v>2432</v>
      </c>
      <c r="J801" s="10" t="s">
        <v>2433</v>
      </c>
      <c r="K801" s="11">
        <v>129710</v>
      </c>
      <c r="L801" s="11">
        <v>35301.01</v>
      </c>
      <c r="M801" s="11">
        <v>0</v>
      </c>
      <c r="N801" s="21">
        <v>35301.01</v>
      </c>
      <c r="O801" s="7">
        <v>4</v>
      </c>
      <c r="P801" s="11">
        <v>0</v>
      </c>
      <c r="Q801" s="11">
        <f t="shared" si="84"/>
        <v>23429.87308818744</v>
      </c>
      <c r="R801" s="12" t="b">
        <f t="shared" si="87"/>
        <v>0</v>
      </c>
      <c r="S801" s="23">
        <f t="shared" si="85"/>
        <v>24514.646081206509</v>
      </c>
      <c r="T801" s="23" t="b">
        <f t="shared" si="88"/>
        <v>0</v>
      </c>
      <c r="U801" s="23">
        <f t="shared" si="86"/>
        <v>24525.026684010467</v>
      </c>
      <c r="V801" s="25">
        <f t="shared" si="89"/>
        <v>24526</v>
      </c>
      <c r="W801" s="27">
        <f t="shared" si="90"/>
        <v>-10775.010000000002</v>
      </c>
    </row>
    <row r="802" spans="2:23" ht="25.5" x14ac:dyDescent="0.2">
      <c r="B802" s="9">
        <v>801</v>
      </c>
      <c r="C802" s="9">
        <v>15</v>
      </c>
      <c r="D802" s="9" t="s">
        <v>2391</v>
      </c>
      <c r="E802" s="9" t="s">
        <v>2434</v>
      </c>
      <c r="F802" s="9">
        <v>151512</v>
      </c>
      <c r="G802" s="10" t="s">
        <v>2393</v>
      </c>
      <c r="H802" s="10" t="s">
        <v>2394</v>
      </c>
      <c r="I802" s="10" t="s">
        <v>2435</v>
      </c>
      <c r="J802" s="10" t="s">
        <v>2436</v>
      </c>
      <c r="K802" s="11">
        <v>125098</v>
      </c>
      <c r="L802" s="11">
        <v>56000</v>
      </c>
      <c r="M802" s="11">
        <v>0</v>
      </c>
      <c r="N802" s="21">
        <v>56000</v>
      </c>
      <c r="O802" s="7">
        <v>5</v>
      </c>
      <c r="P802" s="11">
        <v>0</v>
      </c>
      <c r="Q802" s="11">
        <f t="shared" si="84"/>
        <v>29287.341360234299</v>
      </c>
      <c r="R802" s="12" t="b">
        <f t="shared" si="87"/>
        <v>0</v>
      </c>
      <c r="S802" s="23">
        <f t="shared" si="85"/>
        <v>30372.114353253368</v>
      </c>
      <c r="T802" s="23" t="b">
        <f t="shared" si="88"/>
        <v>0</v>
      </c>
      <c r="U802" s="23">
        <f t="shared" si="86"/>
        <v>30382.494956057326</v>
      </c>
      <c r="V802" s="25">
        <f t="shared" si="89"/>
        <v>30383</v>
      </c>
      <c r="W802" s="27">
        <f t="shared" si="90"/>
        <v>-25617</v>
      </c>
    </row>
    <row r="803" spans="2:23" ht="25.5" x14ac:dyDescent="0.2">
      <c r="B803" s="9">
        <v>802</v>
      </c>
      <c r="C803" s="9">
        <v>16</v>
      </c>
      <c r="D803" s="9" t="s">
        <v>2391</v>
      </c>
      <c r="E803" s="9" t="s">
        <v>2437</v>
      </c>
      <c r="F803" s="9">
        <v>151549</v>
      </c>
      <c r="G803" s="10" t="s">
        <v>2393</v>
      </c>
      <c r="H803" s="10" t="s">
        <v>2394</v>
      </c>
      <c r="I803" s="10" t="s">
        <v>2438</v>
      </c>
      <c r="J803" s="10" t="s">
        <v>2439</v>
      </c>
      <c r="K803" s="11">
        <v>120000</v>
      </c>
      <c r="L803" s="11">
        <v>85853</v>
      </c>
      <c r="M803" s="11">
        <v>0</v>
      </c>
      <c r="N803" s="21">
        <v>85853</v>
      </c>
      <c r="O803" s="7">
        <v>4</v>
      </c>
      <c r="P803" s="11">
        <v>0</v>
      </c>
      <c r="Q803" s="11">
        <f t="shared" si="84"/>
        <v>23429.87308818744</v>
      </c>
      <c r="R803" s="12" t="b">
        <f t="shared" si="87"/>
        <v>0</v>
      </c>
      <c r="S803" s="23">
        <f t="shared" si="85"/>
        <v>24514.646081206509</v>
      </c>
      <c r="T803" s="23" t="b">
        <f t="shared" si="88"/>
        <v>0</v>
      </c>
      <c r="U803" s="23">
        <f t="shared" si="86"/>
        <v>24525.026684010467</v>
      </c>
      <c r="V803" s="25">
        <f t="shared" si="89"/>
        <v>24526</v>
      </c>
      <c r="W803" s="27">
        <f t="shared" si="90"/>
        <v>-61327</v>
      </c>
    </row>
    <row r="804" spans="2:23" ht="25.5" x14ac:dyDescent="0.2">
      <c r="B804" s="9">
        <v>803</v>
      </c>
      <c r="C804" s="9">
        <v>17</v>
      </c>
      <c r="D804" s="9" t="s">
        <v>2391</v>
      </c>
      <c r="E804" s="9" t="s">
        <v>2440</v>
      </c>
      <c r="F804" s="9">
        <v>151479</v>
      </c>
      <c r="G804" s="10" t="s">
        <v>2393</v>
      </c>
      <c r="H804" s="10" t="s">
        <v>2394</v>
      </c>
      <c r="I804" s="10" t="s">
        <v>2441</v>
      </c>
      <c r="J804" s="10" t="s">
        <v>2442</v>
      </c>
      <c r="K804" s="11">
        <v>132000</v>
      </c>
      <c r="L804" s="11">
        <v>64785</v>
      </c>
      <c r="M804" s="11">
        <v>0</v>
      </c>
      <c r="N804" s="21">
        <v>64785</v>
      </c>
      <c r="O804" s="7">
        <v>4</v>
      </c>
      <c r="P804" s="11">
        <v>0</v>
      </c>
      <c r="Q804" s="11">
        <f t="shared" si="84"/>
        <v>23429.87308818744</v>
      </c>
      <c r="R804" s="12" t="b">
        <f t="shared" si="87"/>
        <v>0</v>
      </c>
      <c r="S804" s="23">
        <f t="shared" si="85"/>
        <v>24514.646081206509</v>
      </c>
      <c r="T804" s="23" t="b">
        <f t="shared" si="88"/>
        <v>0</v>
      </c>
      <c r="U804" s="23">
        <f t="shared" si="86"/>
        <v>24525.026684010467</v>
      </c>
      <c r="V804" s="25">
        <f t="shared" si="89"/>
        <v>24526</v>
      </c>
      <c r="W804" s="27">
        <f t="shared" si="90"/>
        <v>-40259</v>
      </c>
    </row>
    <row r="805" spans="2:23" ht="25.5" x14ac:dyDescent="0.2">
      <c r="B805" s="9">
        <v>804</v>
      </c>
      <c r="C805" s="9">
        <v>18</v>
      </c>
      <c r="D805" s="9" t="s">
        <v>2391</v>
      </c>
      <c r="E805" s="9" t="s">
        <v>2443</v>
      </c>
      <c r="F805" s="9">
        <v>146281</v>
      </c>
      <c r="G805" s="10" t="s">
        <v>2393</v>
      </c>
      <c r="H805" s="10" t="s">
        <v>2394</v>
      </c>
      <c r="I805" s="10" t="s">
        <v>2444</v>
      </c>
      <c r="J805" s="10" t="s">
        <v>2445</v>
      </c>
      <c r="K805" s="11">
        <v>157080</v>
      </c>
      <c r="L805" s="11">
        <v>87810</v>
      </c>
      <c r="M805" s="11">
        <v>0</v>
      </c>
      <c r="N805" s="21">
        <v>87810</v>
      </c>
      <c r="O805" s="7">
        <v>3</v>
      </c>
      <c r="P805" s="11">
        <v>0</v>
      </c>
      <c r="Q805" s="11">
        <f t="shared" si="84"/>
        <v>17572.404816140581</v>
      </c>
      <c r="R805" s="12" t="b">
        <f t="shared" si="87"/>
        <v>0</v>
      </c>
      <c r="S805" s="23">
        <f t="shared" si="85"/>
        <v>18657.17780915965</v>
      </c>
      <c r="T805" s="23" t="b">
        <f t="shared" si="88"/>
        <v>0</v>
      </c>
      <c r="U805" s="23">
        <f t="shared" si="86"/>
        <v>18667.558411963608</v>
      </c>
      <c r="V805" s="25">
        <f t="shared" si="89"/>
        <v>18668</v>
      </c>
      <c r="W805" s="27">
        <f t="shared" si="90"/>
        <v>-69142</v>
      </c>
    </row>
    <row r="806" spans="2:23" ht="25.5" x14ac:dyDescent="0.2">
      <c r="B806" s="9">
        <v>805</v>
      </c>
      <c r="C806" s="9">
        <v>19</v>
      </c>
      <c r="D806" s="9" t="s">
        <v>2391</v>
      </c>
      <c r="E806" s="9" t="s">
        <v>2446</v>
      </c>
      <c r="F806" s="9">
        <v>149183</v>
      </c>
      <c r="G806" s="10" t="s">
        <v>2393</v>
      </c>
      <c r="H806" s="10" t="s">
        <v>2394</v>
      </c>
      <c r="I806" s="10" t="s">
        <v>2447</v>
      </c>
      <c r="J806" s="10" t="s">
        <v>2448</v>
      </c>
      <c r="K806" s="11">
        <v>309112.90000000002</v>
      </c>
      <c r="L806" s="11">
        <v>123222.15</v>
      </c>
      <c r="M806" s="11">
        <v>0</v>
      </c>
      <c r="N806" s="21">
        <v>123222.15</v>
      </c>
      <c r="O806" s="7">
        <v>4</v>
      </c>
      <c r="P806" s="11">
        <v>0</v>
      </c>
      <c r="Q806" s="11">
        <f t="shared" si="84"/>
        <v>23429.87308818744</v>
      </c>
      <c r="R806" s="12" t="b">
        <f t="shared" si="87"/>
        <v>0</v>
      </c>
      <c r="S806" s="23">
        <f t="shared" si="85"/>
        <v>24514.646081206509</v>
      </c>
      <c r="T806" s="23" t="b">
        <f t="shared" si="88"/>
        <v>0</v>
      </c>
      <c r="U806" s="23">
        <f t="shared" si="86"/>
        <v>24525.026684010467</v>
      </c>
      <c r="V806" s="25">
        <f t="shared" si="89"/>
        <v>24526</v>
      </c>
      <c r="W806" s="27">
        <f t="shared" si="90"/>
        <v>-98696.15</v>
      </c>
    </row>
    <row r="807" spans="2:23" ht="38.25" x14ac:dyDescent="0.2">
      <c r="B807" s="9">
        <v>806</v>
      </c>
      <c r="C807" s="9">
        <v>20</v>
      </c>
      <c r="D807" s="9" t="s">
        <v>2391</v>
      </c>
      <c r="E807" s="9" t="s">
        <v>2449</v>
      </c>
      <c r="F807" s="9">
        <v>149370</v>
      </c>
      <c r="G807" s="10" t="s">
        <v>2393</v>
      </c>
      <c r="H807" s="10" t="s">
        <v>2394</v>
      </c>
      <c r="I807" s="10" t="s">
        <v>2450</v>
      </c>
      <c r="J807" s="10" t="s">
        <v>2451</v>
      </c>
      <c r="K807" s="11">
        <v>326610</v>
      </c>
      <c r="L807" s="11">
        <v>8925</v>
      </c>
      <c r="M807" s="11">
        <v>0</v>
      </c>
      <c r="N807" s="21">
        <v>8925</v>
      </c>
      <c r="O807" s="7">
        <v>4</v>
      </c>
      <c r="P807" s="11">
        <v>0</v>
      </c>
      <c r="Q807" s="11">
        <f t="shared" si="84"/>
        <v>8925</v>
      </c>
      <c r="R807" s="12" t="b">
        <f t="shared" si="87"/>
        <v>1</v>
      </c>
      <c r="S807" s="23">
        <f t="shared" si="85"/>
        <v>8925</v>
      </c>
      <c r="T807" s="23" t="b">
        <f t="shared" si="88"/>
        <v>1</v>
      </c>
      <c r="U807" s="23">
        <f t="shared" si="86"/>
        <v>8925</v>
      </c>
      <c r="V807" s="25">
        <f t="shared" si="89"/>
        <v>8925</v>
      </c>
      <c r="W807" s="27">
        <f t="shared" si="90"/>
        <v>0</v>
      </c>
    </row>
    <row r="808" spans="2:23" ht="38.25" x14ac:dyDescent="0.2">
      <c r="B808" s="9">
        <v>807</v>
      </c>
      <c r="C808" s="9">
        <v>21</v>
      </c>
      <c r="D808" s="9" t="s">
        <v>2391</v>
      </c>
      <c r="E808" s="9" t="s">
        <v>2452</v>
      </c>
      <c r="F808" s="9">
        <v>146325</v>
      </c>
      <c r="G808" s="10" t="s">
        <v>2393</v>
      </c>
      <c r="H808" s="10" t="s">
        <v>2394</v>
      </c>
      <c r="I808" s="10" t="s">
        <v>2453</v>
      </c>
      <c r="J808" s="10" t="s">
        <v>2454</v>
      </c>
      <c r="K808" s="11">
        <v>281782</v>
      </c>
      <c r="L808" s="11">
        <v>55727</v>
      </c>
      <c r="M808" s="11">
        <v>0</v>
      </c>
      <c r="N808" s="21">
        <v>55727</v>
      </c>
      <c r="O808" s="7">
        <v>4</v>
      </c>
      <c r="P808" s="11">
        <v>0</v>
      </c>
      <c r="Q808" s="11">
        <f t="shared" si="84"/>
        <v>23429.87308818744</v>
      </c>
      <c r="R808" s="12" t="b">
        <f t="shared" si="87"/>
        <v>0</v>
      </c>
      <c r="S808" s="23">
        <f t="shared" si="85"/>
        <v>24514.646081206509</v>
      </c>
      <c r="T808" s="23" t="b">
        <f t="shared" si="88"/>
        <v>0</v>
      </c>
      <c r="U808" s="23">
        <f t="shared" si="86"/>
        <v>24525.026684010467</v>
      </c>
      <c r="V808" s="25">
        <f t="shared" si="89"/>
        <v>24526</v>
      </c>
      <c r="W808" s="27">
        <f t="shared" si="90"/>
        <v>-31201</v>
      </c>
    </row>
    <row r="809" spans="2:23" ht="51" x14ac:dyDescent="0.2">
      <c r="B809" s="9">
        <v>808</v>
      </c>
      <c r="C809" s="9">
        <v>22</v>
      </c>
      <c r="D809" s="9" t="s">
        <v>2391</v>
      </c>
      <c r="E809" s="9" t="s">
        <v>2455</v>
      </c>
      <c r="F809" s="9">
        <v>149539</v>
      </c>
      <c r="G809" s="10" t="s">
        <v>2393</v>
      </c>
      <c r="H809" s="10" t="s">
        <v>2394</v>
      </c>
      <c r="I809" s="10" t="s">
        <v>2456</v>
      </c>
      <c r="J809" s="10" t="s">
        <v>2457</v>
      </c>
      <c r="K809" s="11">
        <v>308400</v>
      </c>
      <c r="L809" s="11">
        <v>100125.98</v>
      </c>
      <c r="M809" s="11">
        <v>0</v>
      </c>
      <c r="N809" s="21">
        <v>100125.98</v>
      </c>
      <c r="O809" s="7">
        <v>4</v>
      </c>
      <c r="P809" s="11">
        <v>0</v>
      </c>
      <c r="Q809" s="11">
        <f t="shared" si="84"/>
        <v>23429.87308818744</v>
      </c>
      <c r="R809" s="12" t="b">
        <f t="shared" si="87"/>
        <v>0</v>
      </c>
      <c r="S809" s="23">
        <f t="shared" si="85"/>
        <v>24514.646081206509</v>
      </c>
      <c r="T809" s="23" t="b">
        <f t="shared" si="88"/>
        <v>0</v>
      </c>
      <c r="U809" s="23">
        <f t="shared" si="86"/>
        <v>24525.026684010467</v>
      </c>
      <c r="V809" s="25">
        <f t="shared" si="89"/>
        <v>24526</v>
      </c>
      <c r="W809" s="27">
        <f t="shared" si="90"/>
        <v>-75599.98</v>
      </c>
    </row>
    <row r="810" spans="2:23" ht="25.5" x14ac:dyDescent="0.2">
      <c r="B810" s="9">
        <v>809</v>
      </c>
      <c r="C810" s="9">
        <v>23</v>
      </c>
      <c r="D810" s="9" t="s">
        <v>2391</v>
      </c>
      <c r="E810" s="9" t="s">
        <v>2458</v>
      </c>
      <c r="F810" s="9">
        <v>149682</v>
      </c>
      <c r="G810" s="10" t="s">
        <v>2393</v>
      </c>
      <c r="H810" s="10" t="s">
        <v>2394</v>
      </c>
      <c r="I810" s="10" t="s">
        <v>2459</v>
      </c>
      <c r="J810" s="10" t="s">
        <v>2460</v>
      </c>
      <c r="K810" s="11">
        <v>120349</v>
      </c>
      <c r="L810" s="11">
        <v>7773.47</v>
      </c>
      <c r="M810" s="11">
        <v>0</v>
      </c>
      <c r="N810" s="21">
        <v>7773.47</v>
      </c>
      <c r="O810" s="7">
        <v>3</v>
      </c>
      <c r="P810" s="11">
        <v>0</v>
      </c>
      <c r="Q810" s="11">
        <f t="shared" si="84"/>
        <v>7773.47</v>
      </c>
      <c r="R810" s="12" t="b">
        <f t="shared" si="87"/>
        <v>1</v>
      </c>
      <c r="S810" s="23">
        <f t="shared" si="85"/>
        <v>7773.47</v>
      </c>
      <c r="T810" s="23" t="b">
        <f t="shared" si="88"/>
        <v>1</v>
      </c>
      <c r="U810" s="23">
        <f t="shared" si="86"/>
        <v>7773.47</v>
      </c>
      <c r="V810" s="25">
        <f t="shared" si="89"/>
        <v>7773</v>
      </c>
      <c r="W810" s="27">
        <f t="shared" si="90"/>
        <v>-0.47000000000025466</v>
      </c>
    </row>
    <row r="811" spans="2:23" ht="25.5" x14ac:dyDescent="0.2">
      <c r="B811" s="9">
        <v>810</v>
      </c>
      <c r="C811" s="9">
        <v>24</v>
      </c>
      <c r="D811" s="9" t="s">
        <v>2391</v>
      </c>
      <c r="E811" s="9" t="s">
        <v>2461</v>
      </c>
      <c r="F811" s="9">
        <v>149851</v>
      </c>
      <c r="G811" s="10" t="s">
        <v>2393</v>
      </c>
      <c r="H811" s="10" t="s">
        <v>2394</v>
      </c>
      <c r="I811" s="10" t="s">
        <v>2462</v>
      </c>
      <c r="J811" s="10" t="s">
        <v>2463</v>
      </c>
      <c r="K811" s="11">
        <v>163680</v>
      </c>
      <c r="L811" s="11">
        <v>39680</v>
      </c>
      <c r="M811" s="11">
        <v>0</v>
      </c>
      <c r="N811" s="21">
        <v>39680</v>
      </c>
      <c r="O811" s="7">
        <v>4</v>
      </c>
      <c r="P811" s="11">
        <v>0</v>
      </c>
      <c r="Q811" s="11">
        <f t="shared" si="84"/>
        <v>23429.87308818744</v>
      </c>
      <c r="R811" s="12" t="b">
        <f t="shared" si="87"/>
        <v>0</v>
      </c>
      <c r="S811" s="23">
        <f t="shared" si="85"/>
        <v>24514.646081206509</v>
      </c>
      <c r="T811" s="23" t="b">
        <f t="shared" si="88"/>
        <v>0</v>
      </c>
      <c r="U811" s="23">
        <f t="shared" si="86"/>
        <v>24525.026684010467</v>
      </c>
      <c r="V811" s="25">
        <f t="shared" si="89"/>
        <v>24526</v>
      </c>
      <c r="W811" s="27">
        <f t="shared" si="90"/>
        <v>-15154</v>
      </c>
    </row>
    <row r="812" spans="2:23" ht="25.5" x14ac:dyDescent="0.2">
      <c r="B812" s="9">
        <v>811</v>
      </c>
      <c r="C812" s="9">
        <v>25</v>
      </c>
      <c r="D812" s="9" t="s">
        <v>2391</v>
      </c>
      <c r="E812" s="9" t="s">
        <v>2464</v>
      </c>
      <c r="F812" s="9">
        <v>150114</v>
      </c>
      <c r="G812" s="10" t="s">
        <v>2393</v>
      </c>
      <c r="H812" s="10" t="s">
        <v>2394</v>
      </c>
      <c r="I812" s="10" t="s">
        <v>2465</v>
      </c>
      <c r="J812" s="10" t="s">
        <v>2466</v>
      </c>
      <c r="K812" s="11">
        <v>297600</v>
      </c>
      <c r="L812" s="11">
        <v>47746</v>
      </c>
      <c r="M812" s="11">
        <v>0</v>
      </c>
      <c r="N812" s="21">
        <v>47746</v>
      </c>
      <c r="O812" s="13">
        <v>4</v>
      </c>
      <c r="P812" s="11">
        <v>0</v>
      </c>
      <c r="Q812" s="11">
        <f t="shared" si="84"/>
        <v>23429.87308818744</v>
      </c>
      <c r="R812" s="12" t="b">
        <f t="shared" si="87"/>
        <v>0</v>
      </c>
      <c r="S812" s="23">
        <f t="shared" si="85"/>
        <v>24514.646081206509</v>
      </c>
      <c r="T812" s="23" t="b">
        <f t="shared" si="88"/>
        <v>0</v>
      </c>
      <c r="U812" s="23">
        <f t="shared" si="86"/>
        <v>24525.026684010467</v>
      </c>
      <c r="V812" s="25">
        <f t="shared" si="89"/>
        <v>24526</v>
      </c>
      <c r="W812" s="27">
        <f t="shared" si="90"/>
        <v>-23220</v>
      </c>
    </row>
    <row r="813" spans="2:23" ht="25.5" x14ac:dyDescent="0.2">
      <c r="B813" s="9">
        <v>812</v>
      </c>
      <c r="C813" s="9">
        <v>26</v>
      </c>
      <c r="D813" s="9" t="s">
        <v>2391</v>
      </c>
      <c r="E813" s="9" t="s">
        <v>2467</v>
      </c>
      <c r="F813" s="9">
        <v>150445</v>
      </c>
      <c r="G813" s="10" t="s">
        <v>2393</v>
      </c>
      <c r="H813" s="10" t="s">
        <v>2394</v>
      </c>
      <c r="I813" s="10" t="s">
        <v>2468</v>
      </c>
      <c r="J813" s="10" t="s">
        <v>2469</v>
      </c>
      <c r="K813" s="11">
        <v>250000</v>
      </c>
      <c r="L813" s="11">
        <v>175000</v>
      </c>
      <c r="M813" s="11">
        <v>0</v>
      </c>
      <c r="N813" s="21">
        <v>75000</v>
      </c>
      <c r="O813" s="7">
        <v>4</v>
      </c>
      <c r="P813" s="11">
        <v>0</v>
      </c>
      <c r="Q813" s="11">
        <f t="shared" si="84"/>
        <v>23429.87308818744</v>
      </c>
      <c r="R813" s="12" t="b">
        <f t="shared" si="87"/>
        <v>0</v>
      </c>
      <c r="S813" s="23">
        <f t="shared" si="85"/>
        <v>24514.646081206509</v>
      </c>
      <c r="T813" s="23" t="b">
        <f t="shared" si="88"/>
        <v>0</v>
      </c>
      <c r="U813" s="23">
        <f t="shared" si="86"/>
        <v>24525.026684010467</v>
      </c>
      <c r="V813" s="25">
        <f t="shared" si="89"/>
        <v>24526</v>
      </c>
      <c r="W813" s="27">
        <f t="shared" si="90"/>
        <v>-50474</v>
      </c>
    </row>
    <row r="814" spans="2:23" ht="25.5" x14ac:dyDescent="0.2">
      <c r="B814" s="9">
        <v>813</v>
      </c>
      <c r="C814" s="9">
        <v>27</v>
      </c>
      <c r="D814" s="9" t="s">
        <v>2391</v>
      </c>
      <c r="E814" s="9" t="s">
        <v>2470</v>
      </c>
      <c r="F814" s="9">
        <v>150258</v>
      </c>
      <c r="G814" s="10" t="s">
        <v>2393</v>
      </c>
      <c r="H814" s="10" t="s">
        <v>2394</v>
      </c>
      <c r="I814" s="10" t="s">
        <v>2471</v>
      </c>
      <c r="J814" s="10" t="s">
        <v>2472</v>
      </c>
      <c r="K814" s="11">
        <v>154977.57999999999</v>
      </c>
      <c r="L814" s="11">
        <v>121667.58</v>
      </c>
      <c r="M814" s="11">
        <v>0</v>
      </c>
      <c r="N814" s="21">
        <v>121667.58</v>
      </c>
      <c r="O814" s="7">
        <v>5</v>
      </c>
      <c r="P814" s="11">
        <v>0</v>
      </c>
      <c r="Q814" s="11">
        <f t="shared" si="84"/>
        <v>29287.341360234299</v>
      </c>
      <c r="R814" s="12" t="b">
        <f t="shared" si="87"/>
        <v>0</v>
      </c>
      <c r="S814" s="23">
        <f t="shared" si="85"/>
        <v>30372.114353253368</v>
      </c>
      <c r="T814" s="23" t="b">
        <f t="shared" si="88"/>
        <v>0</v>
      </c>
      <c r="U814" s="23">
        <f t="shared" si="86"/>
        <v>30382.494956057326</v>
      </c>
      <c r="V814" s="25">
        <f t="shared" si="89"/>
        <v>30383</v>
      </c>
      <c r="W814" s="27">
        <f t="shared" si="90"/>
        <v>-91284.58</v>
      </c>
    </row>
    <row r="815" spans="2:23" ht="38.25" x14ac:dyDescent="0.2">
      <c r="B815" s="9">
        <v>814</v>
      </c>
      <c r="C815" s="9">
        <v>28</v>
      </c>
      <c r="D815" s="9" t="s">
        <v>2391</v>
      </c>
      <c r="E815" s="9" t="s">
        <v>2473</v>
      </c>
      <c r="F815" s="9">
        <v>146708</v>
      </c>
      <c r="G815" s="10" t="s">
        <v>2393</v>
      </c>
      <c r="H815" s="10" t="s">
        <v>2394</v>
      </c>
      <c r="I815" s="10" t="s">
        <v>2474</v>
      </c>
      <c r="J815" s="10" t="s">
        <v>2475</v>
      </c>
      <c r="K815" s="11">
        <v>200691.86</v>
      </c>
      <c r="L815" s="11">
        <v>15470</v>
      </c>
      <c r="M815" s="11">
        <v>0</v>
      </c>
      <c r="N815" s="21">
        <v>15470</v>
      </c>
      <c r="O815" s="7">
        <v>5</v>
      </c>
      <c r="P815" s="11">
        <v>0</v>
      </c>
      <c r="Q815" s="11">
        <f t="shared" si="84"/>
        <v>15470</v>
      </c>
      <c r="R815" s="12" t="b">
        <f t="shared" si="87"/>
        <v>1</v>
      </c>
      <c r="S815" s="23">
        <f t="shared" si="85"/>
        <v>15470</v>
      </c>
      <c r="T815" s="23" t="b">
        <f t="shared" si="88"/>
        <v>1</v>
      </c>
      <c r="U815" s="23">
        <f t="shared" si="86"/>
        <v>15470</v>
      </c>
      <c r="V815" s="25">
        <f t="shared" si="89"/>
        <v>15470</v>
      </c>
      <c r="W815" s="27">
        <f t="shared" si="90"/>
        <v>0</v>
      </c>
    </row>
    <row r="816" spans="2:23" ht="25.5" x14ac:dyDescent="0.2">
      <c r="B816" s="9">
        <v>815</v>
      </c>
      <c r="C816" s="9">
        <v>29</v>
      </c>
      <c r="D816" s="9" t="s">
        <v>2391</v>
      </c>
      <c r="E816" s="9" t="s">
        <v>2476</v>
      </c>
      <c r="F816" s="9">
        <v>150356</v>
      </c>
      <c r="G816" s="10" t="s">
        <v>2393</v>
      </c>
      <c r="H816" s="10" t="s">
        <v>2394</v>
      </c>
      <c r="I816" s="10" t="s">
        <v>2477</v>
      </c>
      <c r="J816" s="10" t="s">
        <v>2478</v>
      </c>
      <c r="K816" s="11">
        <v>154700</v>
      </c>
      <c r="L816" s="11">
        <v>52700</v>
      </c>
      <c r="M816" s="11">
        <v>0</v>
      </c>
      <c r="N816" s="21">
        <v>52700</v>
      </c>
      <c r="O816" s="7">
        <v>3</v>
      </c>
      <c r="P816" s="11">
        <v>0</v>
      </c>
      <c r="Q816" s="11">
        <f t="shared" si="84"/>
        <v>17572.404816140581</v>
      </c>
      <c r="R816" s="12" t="b">
        <f t="shared" si="87"/>
        <v>0</v>
      </c>
      <c r="S816" s="23">
        <f t="shared" si="85"/>
        <v>18657.17780915965</v>
      </c>
      <c r="T816" s="23" t="b">
        <f t="shared" si="88"/>
        <v>0</v>
      </c>
      <c r="U816" s="23">
        <f t="shared" si="86"/>
        <v>18667.558411963608</v>
      </c>
      <c r="V816" s="25">
        <f t="shared" si="89"/>
        <v>18668</v>
      </c>
      <c r="W816" s="27">
        <f t="shared" si="90"/>
        <v>-34032</v>
      </c>
    </row>
    <row r="817" spans="2:23" ht="25.5" x14ac:dyDescent="0.2">
      <c r="B817" s="9">
        <v>816</v>
      </c>
      <c r="C817" s="9">
        <v>30</v>
      </c>
      <c r="D817" s="9" t="s">
        <v>2391</v>
      </c>
      <c r="E817" s="9" t="s">
        <v>2391</v>
      </c>
      <c r="F817" s="9">
        <v>146263</v>
      </c>
      <c r="G817" s="10" t="s">
        <v>2393</v>
      </c>
      <c r="H817" s="10" t="s">
        <v>2394</v>
      </c>
      <c r="I817" s="10" t="s">
        <v>2479</v>
      </c>
      <c r="J817" s="10" t="s">
        <v>2480</v>
      </c>
      <c r="K817" s="11">
        <v>969850</v>
      </c>
      <c r="L817" s="11">
        <v>48492.5</v>
      </c>
      <c r="M817" s="11">
        <v>0</v>
      </c>
      <c r="N817" s="21">
        <v>48492.5</v>
      </c>
      <c r="O817" s="13">
        <v>5</v>
      </c>
      <c r="P817" s="11">
        <v>0</v>
      </c>
      <c r="Q817" s="11">
        <f t="shared" si="84"/>
        <v>29287.341360234299</v>
      </c>
      <c r="R817" s="12" t="b">
        <f t="shared" si="87"/>
        <v>0</v>
      </c>
      <c r="S817" s="23">
        <f t="shared" si="85"/>
        <v>30372.114353253368</v>
      </c>
      <c r="T817" s="23" t="b">
        <f t="shared" si="88"/>
        <v>0</v>
      </c>
      <c r="U817" s="23">
        <f t="shared" si="86"/>
        <v>30382.494956057326</v>
      </c>
      <c r="V817" s="25">
        <f t="shared" si="89"/>
        <v>30383</v>
      </c>
      <c r="W817" s="27">
        <f t="shared" si="90"/>
        <v>-18109.5</v>
      </c>
    </row>
    <row r="818" spans="2:23" ht="38.25" x14ac:dyDescent="0.2">
      <c r="B818" s="9">
        <v>817</v>
      </c>
      <c r="C818" s="9">
        <v>31</v>
      </c>
      <c r="D818" s="9" t="s">
        <v>2391</v>
      </c>
      <c r="E818" s="9" t="s">
        <v>2481</v>
      </c>
      <c r="F818" s="9">
        <v>150980</v>
      </c>
      <c r="G818" s="10" t="s">
        <v>2393</v>
      </c>
      <c r="H818" s="10" t="s">
        <v>2394</v>
      </c>
      <c r="I818" s="10" t="s">
        <v>2482</v>
      </c>
      <c r="J818" s="10" t="s">
        <v>2483</v>
      </c>
      <c r="K818" s="11">
        <v>405790</v>
      </c>
      <c r="L818" s="11">
        <v>302895</v>
      </c>
      <c r="M818" s="11">
        <v>0</v>
      </c>
      <c r="N818" s="21">
        <v>302895</v>
      </c>
      <c r="O818" s="7">
        <v>4</v>
      </c>
      <c r="P818" s="11">
        <v>0</v>
      </c>
      <c r="Q818" s="11">
        <f t="shared" si="84"/>
        <v>23429.87308818744</v>
      </c>
      <c r="R818" s="12" t="b">
        <f t="shared" si="87"/>
        <v>0</v>
      </c>
      <c r="S818" s="23">
        <f t="shared" si="85"/>
        <v>24514.646081206509</v>
      </c>
      <c r="T818" s="23" t="b">
        <f t="shared" si="88"/>
        <v>0</v>
      </c>
      <c r="U818" s="23">
        <f t="shared" si="86"/>
        <v>24525.026684010467</v>
      </c>
      <c r="V818" s="25">
        <f t="shared" si="89"/>
        <v>24526</v>
      </c>
      <c r="W818" s="27">
        <f t="shared" si="90"/>
        <v>-278369</v>
      </c>
    </row>
    <row r="819" spans="2:23" ht="25.5" x14ac:dyDescent="0.2">
      <c r="B819" s="9">
        <v>818</v>
      </c>
      <c r="C819" s="9">
        <v>32</v>
      </c>
      <c r="D819" s="9" t="s">
        <v>2391</v>
      </c>
      <c r="E819" s="9" t="s">
        <v>2484</v>
      </c>
      <c r="F819" s="9">
        <v>151558</v>
      </c>
      <c r="G819" s="10" t="s">
        <v>2393</v>
      </c>
      <c r="H819" s="10" t="s">
        <v>2394</v>
      </c>
      <c r="I819" s="10" t="s">
        <v>2485</v>
      </c>
      <c r="J819" s="10" t="s">
        <v>2486</v>
      </c>
      <c r="K819" s="11">
        <v>148363.87</v>
      </c>
      <c r="L819" s="11">
        <v>69403.87</v>
      </c>
      <c r="M819" s="11">
        <v>0</v>
      </c>
      <c r="N819" s="21">
        <v>69403.87</v>
      </c>
      <c r="O819" s="7">
        <v>5</v>
      </c>
      <c r="P819" s="11">
        <v>0</v>
      </c>
      <c r="Q819" s="11">
        <f t="shared" si="84"/>
        <v>29287.341360234299</v>
      </c>
      <c r="R819" s="12" t="b">
        <f t="shared" si="87"/>
        <v>0</v>
      </c>
      <c r="S819" s="23">
        <f t="shared" si="85"/>
        <v>30372.114353253368</v>
      </c>
      <c r="T819" s="23" t="b">
        <f t="shared" si="88"/>
        <v>0</v>
      </c>
      <c r="U819" s="23">
        <f t="shared" si="86"/>
        <v>30382.494956057326</v>
      </c>
      <c r="V819" s="25">
        <f t="shared" si="89"/>
        <v>30383</v>
      </c>
      <c r="W819" s="27">
        <f t="shared" si="90"/>
        <v>-39020.869999999995</v>
      </c>
    </row>
    <row r="820" spans="2:23" ht="51" x14ac:dyDescent="0.2">
      <c r="B820" s="9">
        <v>819</v>
      </c>
      <c r="C820" s="9">
        <v>33</v>
      </c>
      <c r="D820" s="9" t="s">
        <v>2391</v>
      </c>
      <c r="E820" s="9" t="s">
        <v>2487</v>
      </c>
      <c r="F820" s="9">
        <v>151157</v>
      </c>
      <c r="G820" s="10" t="s">
        <v>2393</v>
      </c>
      <c r="H820" s="10" t="s">
        <v>2394</v>
      </c>
      <c r="I820" s="10" t="s">
        <v>2488</v>
      </c>
      <c r="J820" s="10" t="s">
        <v>2489</v>
      </c>
      <c r="K820" s="11">
        <v>132000</v>
      </c>
      <c r="L820" s="11">
        <v>93000</v>
      </c>
      <c r="M820" s="11">
        <v>0</v>
      </c>
      <c r="N820" s="21">
        <v>93000</v>
      </c>
      <c r="O820" s="7">
        <v>4</v>
      </c>
      <c r="P820" s="11">
        <v>0</v>
      </c>
      <c r="Q820" s="11">
        <f t="shared" si="84"/>
        <v>23429.87308818744</v>
      </c>
      <c r="R820" s="12" t="b">
        <f t="shared" si="87"/>
        <v>0</v>
      </c>
      <c r="S820" s="23">
        <f t="shared" si="85"/>
        <v>24514.646081206509</v>
      </c>
      <c r="T820" s="23" t="b">
        <f t="shared" si="88"/>
        <v>0</v>
      </c>
      <c r="U820" s="23">
        <f t="shared" si="86"/>
        <v>24525.026684010467</v>
      </c>
      <c r="V820" s="25">
        <f t="shared" si="89"/>
        <v>24526</v>
      </c>
      <c r="W820" s="27">
        <f t="shared" si="90"/>
        <v>-68474</v>
      </c>
    </row>
    <row r="821" spans="2:23" ht="38.25" x14ac:dyDescent="0.2">
      <c r="B821" s="9">
        <v>820</v>
      </c>
      <c r="C821" s="9">
        <v>1</v>
      </c>
      <c r="D821" s="9" t="s">
        <v>2490</v>
      </c>
      <c r="E821" s="9" t="s">
        <v>2491</v>
      </c>
      <c r="F821" s="9">
        <v>152252</v>
      </c>
      <c r="G821" s="10" t="s">
        <v>2492</v>
      </c>
      <c r="H821" s="10" t="s">
        <v>2493</v>
      </c>
      <c r="I821" s="10" t="s">
        <v>2494</v>
      </c>
      <c r="J821" s="10" t="s">
        <v>2495</v>
      </c>
      <c r="K821" s="11">
        <v>125000</v>
      </c>
      <c r="L821" s="11">
        <v>105000</v>
      </c>
      <c r="M821" s="11">
        <v>27000</v>
      </c>
      <c r="N821" s="21">
        <v>27000</v>
      </c>
      <c r="O821" s="7">
        <v>3</v>
      </c>
      <c r="P821" s="11">
        <v>0</v>
      </c>
      <c r="Q821" s="11">
        <f t="shared" si="84"/>
        <v>17572.404816140581</v>
      </c>
      <c r="R821" s="12" t="b">
        <f t="shared" si="87"/>
        <v>0</v>
      </c>
      <c r="S821" s="23">
        <f t="shared" si="85"/>
        <v>18657.17780915965</v>
      </c>
      <c r="T821" s="23" t="b">
        <f t="shared" si="88"/>
        <v>0</v>
      </c>
      <c r="U821" s="23">
        <f t="shared" si="86"/>
        <v>18667.558411963608</v>
      </c>
      <c r="V821" s="25">
        <f t="shared" si="89"/>
        <v>18668</v>
      </c>
      <c r="W821" s="27">
        <f t="shared" si="90"/>
        <v>-8332</v>
      </c>
    </row>
    <row r="822" spans="2:23" ht="38.25" x14ac:dyDescent="0.2">
      <c r="B822" s="9">
        <v>821</v>
      </c>
      <c r="C822" s="9">
        <v>2</v>
      </c>
      <c r="D822" s="9" t="s">
        <v>2490</v>
      </c>
      <c r="E822" s="9" t="s">
        <v>2496</v>
      </c>
      <c r="F822" s="9">
        <v>152528</v>
      </c>
      <c r="G822" s="10" t="s">
        <v>2492</v>
      </c>
      <c r="H822" s="10" t="s">
        <v>2493</v>
      </c>
      <c r="I822" s="10" t="s">
        <v>2497</v>
      </c>
      <c r="J822" s="10" t="s">
        <v>2498</v>
      </c>
      <c r="K822" s="11">
        <v>250000</v>
      </c>
      <c r="L822" s="11">
        <v>232366</v>
      </c>
      <c r="M822" s="11">
        <v>32366</v>
      </c>
      <c r="N822" s="21">
        <v>32366</v>
      </c>
      <c r="O822" s="7">
        <v>3</v>
      </c>
      <c r="P822" s="11">
        <v>0</v>
      </c>
      <c r="Q822" s="11">
        <f t="shared" si="84"/>
        <v>17572.404816140581</v>
      </c>
      <c r="R822" s="12" t="b">
        <f t="shared" si="87"/>
        <v>0</v>
      </c>
      <c r="S822" s="23">
        <f t="shared" si="85"/>
        <v>18657.17780915965</v>
      </c>
      <c r="T822" s="23" t="b">
        <f t="shared" si="88"/>
        <v>0</v>
      </c>
      <c r="U822" s="23">
        <f t="shared" si="86"/>
        <v>18667.558411963608</v>
      </c>
      <c r="V822" s="25">
        <f t="shared" si="89"/>
        <v>18668</v>
      </c>
      <c r="W822" s="27">
        <f t="shared" si="90"/>
        <v>-13698</v>
      </c>
    </row>
    <row r="823" spans="2:23" ht="38.25" x14ac:dyDescent="0.2">
      <c r="B823" s="9">
        <v>822</v>
      </c>
      <c r="C823" s="9">
        <v>3</v>
      </c>
      <c r="D823" s="9" t="s">
        <v>2490</v>
      </c>
      <c r="E823" s="9" t="s">
        <v>2499</v>
      </c>
      <c r="F823" s="9">
        <v>151932</v>
      </c>
      <c r="G823" s="10" t="s">
        <v>2492</v>
      </c>
      <c r="H823" s="10" t="s">
        <v>2493</v>
      </c>
      <c r="I823" s="10" t="s">
        <v>2500</v>
      </c>
      <c r="J823" s="10" t="s">
        <v>2501</v>
      </c>
      <c r="K823" s="11">
        <v>125000</v>
      </c>
      <c r="L823" s="11">
        <v>125000</v>
      </c>
      <c r="M823" s="11">
        <v>62500</v>
      </c>
      <c r="N823" s="21">
        <v>62500</v>
      </c>
      <c r="O823" s="7">
        <v>3</v>
      </c>
      <c r="P823" s="11">
        <v>0</v>
      </c>
      <c r="Q823" s="11">
        <f t="shared" si="84"/>
        <v>17572.404816140581</v>
      </c>
      <c r="R823" s="12" t="b">
        <f t="shared" si="87"/>
        <v>0</v>
      </c>
      <c r="S823" s="23">
        <f t="shared" si="85"/>
        <v>18657.17780915965</v>
      </c>
      <c r="T823" s="23" t="b">
        <f t="shared" si="88"/>
        <v>0</v>
      </c>
      <c r="U823" s="23">
        <f t="shared" si="86"/>
        <v>18667.558411963608</v>
      </c>
      <c r="V823" s="25">
        <f t="shared" si="89"/>
        <v>18668</v>
      </c>
      <c r="W823" s="27">
        <f t="shared" si="90"/>
        <v>-43832</v>
      </c>
    </row>
    <row r="824" spans="2:23" ht="51" x14ac:dyDescent="0.2">
      <c r="B824" s="9">
        <v>823</v>
      </c>
      <c r="C824" s="9">
        <v>4</v>
      </c>
      <c r="D824" s="9" t="s">
        <v>2490</v>
      </c>
      <c r="E824" s="9" t="s">
        <v>2502</v>
      </c>
      <c r="F824" s="9">
        <v>153151</v>
      </c>
      <c r="G824" s="10" t="s">
        <v>2492</v>
      </c>
      <c r="H824" s="10" t="s">
        <v>2493</v>
      </c>
      <c r="I824" s="10" t="s">
        <v>2503</v>
      </c>
      <c r="J824" s="10" t="s">
        <v>2504</v>
      </c>
      <c r="K824" s="11">
        <v>200000</v>
      </c>
      <c r="L824" s="11">
        <v>140000</v>
      </c>
      <c r="M824" s="11">
        <v>60000</v>
      </c>
      <c r="N824" s="21">
        <v>60000</v>
      </c>
      <c r="O824" s="7">
        <v>3</v>
      </c>
      <c r="P824" s="11">
        <v>0</v>
      </c>
      <c r="Q824" s="11">
        <f t="shared" si="84"/>
        <v>17572.404816140581</v>
      </c>
      <c r="R824" s="12" t="b">
        <f t="shared" si="87"/>
        <v>0</v>
      </c>
      <c r="S824" s="23">
        <f t="shared" si="85"/>
        <v>18657.17780915965</v>
      </c>
      <c r="T824" s="23" t="b">
        <f t="shared" si="88"/>
        <v>0</v>
      </c>
      <c r="U824" s="23">
        <f t="shared" si="86"/>
        <v>18667.558411963608</v>
      </c>
      <c r="V824" s="25">
        <f t="shared" si="89"/>
        <v>18668</v>
      </c>
      <c r="W824" s="27">
        <f t="shared" si="90"/>
        <v>-41332</v>
      </c>
    </row>
    <row r="825" spans="2:23" ht="38.25" x14ac:dyDescent="0.2">
      <c r="B825" s="9">
        <v>824</v>
      </c>
      <c r="C825" s="9">
        <v>5</v>
      </c>
      <c r="D825" s="9" t="s">
        <v>2490</v>
      </c>
      <c r="E825" s="9" t="s">
        <v>432</v>
      </c>
      <c r="F825" s="9">
        <v>154736</v>
      </c>
      <c r="G825" s="10" t="s">
        <v>2492</v>
      </c>
      <c r="H825" s="10" t="s">
        <v>2493</v>
      </c>
      <c r="I825" s="10" t="s">
        <v>2505</v>
      </c>
      <c r="J825" s="10" t="s">
        <v>2506</v>
      </c>
      <c r="K825" s="11">
        <v>90493</v>
      </c>
      <c r="L825" s="11">
        <v>33935</v>
      </c>
      <c r="M825" s="11">
        <v>17935</v>
      </c>
      <c r="N825" s="21">
        <v>16000</v>
      </c>
      <c r="O825" s="7">
        <v>3</v>
      </c>
      <c r="P825" s="11">
        <v>0</v>
      </c>
      <c r="Q825" s="11">
        <f t="shared" si="84"/>
        <v>16000</v>
      </c>
      <c r="R825" s="12" t="b">
        <f t="shared" si="87"/>
        <v>1</v>
      </c>
      <c r="S825" s="23">
        <f t="shared" si="85"/>
        <v>16000</v>
      </c>
      <c r="T825" s="23" t="b">
        <f t="shared" si="88"/>
        <v>1</v>
      </c>
      <c r="U825" s="23">
        <f t="shared" si="86"/>
        <v>16000</v>
      </c>
      <c r="V825" s="25">
        <f t="shared" si="89"/>
        <v>16000</v>
      </c>
      <c r="W825" s="27">
        <f t="shared" si="90"/>
        <v>0</v>
      </c>
    </row>
    <row r="826" spans="2:23" ht="38.25" x14ac:dyDescent="0.2">
      <c r="B826" s="9">
        <v>825</v>
      </c>
      <c r="C826" s="9">
        <v>6</v>
      </c>
      <c r="D826" s="9" t="s">
        <v>2490</v>
      </c>
      <c r="E826" s="9" t="s">
        <v>2507</v>
      </c>
      <c r="F826" s="9">
        <v>151905</v>
      </c>
      <c r="G826" s="10" t="s">
        <v>2492</v>
      </c>
      <c r="H826" s="10" t="s">
        <v>2493</v>
      </c>
      <c r="I826" s="10" t="s">
        <v>2508</v>
      </c>
      <c r="J826" s="10" t="s">
        <v>2509</v>
      </c>
      <c r="K826" s="11">
        <v>399840</v>
      </c>
      <c r="L826" s="11">
        <v>399840</v>
      </c>
      <c r="M826" s="11">
        <v>100000</v>
      </c>
      <c r="N826" s="21">
        <v>100000</v>
      </c>
      <c r="O826" s="7">
        <v>4</v>
      </c>
      <c r="P826" s="11">
        <v>0</v>
      </c>
      <c r="Q826" s="11">
        <f t="shared" si="84"/>
        <v>23429.87308818744</v>
      </c>
      <c r="R826" s="12" t="b">
        <f t="shared" si="87"/>
        <v>0</v>
      </c>
      <c r="S826" s="23">
        <f t="shared" si="85"/>
        <v>24514.646081206509</v>
      </c>
      <c r="T826" s="23" t="b">
        <f t="shared" si="88"/>
        <v>0</v>
      </c>
      <c r="U826" s="23">
        <f t="shared" si="86"/>
        <v>24525.026684010467</v>
      </c>
      <c r="V826" s="25">
        <f t="shared" si="89"/>
        <v>24526</v>
      </c>
      <c r="W826" s="27">
        <f t="shared" si="90"/>
        <v>-75474</v>
      </c>
    </row>
    <row r="827" spans="2:23" ht="38.25" x14ac:dyDescent="0.2">
      <c r="B827" s="9">
        <v>826</v>
      </c>
      <c r="C827" s="9">
        <v>1</v>
      </c>
      <c r="D827" s="9" t="s">
        <v>2510</v>
      </c>
      <c r="E827" s="9" t="s">
        <v>2511</v>
      </c>
      <c r="F827" s="9">
        <v>155840</v>
      </c>
      <c r="G827" s="10" t="s">
        <v>2512</v>
      </c>
      <c r="H827" s="10" t="s">
        <v>2513</v>
      </c>
      <c r="I827" s="10" t="s">
        <v>2514</v>
      </c>
      <c r="J827" s="10" t="s">
        <v>2515</v>
      </c>
      <c r="K827" s="11">
        <v>159540</v>
      </c>
      <c r="L827" s="11">
        <v>103272</v>
      </c>
      <c r="M827" s="11">
        <v>30000</v>
      </c>
      <c r="N827" s="21">
        <v>73272</v>
      </c>
      <c r="O827" s="7">
        <v>4</v>
      </c>
      <c r="P827" s="11">
        <v>0</v>
      </c>
      <c r="Q827" s="11">
        <f t="shared" si="84"/>
        <v>23429.87308818744</v>
      </c>
      <c r="R827" s="12" t="b">
        <f t="shared" si="87"/>
        <v>0</v>
      </c>
      <c r="S827" s="23">
        <f t="shared" si="85"/>
        <v>24514.646081206509</v>
      </c>
      <c r="T827" s="23" t="b">
        <f t="shared" si="88"/>
        <v>0</v>
      </c>
      <c r="U827" s="23">
        <f t="shared" si="86"/>
        <v>24525.026684010467</v>
      </c>
      <c r="V827" s="25">
        <f t="shared" si="89"/>
        <v>24526</v>
      </c>
      <c r="W827" s="27">
        <f t="shared" si="90"/>
        <v>-48746</v>
      </c>
    </row>
    <row r="828" spans="2:23" ht="63.75" x14ac:dyDescent="0.2">
      <c r="B828" s="9">
        <v>827</v>
      </c>
      <c r="C828" s="9">
        <v>2</v>
      </c>
      <c r="D828" s="9" t="s">
        <v>2510</v>
      </c>
      <c r="E828" s="9" t="s">
        <v>2516</v>
      </c>
      <c r="F828" s="9">
        <v>155911</v>
      </c>
      <c r="G828" s="10" t="s">
        <v>2512</v>
      </c>
      <c r="H828" s="10" t="s">
        <v>2513</v>
      </c>
      <c r="I828" s="10" t="s">
        <v>2517</v>
      </c>
      <c r="J828" s="10" t="s">
        <v>2518</v>
      </c>
      <c r="K828" s="11">
        <v>160650</v>
      </c>
      <c r="L828" s="11">
        <v>45000</v>
      </c>
      <c r="M828" s="11">
        <v>10000</v>
      </c>
      <c r="N828" s="21">
        <v>35000</v>
      </c>
      <c r="O828" s="7">
        <v>2</v>
      </c>
      <c r="P828" s="11">
        <v>0</v>
      </c>
      <c r="Q828" s="11">
        <f t="shared" si="84"/>
        <v>11714.93654409372</v>
      </c>
      <c r="R828" s="12" t="b">
        <f t="shared" si="87"/>
        <v>0</v>
      </c>
      <c r="S828" s="23">
        <f t="shared" si="85"/>
        <v>12799.709537112789</v>
      </c>
      <c r="T828" s="23" t="b">
        <f t="shared" si="88"/>
        <v>0</v>
      </c>
      <c r="U828" s="23">
        <f t="shared" si="86"/>
        <v>12810.090139916749</v>
      </c>
      <c r="V828" s="25">
        <f t="shared" si="89"/>
        <v>12811</v>
      </c>
      <c r="W828" s="27">
        <f t="shared" si="90"/>
        <v>-22189</v>
      </c>
    </row>
    <row r="829" spans="2:23" ht="51" x14ac:dyDescent="0.2">
      <c r="B829" s="9">
        <v>828</v>
      </c>
      <c r="C829" s="9">
        <v>3</v>
      </c>
      <c r="D829" s="9" t="s">
        <v>2510</v>
      </c>
      <c r="E829" s="9" t="s">
        <v>2519</v>
      </c>
      <c r="F829" s="9">
        <v>156259</v>
      </c>
      <c r="G829" s="10" t="s">
        <v>2512</v>
      </c>
      <c r="H829" s="10" t="s">
        <v>2513</v>
      </c>
      <c r="I829" s="10" t="s">
        <v>2520</v>
      </c>
      <c r="J829" s="10" t="s">
        <v>2521</v>
      </c>
      <c r="K829" s="11">
        <v>96969</v>
      </c>
      <c r="L829" s="11">
        <v>22000</v>
      </c>
      <c r="M829" s="11">
        <v>11000</v>
      </c>
      <c r="N829" s="21">
        <v>11000</v>
      </c>
      <c r="O829" s="7">
        <v>4</v>
      </c>
      <c r="P829" s="11">
        <v>0</v>
      </c>
      <c r="Q829" s="11">
        <f t="shared" si="84"/>
        <v>11000</v>
      </c>
      <c r="R829" s="12" t="b">
        <f t="shared" si="87"/>
        <v>1</v>
      </c>
      <c r="S829" s="23">
        <f t="shared" si="85"/>
        <v>11000</v>
      </c>
      <c r="T829" s="23" t="b">
        <f t="shared" si="88"/>
        <v>1</v>
      </c>
      <c r="U829" s="23">
        <f t="shared" si="86"/>
        <v>11000</v>
      </c>
      <c r="V829" s="25">
        <f t="shared" si="89"/>
        <v>11000</v>
      </c>
      <c r="W829" s="27">
        <f t="shared" si="90"/>
        <v>0</v>
      </c>
    </row>
    <row r="830" spans="2:23" ht="38.25" x14ac:dyDescent="0.2">
      <c r="B830" s="9">
        <v>829</v>
      </c>
      <c r="C830" s="9">
        <v>4</v>
      </c>
      <c r="D830" s="9" t="s">
        <v>2510</v>
      </c>
      <c r="E830" s="9" t="s">
        <v>2522</v>
      </c>
      <c r="F830" s="9">
        <v>156277</v>
      </c>
      <c r="G830" s="10" t="s">
        <v>2512</v>
      </c>
      <c r="H830" s="10" t="s">
        <v>2513</v>
      </c>
      <c r="I830" s="10" t="s">
        <v>2523</v>
      </c>
      <c r="J830" s="10" t="s">
        <v>2524</v>
      </c>
      <c r="K830" s="11">
        <v>99138.9</v>
      </c>
      <c r="L830" s="11">
        <v>33853.050000000003</v>
      </c>
      <c r="M830" s="11">
        <v>10000</v>
      </c>
      <c r="N830" s="21">
        <v>10000</v>
      </c>
      <c r="O830" s="7">
        <v>2</v>
      </c>
      <c r="P830" s="11">
        <v>0</v>
      </c>
      <c r="Q830" s="11">
        <f t="shared" si="84"/>
        <v>10000</v>
      </c>
      <c r="R830" s="12" t="b">
        <f t="shared" si="87"/>
        <v>1</v>
      </c>
      <c r="S830" s="23">
        <f t="shared" si="85"/>
        <v>10000</v>
      </c>
      <c r="T830" s="23" t="b">
        <f t="shared" si="88"/>
        <v>1</v>
      </c>
      <c r="U830" s="23">
        <f t="shared" si="86"/>
        <v>10000</v>
      </c>
      <c r="V830" s="25">
        <f t="shared" si="89"/>
        <v>10000</v>
      </c>
      <c r="W830" s="27">
        <f t="shared" si="90"/>
        <v>0</v>
      </c>
    </row>
    <row r="831" spans="2:23" ht="25.5" x14ac:dyDescent="0.2">
      <c r="B831" s="9">
        <v>830</v>
      </c>
      <c r="C831" s="9">
        <v>5</v>
      </c>
      <c r="D831" s="9" t="s">
        <v>2510</v>
      </c>
      <c r="E831" s="9" t="s">
        <v>2525</v>
      </c>
      <c r="F831" s="9">
        <v>156311</v>
      </c>
      <c r="G831" s="10" t="s">
        <v>2512</v>
      </c>
      <c r="H831" s="10" t="s">
        <v>2513</v>
      </c>
      <c r="I831" s="10" t="s">
        <v>2526</v>
      </c>
      <c r="J831" s="10" t="s">
        <v>2527</v>
      </c>
      <c r="K831" s="11">
        <v>164920</v>
      </c>
      <c r="L831" s="11">
        <v>90520</v>
      </c>
      <c r="M831" s="11">
        <v>0</v>
      </c>
      <c r="N831" s="21">
        <v>90520</v>
      </c>
      <c r="O831" s="7">
        <v>2</v>
      </c>
      <c r="P831" s="11">
        <v>0</v>
      </c>
      <c r="Q831" s="11">
        <f t="shared" si="84"/>
        <v>11714.93654409372</v>
      </c>
      <c r="R831" s="12" t="b">
        <f t="shared" si="87"/>
        <v>0</v>
      </c>
      <c r="S831" s="23">
        <f t="shared" si="85"/>
        <v>12799.709537112789</v>
      </c>
      <c r="T831" s="23" t="b">
        <f t="shared" si="88"/>
        <v>0</v>
      </c>
      <c r="U831" s="23">
        <f t="shared" si="86"/>
        <v>12810.090139916749</v>
      </c>
      <c r="V831" s="25">
        <f t="shared" si="89"/>
        <v>12811</v>
      </c>
      <c r="W831" s="27">
        <f t="shared" si="90"/>
        <v>-77709</v>
      </c>
    </row>
    <row r="832" spans="2:23" ht="38.25" x14ac:dyDescent="0.2">
      <c r="B832" s="9">
        <v>831</v>
      </c>
      <c r="C832" s="9">
        <v>6</v>
      </c>
      <c r="D832" s="9" t="s">
        <v>2510</v>
      </c>
      <c r="E832" s="9" t="s">
        <v>2528</v>
      </c>
      <c r="F832" s="9">
        <v>156767</v>
      </c>
      <c r="G832" s="10" t="s">
        <v>2512</v>
      </c>
      <c r="H832" s="10" t="s">
        <v>2513</v>
      </c>
      <c r="I832" s="10" t="s">
        <v>2529</v>
      </c>
      <c r="J832" s="10" t="s">
        <v>2530</v>
      </c>
      <c r="K832" s="11">
        <v>156485</v>
      </c>
      <c r="L832" s="11">
        <v>31297</v>
      </c>
      <c r="M832" s="11">
        <v>1297</v>
      </c>
      <c r="N832" s="21">
        <v>30000</v>
      </c>
      <c r="O832" s="7">
        <v>4</v>
      </c>
      <c r="P832" s="11">
        <v>0</v>
      </c>
      <c r="Q832" s="11">
        <f t="shared" si="84"/>
        <v>23429.87308818744</v>
      </c>
      <c r="R832" s="12" t="b">
        <f t="shared" si="87"/>
        <v>0</v>
      </c>
      <c r="S832" s="23">
        <f t="shared" si="85"/>
        <v>24514.646081206509</v>
      </c>
      <c r="T832" s="23" t="b">
        <f t="shared" si="88"/>
        <v>0</v>
      </c>
      <c r="U832" s="23">
        <f t="shared" si="86"/>
        <v>24525.026684010467</v>
      </c>
      <c r="V832" s="25">
        <f t="shared" si="89"/>
        <v>24526</v>
      </c>
      <c r="W832" s="27">
        <f t="shared" si="90"/>
        <v>-5474</v>
      </c>
    </row>
    <row r="833" spans="2:23" ht="25.5" x14ac:dyDescent="0.2">
      <c r="B833" s="9">
        <v>832</v>
      </c>
      <c r="C833" s="9">
        <v>7</v>
      </c>
      <c r="D833" s="9" t="s">
        <v>2510</v>
      </c>
      <c r="E833" s="9" t="s">
        <v>2531</v>
      </c>
      <c r="F833" s="9">
        <v>156801</v>
      </c>
      <c r="G833" s="10" t="s">
        <v>2512</v>
      </c>
      <c r="H833" s="10" t="s">
        <v>2513</v>
      </c>
      <c r="I833" s="10" t="s">
        <v>2532</v>
      </c>
      <c r="J833" s="10" t="s">
        <v>2533</v>
      </c>
      <c r="K833" s="11">
        <v>155890</v>
      </c>
      <c r="L833" s="11">
        <v>98115.5</v>
      </c>
      <c r="M833" s="11">
        <v>50000</v>
      </c>
      <c r="N833" s="21">
        <v>48115.5</v>
      </c>
      <c r="O833" s="7">
        <v>4</v>
      </c>
      <c r="P833" s="11">
        <v>0</v>
      </c>
      <c r="Q833" s="11">
        <f t="shared" si="84"/>
        <v>23429.87308818744</v>
      </c>
      <c r="R833" s="12" t="b">
        <f t="shared" si="87"/>
        <v>0</v>
      </c>
      <c r="S833" s="23">
        <f t="shared" si="85"/>
        <v>24514.646081206509</v>
      </c>
      <c r="T833" s="23" t="b">
        <f t="shared" si="88"/>
        <v>0</v>
      </c>
      <c r="U833" s="23">
        <f t="shared" si="86"/>
        <v>24525.026684010467</v>
      </c>
      <c r="V833" s="25">
        <f t="shared" si="89"/>
        <v>24526</v>
      </c>
      <c r="W833" s="27">
        <f t="shared" si="90"/>
        <v>-23589.5</v>
      </c>
    </row>
    <row r="834" spans="2:23" ht="25.5" x14ac:dyDescent="0.2">
      <c r="B834" s="9">
        <v>833</v>
      </c>
      <c r="C834" s="9">
        <v>8</v>
      </c>
      <c r="D834" s="9" t="s">
        <v>2510</v>
      </c>
      <c r="E834" s="9" t="s">
        <v>2534</v>
      </c>
      <c r="F834" s="9">
        <v>157193</v>
      </c>
      <c r="G834" s="10" t="s">
        <v>2512</v>
      </c>
      <c r="H834" s="10" t="s">
        <v>2513</v>
      </c>
      <c r="I834" s="10" t="s">
        <v>2535</v>
      </c>
      <c r="J834" s="10" t="s">
        <v>2536</v>
      </c>
      <c r="K834" s="11">
        <v>148750</v>
      </c>
      <c r="L834" s="11">
        <v>138750</v>
      </c>
      <c r="M834" s="11">
        <v>10000</v>
      </c>
      <c r="N834" s="21">
        <v>138750</v>
      </c>
      <c r="O834" s="7">
        <v>3</v>
      </c>
      <c r="P834" s="11">
        <v>0</v>
      </c>
      <c r="Q834" s="11">
        <f t="shared" ref="Q834:Q897" si="91">IF(O834*$P$962&gt;N834,N834,O834*$P$962)</f>
        <v>17572.404816140581</v>
      </c>
      <c r="R834" s="12" t="b">
        <f t="shared" si="87"/>
        <v>0</v>
      </c>
      <c r="S834" s="23">
        <f t="shared" ref="S834:S897" si="92">IF(R834=FALSE,IF(SUM(Q834,$Q$963/$R$962)&gt;N834,Q834,SUM(Q834,$Q$963/$R$962)),Q834)</f>
        <v>18657.17780915965</v>
      </c>
      <c r="T834" s="23" t="b">
        <f t="shared" si="88"/>
        <v>0</v>
      </c>
      <c r="U834" s="23">
        <f t="shared" ref="U834:U897" si="93">IF(T834=FALSE,IF(SUM(S834,$S$963/$T$962)&gt;N834,S834,SUM(S834,$S$963/$T$962)),S834)</f>
        <v>18667.558411963608</v>
      </c>
      <c r="V834" s="25">
        <f t="shared" si="89"/>
        <v>18668</v>
      </c>
      <c r="W834" s="27">
        <f t="shared" si="90"/>
        <v>-120082</v>
      </c>
    </row>
    <row r="835" spans="2:23" ht="51" x14ac:dyDescent="0.2">
      <c r="B835" s="9">
        <v>834</v>
      </c>
      <c r="C835" s="9">
        <v>9</v>
      </c>
      <c r="D835" s="9" t="s">
        <v>2510</v>
      </c>
      <c r="E835" s="9" t="s">
        <v>2537</v>
      </c>
      <c r="F835" s="9">
        <v>157246</v>
      </c>
      <c r="G835" s="10" t="s">
        <v>2512</v>
      </c>
      <c r="H835" s="10" t="s">
        <v>2513</v>
      </c>
      <c r="I835" s="10" t="s">
        <v>2538</v>
      </c>
      <c r="J835" s="10" t="s">
        <v>2539</v>
      </c>
      <c r="K835" s="11">
        <v>257572.22</v>
      </c>
      <c r="L835" s="11">
        <v>50438.8</v>
      </c>
      <c r="M835" s="11">
        <v>15438.8</v>
      </c>
      <c r="N835" s="21">
        <v>35000</v>
      </c>
      <c r="O835" s="7">
        <v>4</v>
      </c>
      <c r="P835" s="11">
        <v>0</v>
      </c>
      <c r="Q835" s="11">
        <f t="shared" si="91"/>
        <v>23429.87308818744</v>
      </c>
      <c r="R835" s="12" t="b">
        <f t="shared" ref="R835:R898" si="94">IF(N835&lt;=Q835,TRUE,FALSE)</f>
        <v>0</v>
      </c>
      <c r="S835" s="23">
        <f t="shared" si="92"/>
        <v>24514.646081206509</v>
      </c>
      <c r="T835" s="23" t="b">
        <f t="shared" ref="T835:T898" si="95">IF(N835&lt;=S835,TRUE,FALSE)</f>
        <v>0</v>
      </c>
      <c r="U835" s="23">
        <f t="shared" si="93"/>
        <v>24525.026684010467</v>
      </c>
      <c r="V835" s="25">
        <f t="shared" ref="V835:V898" si="96">IF(U835&gt;=N835,ROUNDDOWN(U835,0),ROUNDUP(U835,0))</f>
        <v>24526</v>
      </c>
      <c r="W835" s="27">
        <f t="shared" ref="W835:W898" si="97">V835-N835</f>
        <v>-10474</v>
      </c>
    </row>
    <row r="836" spans="2:23" ht="38.25" x14ac:dyDescent="0.2">
      <c r="B836" s="9">
        <v>835</v>
      </c>
      <c r="C836" s="9">
        <v>10</v>
      </c>
      <c r="D836" s="9" t="s">
        <v>2510</v>
      </c>
      <c r="E836" s="9" t="s">
        <v>2540</v>
      </c>
      <c r="F836" s="9">
        <v>155314</v>
      </c>
      <c r="G836" s="10" t="s">
        <v>2512</v>
      </c>
      <c r="H836" s="10" t="s">
        <v>2513</v>
      </c>
      <c r="I836" s="10" t="s">
        <v>2541</v>
      </c>
      <c r="J836" s="10" t="s">
        <v>2542</v>
      </c>
      <c r="K836" s="11">
        <v>148750</v>
      </c>
      <c r="L836" s="11">
        <v>94295</v>
      </c>
      <c r="M836" s="11">
        <v>38817.800000000003</v>
      </c>
      <c r="N836" s="21">
        <v>55477.2</v>
      </c>
      <c r="O836" s="7">
        <v>4</v>
      </c>
      <c r="P836" s="11">
        <v>0</v>
      </c>
      <c r="Q836" s="11">
        <f t="shared" si="91"/>
        <v>23429.87308818744</v>
      </c>
      <c r="R836" s="12" t="b">
        <f t="shared" si="94"/>
        <v>0</v>
      </c>
      <c r="S836" s="23">
        <f t="shared" si="92"/>
        <v>24514.646081206509</v>
      </c>
      <c r="T836" s="23" t="b">
        <f t="shared" si="95"/>
        <v>0</v>
      </c>
      <c r="U836" s="23">
        <f t="shared" si="93"/>
        <v>24525.026684010467</v>
      </c>
      <c r="V836" s="25">
        <f t="shared" si="96"/>
        <v>24526</v>
      </c>
      <c r="W836" s="27">
        <f t="shared" si="97"/>
        <v>-30951.199999999997</v>
      </c>
    </row>
    <row r="837" spans="2:23" ht="38.25" x14ac:dyDescent="0.2">
      <c r="B837" s="9">
        <v>836</v>
      </c>
      <c r="C837" s="9">
        <v>11</v>
      </c>
      <c r="D837" s="9" t="s">
        <v>2510</v>
      </c>
      <c r="E837" s="9" t="s">
        <v>2543</v>
      </c>
      <c r="F837" s="9">
        <v>157424</v>
      </c>
      <c r="G837" s="10" t="s">
        <v>2512</v>
      </c>
      <c r="H837" s="10" t="s">
        <v>2513</v>
      </c>
      <c r="I837" s="10" t="s">
        <v>2544</v>
      </c>
      <c r="J837" s="10" t="s">
        <v>2545</v>
      </c>
      <c r="K837" s="11">
        <v>499205</v>
      </c>
      <c r="L837" s="11">
        <v>477918</v>
      </c>
      <c r="M837" s="11">
        <v>50000</v>
      </c>
      <c r="N837" s="21">
        <v>427918</v>
      </c>
      <c r="O837" s="7">
        <v>3</v>
      </c>
      <c r="P837" s="11">
        <v>0</v>
      </c>
      <c r="Q837" s="11">
        <f t="shared" si="91"/>
        <v>17572.404816140581</v>
      </c>
      <c r="R837" s="12" t="b">
        <f t="shared" si="94"/>
        <v>0</v>
      </c>
      <c r="S837" s="23">
        <f t="shared" si="92"/>
        <v>18657.17780915965</v>
      </c>
      <c r="T837" s="23" t="b">
        <f t="shared" si="95"/>
        <v>0</v>
      </c>
      <c r="U837" s="23">
        <f t="shared" si="93"/>
        <v>18667.558411963608</v>
      </c>
      <c r="V837" s="25">
        <f t="shared" si="96"/>
        <v>18668</v>
      </c>
      <c r="W837" s="27">
        <f t="shared" si="97"/>
        <v>-409250</v>
      </c>
    </row>
    <row r="838" spans="2:23" ht="63.75" x14ac:dyDescent="0.2">
      <c r="B838" s="9">
        <v>837</v>
      </c>
      <c r="C838" s="9">
        <v>12</v>
      </c>
      <c r="D838" s="9" t="s">
        <v>2510</v>
      </c>
      <c r="E838" s="9" t="s">
        <v>2546</v>
      </c>
      <c r="F838" s="9">
        <v>155494</v>
      </c>
      <c r="G838" s="10" t="s">
        <v>2512</v>
      </c>
      <c r="H838" s="10" t="s">
        <v>2513</v>
      </c>
      <c r="I838" s="10" t="s">
        <v>2547</v>
      </c>
      <c r="J838" s="10" t="s">
        <v>2548</v>
      </c>
      <c r="K838" s="11">
        <v>255000</v>
      </c>
      <c r="L838" s="11">
        <v>98000</v>
      </c>
      <c r="M838" s="11">
        <v>0</v>
      </c>
      <c r="N838" s="21">
        <v>98000</v>
      </c>
      <c r="O838" s="7">
        <v>3</v>
      </c>
      <c r="P838" s="11">
        <v>0</v>
      </c>
      <c r="Q838" s="11">
        <f t="shared" si="91"/>
        <v>17572.404816140581</v>
      </c>
      <c r="R838" s="12" t="b">
        <f t="shared" si="94"/>
        <v>0</v>
      </c>
      <c r="S838" s="23">
        <f t="shared" si="92"/>
        <v>18657.17780915965</v>
      </c>
      <c r="T838" s="23" t="b">
        <f t="shared" si="95"/>
        <v>0</v>
      </c>
      <c r="U838" s="23">
        <f t="shared" si="93"/>
        <v>18667.558411963608</v>
      </c>
      <c r="V838" s="25">
        <f t="shared" si="96"/>
        <v>18668</v>
      </c>
      <c r="W838" s="27">
        <f t="shared" si="97"/>
        <v>-79332</v>
      </c>
    </row>
    <row r="839" spans="2:23" ht="38.25" x14ac:dyDescent="0.2">
      <c r="B839" s="9">
        <v>838</v>
      </c>
      <c r="C839" s="9">
        <v>13</v>
      </c>
      <c r="D839" s="9" t="s">
        <v>2510</v>
      </c>
      <c r="E839" s="9" t="s">
        <v>2549</v>
      </c>
      <c r="F839" s="9">
        <v>157736</v>
      </c>
      <c r="G839" s="10" t="s">
        <v>2512</v>
      </c>
      <c r="H839" s="10" t="s">
        <v>2513</v>
      </c>
      <c r="I839" s="10" t="s">
        <v>2550</v>
      </c>
      <c r="J839" s="10" t="s">
        <v>2551</v>
      </c>
      <c r="K839" s="11">
        <v>159460</v>
      </c>
      <c r="L839" s="11">
        <v>94205</v>
      </c>
      <c r="M839" s="11">
        <v>0</v>
      </c>
      <c r="N839" s="21">
        <v>94205</v>
      </c>
      <c r="O839" s="13">
        <v>4</v>
      </c>
      <c r="P839" s="11">
        <v>0</v>
      </c>
      <c r="Q839" s="11">
        <f t="shared" si="91"/>
        <v>23429.87308818744</v>
      </c>
      <c r="R839" s="12" t="b">
        <f t="shared" si="94"/>
        <v>0</v>
      </c>
      <c r="S839" s="23">
        <f t="shared" si="92"/>
        <v>24514.646081206509</v>
      </c>
      <c r="T839" s="23" t="b">
        <f t="shared" si="95"/>
        <v>0</v>
      </c>
      <c r="U839" s="23">
        <f t="shared" si="93"/>
        <v>24525.026684010467</v>
      </c>
      <c r="V839" s="25">
        <f t="shared" si="96"/>
        <v>24526</v>
      </c>
      <c r="W839" s="27">
        <f t="shared" si="97"/>
        <v>-69679</v>
      </c>
    </row>
    <row r="840" spans="2:23" ht="25.5" x14ac:dyDescent="0.2">
      <c r="B840" s="9">
        <v>839</v>
      </c>
      <c r="C840" s="9">
        <v>14</v>
      </c>
      <c r="D840" s="9" t="s">
        <v>2510</v>
      </c>
      <c r="E840" s="9" t="s">
        <v>2552</v>
      </c>
      <c r="F840" s="9">
        <v>157683</v>
      </c>
      <c r="G840" s="10" t="s">
        <v>2512</v>
      </c>
      <c r="H840" s="10" t="s">
        <v>2513</v>
      </c>
      <c r="I840" s="10" t="s">
        <v>2553</v>
      </c>
      <c r="J840" s="10" t="s">
        <v>2554</v>
      </c>
      <c r="K840" s="11">
        <v>157080</v>
      </c>
      <c r="L840" s="11">
        <v>14040</v>
      </c>
      <c r="M840" s="11">
        <v>0</v>
      </c>
      <c r="N840" s="21">
        <v>14040</v>
      </c>
      <c r="O840" s="7">
        <v>2</v>
      </c>
      <c r="P840" s="11">
        <v>0</v>
      </c>
      <c r="Q840" s="11">
        <f t="shared" si="91"/>
        <v>11714.93654409372</v>
      </c>
      <c r="R840" s="12" t="b">
        <f t="shared" si="94"/>
        <v>0</v>
      </c>
      <c r="S840" s="23">
        <f t="shared" si="92"/>
        <v>12799.709537112789</v>
      </c>
      <c r="T840" s="23" t="b">
        <f t="shared" si="95"/>
        <v>0</v>
      </c>
      <c r="U840" s="23">
        <f t="shared" si="93"/>
        <v>12810.090139916749</v>
      </c>
      <c r="V840" s="25">
        <f t="shared" si="96"/>
        <v>12811</v>
      </c>
      <c r="W840" s="27">
        <f t="shared" si="97"/>
        <v>-1229</v>
      </c>
    </row>
    <row r="841" spans="2:23" ht="25.5" x14ac:dyDescent="0.2">
      <c r="B841" s="9">
        <v>840</v>
      </c>
      <c r="C841" s="9">
        <v>15</v>
      </c>
      <c r="D841" s="9" t="s">
        <v>2510</v>
      </c>
      <c r="E841" s="9" t="s">
        <v>2555</v>
      </c>
      <c r="F841" s="9">
        <v>157834</v>
      </c>
      <c r="G841" s="10" t="s">
        <v>2512</v>
      </c>
      <c r="H841" s="10" t="s">
        <v>2513</v>
      </c>
      <c r="I841" s="10" t="s">
        <v>2556</v>
      </c>
      <c r="J841" s="10" t="s">
        <v>2557</v>
      </c>
      <c r="K841" s="11">
        <v>165242.82999999999</v>
      </c>
      <c r="L841" s="11">
        <v>148202.82999999999</v>
      </c>
      <c r="M841" s="11">
        <v>0</v>
      </c>
      <c r="N841" s="21">
        <v>148202.82999999999</v>
      </c>
      <c r="O841" s="7">
        <v>4</v>
      </c>
      <c r="P841" s="11">
        <v>0</v>
      </c>
      <c r="Q841" s="11">
        <f t="shared" si="91"/>
        <v>23429.87308818744</v>
      </c>
      <c r="R841" s="12" t="b">
        <f t="shared" si="94"/>
        <v>0</v>
      </c>
      <c r="S841" s="23">
        <f t="shared" si="92"/>
        <v>24514.646081206509</v>
      </c>
      <c r="T841" s="23" t="b">
        <f t="shared" si="95"/>
        <v>0</v>
      </c>
      <c r="U841" s="23">
        <f t="shared" si="93"/>
        <v>24525.026684010467</v>
      </c>
      <c r="V841" s="25">
        <f t="shared" si="96"/>
        <v>24526</v>
      </c>
      <c r="W841" s="27">
        <f t="shared" si="97"/>
        <v>-123676.82999999999</v>
      </c>
    </row>
    <row r="842" spans="2:23" ht="51" x14ac:dyDescent="0.2">
      <c r="B842" s="9">
        <v>841</v>
      </c>
      <c r="C842" s="9">
        <v>16</v>
      </c>
      <c r="D842" s="9" t="s">
        <v>2510</v>
      </c>
      <c r="E842" s="9" t="s">
        <v>2558</v>
      </c>
      <c r="F842" s="9">
        <v>157898</v>
      </c>
      <c r="G842" s="10" t="s">
        <v>2512</v>
      </c>
      <c r="H842" s="10" t="s">
        <v>2513</v>
      </c>
      <c r="I842" s="10" t="s">
        <v>2559</v>
      </c>
      <c r="J842" s="10" t="s">
        <v>2560</v>
      </c>
      <c r="K842" s="11">
        <v>166768.20000000001</v>
      </c>
      <c r="L842" s="11">
        <v>16358.73</v>
      </c>
      <c r="M842" s="11">
        <v>0</v>
      </c>
      <c r="N842" s="21">
        <v>16358.73</v>
      </c>
      <c r="O842" s="7">
        <v>3</v>
      </c>
      <c r="P842" s="11">
        <v>0</v>
      </c>
      <c r="Q842" s="11">
        <f t="shared" si="91"/>
        <v>16358.73</v>
      </c>
      <c r="R842" s="12" t="b">
        <f t="shared" si="94"/>
        <v>1</v>
      </c>
      <c r="S842" s="23">
        <f t="shared" si="92"/>
        <v>16358.73</v>
      </c>
      <c r="T842" s="23" t="b">
        <f t="shared" si="95"/>
        <v>1</v>
      </c>
      <c r="U842" s="23">
        <f t="shared" si="93"/>
        <v>16358.73</v>
      </c>
      <c r="V842" s="25">
        <f t="shared" si="96"/>
        <v>16358</v>
      </c>
      <c r="W842" s="27">
        <f t="shared" si="97"/>
        <v>-0.72999999999956344</v>
      </c>
    </row>
    <row r="843" spans="2:23" ht="25.5" x14ac:dyDescent="0.2">
      <c r="B843" s="9">
        <v>842</v>
      </c>
      <c r="C843" s="9">
        <v>17</v>
      </c>
      <c r="D843" s="9" t="s">
        <v>2510</v>
      </c>
      <c r="E843" s="9" t="s">
        <v>2561</v>
      </c>
      <c r="F843" s="9">
        <v>157969</v>
      </c>
      <c r="G843" s="10" t="s">
        <v>2512</v>
      </c>
      <c r="H843" s="10" t="s">
        <v>2513</v>
      </c>
      <c r="I843" s="10" t="s">
        <v>2562</v>
      </c>
      <c r="J843" s="10" t="s">
        <v>2563</v>
      </c>
      <c r="K843" s="11">
        <v>129800</v>
      </c>
      <c r="L843" s="11">
        <v>129800</v>
      </c>
      <c r="M843" s="11">
        <v>0</v>
      </c>
      <c r="N843" s="21">
        <v>100000</v>
      </c>
      <c r="O843" s="7">
        <v>4</v>
      </c>
      <c r="P843" s="11">
        <v>0</v>
      </c>
      <c r="Q843" s="11">
        <f t="shared" si="91"/>
        <v>23429.87308818744</v>
      </c>
      <c r="R843" s="12" t="b">
        <f t="shared" si="94"/>
        <v>0</v>
      </c>
      <c r="S843" s="23">
        <f t="shared" si="92"/>
        <v>24514.646081206509</v>
      </c>
      <c r="T843" s="23" t="b">
        <f t="shared" si="95"/>
        <v>0</v>
      </c>
      <c r="U843" s="23">
        <f t="shared" si="93"/>
        <v>24525.026684010467</v>
      </c>
      <c r="V843" s="25">
        <f t="shared" si="96"/>
        <v>24526</v>
      </c>
      <c r="W843" s="27">
        <f t="shared" si="97"/>
        <v>-75474</v>
      </c>
    </row>
    <row r="844" spans="2:23" ht="25.5" x14ac:dyDescent="0.2">
      <c r="B844" s="9">
        <v>843</v>
      </c>
      <c r="C844" s="9">
        <v>18</v>
      </c>
      <c r="D844" s="9" t="s">
        <v>2510</v>
      </c>
      <c r="E844" s="9" t="s">
        <v>2564</v>
      </c>
      <c r="F844" s="9">
        <v>159525</v>
      </c>
      <c r="G844" s="10" t="s">
        <v>2512</v>
      </c>
      <c r="H844" s="10" t="s">
        <v>2513</v>
      </c>
      <c r="I844" s="10" t="s">
        <v>2565</v>
      </c>
      <c r="J844" s="10" t="s">
        <v>2566</v>
      </c>
      <c r="K844" s="11">
        <v>190995</v>
      </c>
      <c r="L844" s="11">
        <v>12000</v>
      </c>
      <c r="M844" s="11">
        <v>0</v>
      </c>
      <c r="N844" s="21">
        <v>12000</v>
      </c>
      <c r="O844" s="7">
        <v>3</v>
      </c>
      <c r="P844" s="11">
        <v>0</v>
      </c>
      <c r="Q844" s="11">
        <f t="shared" si="91"/>
        <v>12000</v>
      </c>
      <c r="R844" s="12" t="b">
        <f t="shared" si="94"/>
        <v>1</v>
      </c>
      <c r="S844" s="23">
        <f t="shared" si="92"/>
        <v>12000</v>
      </c>
      <c r="T844" s="23" t="b">
        <f t="shared" si="95"/>
        <v>1</v>
      </c>
      <c r="U844" s="23">
        <f t="shared" si="93"/>
        <v>12000</v>
      </c>
      <c r="V844" s="25">
        <f t="shared" si="96"/>
        <v>12000</v>
      </c>
      <c r="W844" s="27">
        <f t="shared" si="97"/>
        <v>0</v>
      </c>
    </row>
    <row r="845" spans="2:23" ht="51" x14ac:dyDescent="0.2">
      <c r="B845" s="9">
        <v>844</v>
      </c>
      <c r="C845" s="9">
        <v>19</v>
      </c>
      <c r="D845" s="9" t="s">
        <v>2510</v>
      </c>
      <c r="E845" s="9" t="s">
        <v>2567</v>
      </c>
      <c r="F845" s="9">
        <v>159446</v>
      </c>
      <c r="G845" s="10" t="s">
        <v>2512</v>
      </c>
      <c r="H845" s="10" t="s">
        <v>2513</v>
      </c>
      <c r="I845" s="10" t="s">
        <v>2568</v>
      </c>
      <c r="J845" s="10" t="s">
        <v>2569</v>
      </c>
      <c r="K845" s="11">
        <v>165350.44</v>
      </c>
      <c r="L845" s="11">
        <v>15932.55</v>
      </c>
      <c r="M845" s="11">
        <v>0</v>
      </c>
      <c r="N845" s="21">
        <v>15932</v>
      </c>
      <c r="O845" s="7">
        <v>4</v>
      </c>
      <c r="P845" s="11">
        <v>0</v>
      </c>
      <c r="Q845" s="11">
        <f t="shared" si="91"/>
        <v>15932</v>
      </c>
      <c r="R845" s="12" t="b">
        <f t="shared" si="94"/>
        <v>1</v>
      </c>
      <c r="S845" s="23">
        <f t="shared" si="92"/>
        <v>15932</v>
      </c>
      <c r="T845" s="23" t="b">
        <f t="shared" si="95"/>
        <v>1</v>
      </c>
      <c r="U845" s="23">
        <f t="shared" si="93"/>
        <v>15932</v>
      </c>
      <c r="V845" s="25">
        <f t="shared" si="96"/>
        <v>15932</v>
      </c>
      <c r="W845" s="27">
        <f t="shared" si="97"/>
        <v>0</v>
      </c>
    </row>
    <row r="846" spans="2:23" ht="51" x14ac:dyDescent="0.2">
      <c r="B846" s="9">
        <v>845</v>
      </c>
      <c r="C846" s="9">
        <v>20</v>
      </c>
      <c r="D846" s="9" t="s">
        <v>2510</v>
      </c>
      <c r="E846" s="9" t="s">
        <v>2570</v>
      </c>
      <c r="F846" s="9">
        <v>158109</v>
      </c>
      <c r="G846" s="10" t="s">
        <v>2512</v>
      </c>
      <c r="H846" s="10" t="s">
        <v>2513</v>
      </c>
      <c r="I846" s="10" t="s">
        <v>2571</v>
      </c>
      <c r="J846" s="10" t="s">
        <v>2572</v>
      </c>
      <c r="K846" s="11">
        <v>174930</v>
      </c>
      <c r="L846" s="11">
        <v>152465</v>
      </c>
      <c r="M846" s="11">
        <v>42485</v>
      </c>
      <c r="N846" s="21">
        <v>109980</v>
      </c>
      <c r="O846" s="7">
        <v>2</v>
      </c>
      <c r="P846" s="11">
        <v>0</v>
      </c>
      <c r="Q846" s="11">
        <f t="shared" si="91"/>
        <v>11714.93654409372</v>
      </c>
      <c r="R846" s="12" t="b">
        <f t="shared" si="94"/>
        <v>0</v>
      </c>
      <c r="S846" s="23">
        <f t="shared" si="92"/>
        <v>12799.709537112789</v>
      </c>
      <c r="T846" s="23" t="b">
        <f t="shared" si="95"/>
        <v>0</v>
      </c>
      <c r="U846" s="23">
        <f t="shared" si="93"/>
        <v>12810.090139916749</v>
      </c>
      <c r="V846" s="25">
        <f t="shared" si="96"/>
        <v>12811</v>
      </c>
      <c r="W846" s="27">
        <f t="shared" si="97"/>
        <v>-97169</v>
      </c>
    </row>
    <row r="847" spans="2:23" ht="38.25" x14ac:dyDescent="0.2">
      <c r="B847" s="9">
        <v>846</v>
      </c>
      <c r="C847" s="9">
        <v>21</v>
      </c>
      <c r="D847" s="9" t="s">
        <v>2510</v>
      </c>
      <c r="E847" s="9" t="s">
        <v>2573</v>
      </c>
      <c r="F847" s="9">
        <v>159507</v>
      </c>
      <c r="G847" s="10" t="s">
        <v>2512</v>
      </c>
      <c r="H847" s="10" t="s">
        <v>2513</v>
      </c>
      <c r="I847" s="10" t="s">
        <v>2574</v>
      </c>
      <c r="J847" s="10" t="s">
        <v>2575</v>
      </c>
      <c r="K847" s="11">
        <v>158975.5</v>
      </c>
      <c r="L847" s="11">
        <v>80979.5</v>
      </c>
      <c r="M847" s="11">
        <v>0</v>
      </c>
      <c r="N847" s="21">
        <v>80979.5</v>
      </c>
      <c r="O847" s="7">
        <v>3</v>
      </c>
      <c r="P847" s="11">
        <v>0</v>
      </c>
      <c r="Q847" s="11">
        <f t="shared" si="91"/>
        <v>17572.404816140581</v>
      </c>
      <c r="R847" s="12" t="b">
        <f t="shared" si="94"/>
        <v>0</v>
      </c>
      <c r="S847" s="23">
        <f t="shared" si="92"/>
        <v>18657.17780915965</v>
      </c>
      <c r="T847" s="23" t="b">
        <f t="shared" si="95"/>
        <v>0</v>
      </c>
      <c r="U847" s="23">
        <f t="shared" si="93"/>
        <v>18667.558411963608</v>
      </c>
      <c r="V847" s="25">
        <f t="shared" si="96"/>
        <v>18668</v>
      </c>
      <c r="W847" s="27">
        <f t="shared" si="97"/>
        <v>-62311.5</v>
      </c>
    </row>
    <row r="848" spans="2:23" ht="25.5" x14ac:dyDescent="0.2">
      <c r="B848" s="9">
        <v>847</v>
      </c>
      <c r="C848" s="9">
        <v>22</v>
      </c>
      <c r="D848" s="9" t="s">
        <v>2510</v>
      </c>
      <c r="E848" s="9" t="s">
        <v>2576</v>
      </c>
      <c r="F848" s="9">
        <v>158181</v>
      </c>
      <c r="G848" s="10" t="s">
        <v>2512</v>
      </c>
      <c r="H848" s="10" t="s">
        <v>2513</v>
      </c>
      <c r="I848" s="10" t="s">
        <v>2577</v>
      </c>
      <c r="J848" s="10" t="s">
        <v>2578</v>
      </c>
      <c r="K848" s="11">
        <v>149107</v>
      </c>
      <c r="L848" s="11">
        <v>59553.5</v>
      </c>
      <c r="M848" s="11">
        <v>29776.75</v>
      </c>
      <c r="N848" s="21">
        <v>29776.75</v>
      </c>
      <c r="O848" s="7">
        <v>3</v>
      </c>
      <c r="P848" s="11">
        <v>0</v>
      </c>
      <c r="Q848" s="11">
        <f t="shared" si="91"/>
        <v>17572.404816140581</v>
      </c>
      <c r="R848" s="12" t="b">
        <f t="shared" si="94"/>
        <v>0</v>
      </c>
      <c r="S848" s="23">
        <f t="shared" si="92"/>
        <v>18657.17780915965</v>
      </c>
      <c r="T848" s="23" t="b">
        <f t="shared" si="95"/>
        <v>0</v>
      </c>
      <c r="U848" s="23">
        <f t="shared" si="93"/>
        <v>18667.558411963608</v>
      </c>
      <c r="V848" s="25">
        <f t="shared" si="96"/>
        <v>18668</v>
      </c>
      <c r="W848" s="27">
        <f t="shared" si="97"/>
        <v>-11108.75</v>
      </c>
    </row>
    <row r="849" spans="2:23" ht="63.75" x14ac:dyDescent="0.2">
      <c r="B849" s="9">
        <v>848</v>
      </c>
      <c r="C849" s="9">
        <v>23</v>
      </c>
      <c r="D849" s="9" t="s">
        <v>2510</v>
      </c>
      <c r="E849" s="9" t="s">
        <v>2579</v>
      </c>
      <c r="F849" s="9">
        <v>158314</v>
      </c>
      <c r="G849" s="10" t="s">
        <v>2512</v>
      </c>
      <c r="H849" s="10" t="s">
        <v>2513</v>
      </c>
      <c r="I849" s="10" t="s">
        <v>2580</v>
      </c>
      <c r="J849" s="10" t="s">
        <v>2581</v>
      </c>
      <c r="K849" s="11">
        <v>286936</v>
      </c>
      <c r="L849" s="11">
        <v>125893.01</v>
      </c>
      <c r="M849" s="11">
        <v>50000</v>
      </c>
      <c r="N849" s="21">
        <v>75893.009999999995</v>
      </c>
      <c r="O849" s="7">
        <v>4</v>
      </c>
      <c r="P849" s="11">
        <v>0</v>
      </c>
      <c r="Q849" s="11">
        <f t="shared" si="91"/>
        <v>23429.87308818744</v>
      </c>
      <c r="R849" s="12" t="b">
        <f t="shared" si="94"/>
        <v>0</v>
      </c>
      <c r="S849" s="23">
        <f t="shared" si="92"/>
        <v>24514.646081206509</v>
      </c>
      <c r="T849" s="23" t="b">
        <f t="shared" si="95"/>
        <v>0</v>
      </c>
      <c r="U849" s="23">
        <f t="shared" si="93"/>
        <v>24525.026684010467</v>
      </c>
      <c r="V849" s="25">
        <f t="shared" si="96"/>
        <v>24526</v>
      </c>
      <c r="W849" s="27">
        <f t="shared" si="97"/>
        <v>-51367.009999999995</v>
      </c>
    </row>
    <row r="850" spans="2:23" ht="25.5" x14ac:dyDescent="0.2">
      <c r="B850" s="9">
        <v>849</v>
      </c>
      <c r="C850" s="9">
        <v>24</v>
      </c>
      <c r="D850" s="9" t="s">
        <v>2510</v>
      </c>
      <c r="E850" s="9" t="s">
        <v>2582</v>
      </c>
      <c r="F850" s="9">
        <v>155528</v>
      </c>
      <c r="G850" s="10" t="s">
        <v>2512</v>
      </c>
      <c r="H850" s="10" t="s">
        <v>2513</v>
      </c>
      <c r="I850" s="10" t="s">
        <v>2583</v>
      </c>
      <c r="J850" s="10" t="s">
        <v>2584</v>
      </c>
      <c r="K850" s="11">
        <v>534310</v>
      </c>
      <c r="L850" s="11">
        <v>514810</v>
      </c>
      <c r="M850" s="11">
        <v>30000</v>
      </c>
      <c r="N850" s="21">
        <v>484810</v>
      </c>
      <c r="O850" s="7">
        <v>3</v>
      </c>
      <c r="P850" s="11">
        <v>0</v>
      </c>
      <c r="Q850" s="11">
        <f t="shared" si="91"/>
        <v>17572.404816140581</v>
      </c>
      <c r="R850" s="12" t="b">
        <f t="shared" si="94"/>
        <v>0</v>
      </c>
      <c r="S850" s="23">
        <f t="shared" si="92"/>
        <v>18657.17780915965</v>
      </c>
      <c r="T850" s="23" t="b">
        <f t="shared" si="95"/>
        <v>0</v>
      </c>
      <c r="U850" s="23">
        <f t="shared" si="93"/>
        <v>18667.558411963608</v>
      </c>
      <c r="V850" s="25">
        <f t="shared" si="96"/>
        <v>18668</v>
      </c>
      <c r="W850" s="27">
        <f t="shared" si="97"/>
        <v>-466142</v>
      </c>
    </row>
    <row r="851" spans="2:23" ht="25.5" x14ac:dyDescent="0.2">
      <c r="B851" s="9">
        <v>850</v>
      </c>
      <c r="C851" s="9">
        <v>25</v>
      </c>
      <c r="D851" s="9" t="s">
        <v>2510</v>
      </c>
      <c r="E851" s="9" t="s">
        <v>2585</v>
      </c>
      <c r="F851" s="9">
        <v>158804</v>
      </c>
      <c r="G851" s="10" t="s">
        <v>2512</v>
      </c>
      <c r="H851" s="10" t="s">
        <v>2513</v>
      </c>
      <c r="I851" s="10" t="s">
        <v>2586</v>
      </c>
      <c r="J851" s="10" t="s">
        <v>2587</v>
      </c>
      <c r="K851" s="11">
        <v>311780</v>
      </c>
      <c r="L851" s="11">
        <v>190380</v>
      </c>
      <c r="M851" s="11">
        <v>0</v>
      </c>
      <c r="N851" s="21">
        <v>190380</v>
      </c>
      <c r="O851" s="7">
        <v>4</v>
      </c>
      <c r="P851" s="11">
        <v>0</v>
      </c>
      <c r="Q851" s="11">
        <f t="shared" si="91"/>
        <v>23429.87308818744</v>
      </c>
      <c r="R851" s="12" t="b">
        <f t="shared" si="94"/>
        <v>0</v>
      </c>
      <c r="S851" s="23">
        <f t="shared" si="92"/>
        <v>24514.646081206509</v>
      </c>
      <c r="T851" s="23" t="b">
        <f t="shared" si="95"/>
        <v>0</v>
      </c>
      <c r="U851" s="23">
        <f t="shared" si="93"/>
        <v>24525.026684010467</v>
      </c>
      <c r="V851" s="25">
        <f t="shared" si="96"/>
        <v>24526</v>
      </c>
      <c r="W851" s="27">
        <f t="shared" si="97"/>
        <v>-165854</v>
      </c>
    </row>
    <row r="852" spans="2:23" ht="25.5" x14ac:dyDescent="0.2">
      <c r="B852" s="9">
        <v>851</v>
      </c>
      <c r="C852" s="9">
        <v>26</v>
      </c>
      <c r="D852" s="9" t="s">
        <v>2510</v>
      </c>
      <c r="E852" s="9" t="s">
        <v>2588</v>
      </c>
      <c r="F852" s="9">
        <v>158859</v>
      </c>
      <c r="G852" s="10" t="s">
        <v>2512</v>
      </c>
      <c r="H852" s="10" t="s">
        <v>2513</v>
      </c>
      <c r="I852" s="10" t="s">
        <v>2589</v>
      </c>
      <c r="J852" s="10" t="s">
        <v>2590</v>
      </c>
      <c r="K852" s="11">
        <v>157080</v>
      </c>
      <c r="L852" s="11">
        <v>157080</v>
      </c>
      <c r="M852" s="11">
        <v>0</v>
      </c>
      <c r="N852" s="21">
        <v>157080</v>
      </c>
      <c r="O852" s="7">
        <v>2</v>
      </c>
      <c r="P852" s="11">
        <v>0</v>
      </c>
      <c r="Q852" s="11">
        <f t="shared" si="91"/>
        <v>11714.93654409372</v>
      </c>
      <c r="R852" s="12" t="b">
        <f t="shared" si="94"/>
        <v>0</v>
      </c>
      <c r="S852" s="23">
        <f t="shared" si="92"/>
        <v>12799.709537112789</v>
      </c>
      <c r="T852" s="23" t="b">
        <f t="shared" si="95"/>
        <v>0</v>
      </c>
      <c r="U852" s="23">
        <f t="shared" si="93"/>
        <v>12810.090139916749</v>
      </c>
      <c r="V852" s="25">
        <f t="shared" si="96"/>
        <v>12811</v>
      </c>
      <c r="W852" s="27">
        <f t="shared" si="97"/>
        <v>-144269</v>
      </c>
    </row>
    <row r="853" spans="2:23" ht="25.5" x14ac:dyDescent="0.2">
      <c r="B853" s="9">
        <v>852</v>
      </c>
      <c r="C853" s="9">
        <v>27</v>
      </c>
      <c r="D853" s="9" t="s">
        <v>2510</v>
      </c>
      <c r="E853" s="9" t="s">
        <v>2591</v>
      </c>
      <c r="F853" s="9">
        <v>159071</v>
      </c>
      <c r="G853" s="10" t="s">
        <v>2512</v>
      </c>
      <c r="H853" s="10" t="s">
        <v>2513</v>
      </c>
      <c r="I853" s="10" t="s">
        <v>2592</v>
      </c>
      <c r="J853" s="10" t="s">
        <v>2593</v>
      </c>
      <c r="K853" s="11">
        <v>158000</v>
      </c>
      <c r="L853" s="11">
        <v>126000</v>
      </c>
      <c r="M853" s="11">
        <v>0</v>
      </c>
      <c r="N853" s="21">
        <v>56000</v>
      </c>
      <c r="O853" s="7">
        <v>4</v>
      </c>
      <c r="P853" s="11">
        <v>0</v>
      </c>
      <c r="Q853" s="11">
        <f t="shared" si="91"/>
        <v>23429.87308818744</v>
      </c>
      <c r="R853" s="12" t="b">
        <f t="shared" si="94"/>
        <v>0</v>
      </c>
      <c r="S853" s="23">
        <f t="shared" si="92"/>
        <v>24514.646081206509</v>
      </c>
      <c r="T853" s="23" t="b">
        <f t="shared" si="95"/>
        <v>0</v>
      </c>
      <c r="U853" s="23">
        <f t="shared" si="93"/>
        <v>24525.026684010467</v>
      </c>
      <c r="V853" s="25">
        <f t="shared" si="96"/>
        <v>24526</v>
      </c>
      <c r="W853" s="27">
        <f t="shared" si="97"/>
        <v>-31474</v>
      </c>
    </row>
    <row r="854" spans="2:23" ht="25.5" x14ac:dyDescent="0.2">
      <c r="B854" s="9">
        <v>853</v>
      </c>
      <c r="C854" s="9">
        <v>28</v>
      </c>
      <c r="D854" s="9" t="s">
        <v>2510</v>
      </c>
      <c r="E854" s="9" t="s">
        <v>2594</v>
      </c>
      <c r="F854" s="9">
        <v>159142</v>
      </c>
      <c r="G854" s="10" t="s">
        <v>2512</v>
      </c>
      <c r="H854" s="10" t="s">
        <v>2513</v>
      </c>
      <c r="I854" s="10" t="s">
        <v>2595</v>
      </c>
      <c r="J854" s="10" t="s">
        <v>2596</v>
      </c>
      <c r="K854" s="11">
        <v>135000</v>
      </c>
      <c r="L854" s="11">
        <v>135000</v>
      </c>
      <c r="M854" s="11">
        <v>90000</v>
      </c>
      <c r="N854" s="21">
        <v>45000</v>
      </c>
      <c r="O854" s="7">
        <v>2</v>
      </c>
      <c r="P854" s="11">
        <v>0</v>
      </c>
      <c r="Q854" s="11">
        <f t="shared" si="91"/>
        <v>11714.93654409372</v>
      </c>
      <c r="R854" s="12" t="b">
        <f t="shared" si="94"/>
        <v>0</v>
      </c>
      <c r="S854" s="23">
        <f t="shared" si="92"/>
        <v>12799.709537112789</v>
      </c>
      <c r="T854" s="23" t="b">
        <f t="shared" si="95"/>
        <v>0</v>
      </c>
      <c r="U854" s="23">
        <f t="shared" si="93"/>
        <v>12810.090139916749</v>
      </c>
      <c r="V854" s="25">
        <f t="shared" si="96"/>
        <v>12811</v>
      </c>
      <c r="W854" s="27">
        <f t="shared" si="97"/>
        <v>-32189</v>
      </c>
    </row>
    <row r="855" spans="2:23" ht="51" x14ac:dyDescent="0.2">
      <c r="B855" s="9">
        <v>854</v>
      </c>
      <c r="C855" s="9">
        <v>29</v>
      </c>
      <c r="D855" s="9" t="s">
        <v>2510</v>
      </c>
      <c r="E855" s="9" t="s">
        <v>2597</v>
      </c>
      <c r="F855" s="9">
        <v>159213</v>
      </c>
      <c r="G855" s="10" t="s">
        <v>2512</v>
      </c>
      <c r="H855" s="10" t="s">
        <v>2513</v>
      </c>
      <c r="I855" s="10" t="s">
        <v>2598</v>
      </c>
      <c r="J855" s="10" t="s">
        <v>2599</v>
      </c>
      <c r="K855" s="11">
        <v>61047</v>
      </c>
      <c r="L855" s="11">
        <v>61047</v>
      </c>
      <c r="M855" s="11">
        <v>0</v>
      </c>
      <c r="N855" s="21">
        <v>61047</v>
      </c>
      <c r="O855" s="7">
        <v>2</v>
      </c>
      <c r="P855" s="11">
        <v>0</v>
      </c>
      <c r="Q855" s="11">
        <f t="shared" si="91"/>
        <v>11714.93654409372</v>
      </c>
      <c r="R855" s="12" t="b">
        <f t="shared" si="94"/>
        <v>0</v>
      </c>
      <c r="S855" s="23">
        <f t="shared" si="92"/>
        <v>12799.709537112789</v>
      </c>
      <c r="T855" s="23" t="b">
        <f t="shared" si="95"/>
        <v>0</v>
      </c>
      <c r="U855" s="23">
        <f t="shared" si="93"/>
        <v>12810.090139916749</v>
      </c>
      <c r="V855" s="25">
        <f t="shared" si="96"/>
        <v>12811</v>
      </c>
      <c r="W855" s="27">
        <f t="shared" si="97"/>
        <v>-48236</v>
      </c>
    </row>
    <row r="856" spans="2:23" ht="25.5" x14ac:dyDescent="0.2">
      <c r="B856" s="9">
        <v>855</v>
      </c>
      <c r="C856" s="9">
        <v>1</v>
      </c>
      <c r="D856" s="9" t="s">
        <v>2600</v>
      </c>
      <c r="E856" s="9" t="s">
        <v>2392</v>
      </c>
      <c r="F856" s="9">
        <v>159785</v>
      </c>
      <c r="G856" s="10" t="s">
        <v>2601</v>
      </c>
      <c r="H856" s="10" t="s">
        <v>2602</v>
      </c>
      <c r="I856" s="10" t="s">
        <v>2603</v>
      </c>
      <c r="J856" s="10" t="s">
        <v>2604</v>
      </c>
      <c r="K856" s="11">
        <v>205275</v>
      </c>
      <c r="L856" s="11">
        <v>42330</v>
      </c>
      <c r="M856" s="11">
        <v>0</v>
      </c>
      <c r="N856" s="21">
        <v>42330</v>
      </c>
      <c r="O856" s="7">
        <v>4</v>
      </c>
      <c r="P856" s="11">
        <v>0</v>
      </c>
      <c r="Q856" s="11">
        <f t="shared" si="91"/>
        <v>23429.87308818744</v>
      </c>
      <c r="R856" s="12" t="b">
        <f t="shared" si="94"/>
        <v>0</v>
      </c>
      <c r="S856" s="23">
        <f t="shared" si="92"/>
        <v>24514.646081206509</v>
      </c>
      <c r="T856" s="23" t="b">
        <f t="shared" si="95"/>
        <v>0</v>
      </c>
      <c r="U856" s="23">
        <f t="shared" si="93"/>
        <v>24525.026684010467</v>
      </c>
      <c r="V856" s="25">
        <f t="shared" si="96"/>
        <v>24526</v>
      </c>
      <c r="W856" s="27">
        <f t="shared" si="97"/>
        <v>-17804</v>
      </c>
    </row>
    <row r="857" spans="2:23" ht="25.5" x14ac:dyDescent="0.2">
      <c r="B857" s="9">
        <v>856</v>
      </c>
      <c r="C857" s="9">
        <v>2</v>
      </c>
      <c r="D857" s="9" t="s">
        <v>2600</v>
      </c>
      <c r="E857" s="9" t="s">
        <v>2605</v>
      </c>
      <c r="F857" s="9">
        <v>160047</v>
      </c>
      <c r="G857" s="10" t="s">
        <v>2601</v>
      </c>
      <c r="H857" s="10" t="s">
        <v>2602</v>
      </c>
      <c r="I857" s="10" t="s">
        <v>2606</v>
      </c>
      <c r="J857" s="10" t="s">
        <v>2607</v>
      </c>
      <c r="K857" s="11">
        <v>513206.07</v>
      </c>
      <c r="L857" s="11">
        <v>116561.13</v>
      </c>
      <c r="M857" s="11">
        <v>0</v>
      </c>
      <c r="N857" s="21">
        <v>95000</v>
      </c>
      <c r="O857" s="7">
        <v>5</v>
      </c>
      <c r="P857" s="11">
        <v>0</v>
      </c>
      <c r="Q857" s="11">
        <f t="shared" si="91"/>
        <v>29287.341360234299</v>
      </c>
      <c r="R857" s="12" t="b">
        <f t="shared" si="94"/>
        <v>0</v>
      </c>
      <c r="S857" s="23">
        <f t="shared" si="92"/>
        <v>30372.114353253368</v>
      </c>
      <c r="T857" s="23" t="b">
        <f t="shared" si="95"/>
        <v>0</v>
      </c>
      <c r="U857" s="23">
        <f t="shared" si="93"/>
        <v>30382.494956057326</v>
      </c>
      <c r="V857" s="25">
        <f t="shared" si="96"/>
        <v>30383</v>
      </c>
      <c r="W857" s="27">
        <f t="shared" si="97"/>
        <v>-64617</v>
      </c>
    </row>
    <row r="858" spans="2:23" ht="25.5" x14ac:dyDescent="0.2">
      <c r="B858" s="9">
        <v>857</v>
      </c>
      <c r="C858" s="9">
        <v>3</v>
      </c>
      <c r="D858" s="9" t="s">
        <v>2600</v>
      </c>
      <c r="E858" s="9" t="s">
        <v>2608</v>
      </c>
      <c r="F858" s="9">
        <v>160127</v>
      </c>
      <c r="G858" s="10" t="s">
        <v>2601</v>
      </c>
      <c r="H858" s="10" t="s">
        <v>2602</v>
      </c>
      <c r="I858" s="10" t="s">
        <v>2609</v>
      </c>
      <c r="J858" s="10" t="s">
        <v>2610</v>
      </c>
      <c r="K858" s="11">
        <v>150312.5</v>
      </c>
      <c r="L858" s="11">
        <v>37187.5</v>
      </c>
      <c r="M858" s="11">
        <v>0</v>
      </c>
      <c r="N858" s="21">
        <v>37187.5</v>
      </c>
      <c r="O858" s="7">
        <v>5</v>
      </c>
      <c r="P858" s="11">
        <v>0</v>
      </c>
      <c r="Q858" s="11">
        <f t="shared" si="91"/>
        <v>29287.341360234299</v>
      </c>
      <c r="R858" s="12" t="b">
        <f t="shared" si="94"/>
        <v>0</v>
      </c>
      <c r="S858" s="23">
        <f t="shared" si="92"/>
        <v>30372.114353253368</v>
      </c>
      <c r="T858" s="23" t="b">
        <f t="shared" si="95"/>
        <v>0</v>
      </c>
      <c r="U858" s="23">
        <f t="shared" si="93"/>
        <v>30382.494956057326</v>
      </c>
      <c r="V858" s="25">
        <f t="shared" si="96"/>
        <v>30383</v>
      </c>
      <c r="W858" s="27">
        <f t="shared" si="97"/>
        <v>-6804.5</v>
      </c>
    </row>
    <row r="859" spans="2:23" ht="25.5" x14ac:dyDescent="0.2">
      <c r="B859" s="9">
        <v>858</v>
      </c>
      <c r="C859" s="9">
        <v>4</v>
      </c>
      <c r="D859" s="9" t="s">
        <v>2600</v>
      </c>
      <c r="E859" s="9" t="s">
        <v>2611</v>
      </c>
      <c r="F859" s="9">
        <v>160225</v>
      </c>
      <c r="G859" s="10" t="s">
        <v>2601</v>
      </c>
      <c r="H859" s="10" t="s">
        <v>2602</v>
      </c>
      <c r="I859" s="10" t="s">
        <v>2612</v>
      </c>
      <c r="J859" s="10" t="s">
        <v>2613</v>
      </c>
      <c r="K859" s="11">
        <v>469315</v>
      </c>
      <c r="L859" s="11">
        <v>89741</v>
      </c>
      <c r="M859" s="11">
        <v>0</v>
      </c>
      <c r="N859" s="21">
        <v>89741</v>
      </c>
      <c r="O859" s="7">
        <v>3</v>
      </c>
      <c r="P859" s="11">
        <v>0</v>
      </c>
      <c r="Q859" s="11">
        <f t="shared" si="91"/>
        <v>17572.404816140581</v>
      </c>
      <c r="R859" s="12" t="b">
        <f t="shared" si="94"/>
        <v>0</v>
      </c>
      <c r="S859" s="23">
        <f t="shared" si="92"/>
        <v>18657.17780915965</v>
      </c>
      <c r="T859" s="23" t="b">
        <f t="shared" si="95"/>
        <v>0</v>
      </c>
      <c r="U859" s="23">
        <f t="shared" si="93"/>
        <v>18667.558411963608</v>
      </c>
      <c r="V859" s="25">
        <f t="shared" si="96"/>
        <v>18668</v>
      </c>
      <c r="W859" s="27">
        <f t="shared" si="97"/>
        <v>-71073</v>
      </c>
    </row>
    <row r="860" spans="2:23" ht="25.5" x14ac:dyDescent="0.2">
      <c r="B860" s="9">
        <v>859</v>
      </c>
      <c r="C860" s="9">
        <v>5</v>
      </c>
      <c r="D860" s="9" t="s">
        <v>2600</v>
      </c>
      <c r="E860" s="9" t="s">
        <v>2614</v>
      </c>
      <c r="F860" s="9">
        <v>160476</v>
      </c>
      <c r="G860" s="10" t="s">
        <v>2601</v>
      </c>
      <c r="H860" s="10" t="s">
        <v>2602</v>
      </c>
      <c r="I860" s="10" t="s">
        <v>2615</v>
      </c>
      <c r="J860" s="10" t="s">
        <v>2616</v>
      </c>
      <c r="K860" s="11">
        <v>136850</v>
      </c>
      <c r="L860" s="11">
        <v>41650</v>
      </c>
      <c r="M860" s="11">
        <v>0</v>
      </c>
      <c r="N860" s="21">
        <v>29750</v>
      </c>
      <c r="O860" s="7">
        <v>3</v>
      </c>
      <c r="P860" s="11">
        <v>0</v>
      </c>
      <c r="Q860" s="11">
        <f t="shared" si="91"/>
        <v>17572.404816140581</v>
      </c>
      <c r="R860" s="12" t="b">
        <f t="shared" si="94"/>
        <v>0</v>
      </c>
      <c r="S860" s="23">
        <f t="shared" si="92"/>
        <v>18657.17780915965</v>
      </c>
      <c r="T860" s="23" t="b">
        <f t="shared" si="95"/>
        <v>0</v>
      </c>
      <c r="U860" s="23">
        <f t="shared" si="93"/>
        <v>18667.558411963608</v>
      </c>
      <c r="V860" s="25">
        <f t="shared" si="96"/>
        <v>18668</v>
      </c>
      <c r="W860" s="27">
        <f t="shared" si="97"/>
        <v>-11082</v>
      </c>
    </row>
    <row r="861" spans="2:23" ht="25.5" x14ac:dyDescent="0.2">
      <c r="B861" s="9">
        <v>860</v>
      </c>
      <c r="C861" s="9">
        <v>6</v>
      </c>
      <c r="D861" s="9" t="s">
        <v>2600</v>
      </c>
      <c r="E861" s="9" t="s">
        <v>2617</v>
      </c>
      <c r="F861" s="9">
        <v>159687</v>
      </c>
      <c r="G861" s="10" t="s">
        <v>2601</v>
      </c>
      <c r="H861" s="10" t="s">
        <v>2602</v>
      </c>
      <c r="I861" s="10" t="s">
        <v>2618</v>
      </c>
      <c r="J861" s="10" t="s">
        <v>2619</v>
      </c>
      <c r="K861" s="11">
        <v>399483</v>
      </c>
      <c r="L861" s="11">
        <v>260253</v>
      </c>
      <c r="M861" s="11">
        <v>0</v>
      </c>
      <c r="N861" s="21">
        <v>170170</v>
      </c>
      <c r="O861" s="7">
        <v>5</v>
      </c>
      <c r="P861" s="11">
        <v>0</v>
      </c>
      <c r="Q861" s="11">
        <f t="shared" si="91"/>
        <v>29287.341360234299</v>
      </c>
      <c r="R861" s="12" t="b">
        <f t="shared" si="94"/>
        <v>0</v>
      </c>
      <c r="S861" s="23">
        <f t="shared" si="92"/>
        <v>30372.114353253368</v>
      </c>
      <c r="T861" s="23" t="b">
        <f t="shared" si="95"/>
        <v>0</v>
      </c>
      <c r="U861" s="23">
        <f t="shared" si="93"/>
        <v>30382.494956057326</v>
      </c>
      <c r="V861" s="25">
        <f t="shared" si="96"/>
        <v>30383</v>
      </c>
      <c r="W861" s="27">
        <f t="shared" si="97"/>
        <v>-139787</v>
      </c>
    </row>
    <row r="862" spans="2:23" ht="25.5" x14ac:dyDescent="0.2">
      <c r="B862" s="9">
        <v>861</v>
      </c>
      <c r="C862" s="9">
        <v>7</v>
      </c>
      <c r="D862" s="9" t="s">
        <v>2600</v>
      </c>
      <c r="E862" s="9" t="s">
        <v>2057</v>
      </c>
      <c r="F862" s="9">
        <v>160564</v>
      </c>
      <c r="G862" s="10" t="s">
        <v>2601</v>
      </c>
      <c r="H862" s="10" t="s">
        <v>2602</v>
      </c>
      <c r="I862" s="10" t="s">
        <v>2620</v>
      </c>
      <c r="J862" s="10" t="s">
        <v>2621</v>
      </c>
      <c r="K862" s="11">
        <v>157080</v>
      </c>
      <c r="L862" s="11">
        <v>55707</v>
      </c>
      <c r="M862" s="11">
        <v>0</v>
      </c>
      <c r="N862" s="21">
        <v>55707</v>
      </c>
      <c r="O862" s="7">
        <v>4</v>
      </c>
      <c r="P862" s="11">
        <v>0</v>
      </c>
      <c r="Q862" s="11">
        <f t="shared" si="91"/>
        <v>23429.87308818744</v>
      </c>
      <c r="R862" s="12" t="b">
        <f t="shared" si="94"/>
        <v>0</v>
      </c>
      <c r="S862" s="23">
        <f t="shared" si="92"/>
        <v>24514.646081206509</v>
      </c>
      <c r="T862" s="23" t="b">
        <f t="shared" si="95"/>
        <v>0</v>
      </c>
      <c r="U862" s="23">
        <f t="shared" si="93"/>
        <v>24525.026684010467</v>
      </c>
      <c r="V862" s="25">
        <f t="shared" si="96"/>
        <v>24526</v>
      </c>
      <c r="W862" s="27">
        <f t="shared" si="97"/>
        <v>-31181</v>
      </c>
    </row>
    <row r="863" spans="2:23" ht="25.5" x14ac:dyDescent="0.2">
      <c r="B863" s="9">
        <v>862</v>
      </c>
      <c r="C863" s="9">
        <v>8</v>
      </c>
      <c r="D863" s="9" t="s">
        <v>2600</v>
      </c>
      <c r="E863" s="9" t="s">
        <v>2622</v>
      </c>
      <c r="F863" s="9">
        <v>160644</v>
      </c>
      <c r="G863" s="10" t="s">
        <v>2601</v>
      </c>
      <c r="H863" s="10" t="s">
        <v>2602</v>
      </c>
      <c r="I863" s="10" t="s">
        <v>2623</v>
      </c>
      <c r="J863" s="10" t="s">
        <v>2624</v>
      </c>
      <c r="K863" s="11">
        <v>207655</v>
      </c>
      <c r="L863" s="11">
        <v>97371</v>
      </c>
      <c r="M863" s="11">
        <v>0</v>
      </c>
      <c r="N863" s="21">
        <v>97371</v>
      </c>
      <c r="O863" s="7">
        <v>4</v>
      </c>
      <c r="P863" s="11">
        <v>0</v>
      </c>
      <c r="Q863" s="11">
        <f t="shared" si="91"/>
        <v>23429.87308818744</v>
      </c>
      <c r="R863" s="12" t="b">
        <f t="shared" si="94"/>
        <v>0</v>
      </c>
      <c r="S863" s="23">
        <f t="shared" si="92"/>
        <v>24514.646081206509</v>
      </c>
      <c r="T863" s="23" t="b">
        <f t="shared" si="95"/>
        <v>0</v>
      </c>
      <c r="U863" s="23">
        <f t="shared" si="93"/>
        <v>24525.026684010467</v>
      </c>
      <c r="V863" s="25">
        <f t="shared" si="96"/>
        <v>24526</v>
      </c>
      <c r="W863" s="27">
        <f t="shared" si="97"/>
        <v>-72845</v>
      </c>
    </row>
    <row r="864" spans="2:23" ht="25.5" x14ac:dyDescent="0.2">
      <c r="B864" s="9">
        <v>863</v>
      </c>
      <c r="C864" s="9">
        <v>9</v>
      </c>
      <c r="D864" s="9" t="s">
        <v>2600</v>
      </c>
      <c r="E864" s="9" t="s">
        <v>2625</v>
      </c>
      <c r="F864" s="9">
        <v>160779</v>
      </c>
      <c r="G864" s="10" t="s">
        <v>2601</v>
      </c>
      <c r="H864" s="10" t="s">
        <v>2602</v>
      </c>
      <c r="I864" s="10" t="s">
        <v>2626</v>
      </c>
      <c r="J864" s="10" t="s">
        <v>2627</v>
      </c>
      <c r="K864" s="11">
        <v>199600</v>
      </c>
      <c r="L864" s="11">
        <v>40482.5</v>
      </c>
      <c r="M864" s="11">
        <v>0</v>
      </c>
      <c r="N864" s="21">
        <v>40482.5</v>
      </c>
      <c r="O864" s="13">
        <v>5</v>
      </c>
      <c r="P864" s="11">
        <v>0</v>
      </c>
      <c r="Q864" s="11">
        <f t="shared" si="91"/>
        <v>29287.341360234299</v>
      </c>
      <c r="R864" s="12" t="b">
        <f t="shared" si="94"/>
        <v>0</v>
      </c>
      <c r="S864" s="23">
        <f t="shared" si="92"/>
        <v>30372.114353253368</v>
      </c>
      <c r="T864" s="23" t="b">
        <f t="shared" si="95"/>
        <v>0</v>
      </c>
      <c r="U864" s="23">
        <f t="shared" si="93"/>
        <v>30382.494956057326</v>
      </c>
      <c r="V864" s="25">
        <f t="shared" si="96"/>
        <v>30383</v>
      </c>
      <c r="W864" s="27">
        <f t="shared" si="97"/>
        <v>-10099.5</v>
      </c>
    </row>
    <row r="865" spans="2:23" ht="38.25" x14ac:dyDescent="0.2">
      <c r="B865" s="9">
        <v>864</v>
      </c>
      <c r="C865" s="9">
        <v>10</v>
      </c>
      <c r="D865" s="9" t="s">
        <v>2600</v>
      </c>
      <c r="E865" s="9" t="s">
        <v>2628</v>
      </c>
      <c r="F865" s="9">
        <v>160877</v>
      </c>
      <c r="G865" s="10" t="s">
        <v>2601</v>
      </c>
      <c r="H865" s="10" t="s">
        <v>2602</v>
      </c>
      <c r="I865" s="10" t="s">
        <v>2629</v>
      </c>
      <c r="J865" s="10" t="s">
        <v>2630</v>
      </c>
      <c r="K865" s="11">
        <v>200284</v>
      </c>
      <c r="L865" s="11">
        <v>61384</v>
      </c>
      <c r="M865" s="11">
        <v>0</v>
      </c>
      <c r="N865" s="21">
        <v>61384</v>
      </c>
      <c r="O865" s="7">
        <v>3</v>
      </c>
      <c r="P865" s="11">
        <v>0</v>
      </c>
      <c r="Q865" s="11">
        <f t="shared" si="91"/>
        <v>17572.404816140581</v>
      </c>
      <c r="R865" s="12" t="b">
        <f t="shared" si="94"/>
        <v>0</v>
      </c>
      <c r="S865" s="23">
        <f t="shared" si="92"/>
        <v>18657.17780915965</v>
      </c>
      <c r="T865" s="23" t="b">
        <f t="shared" si="95"/>
        <v>0</v>
      </c>
      <c r="U865" s="23">
        <f t="shared" si="93"/>
        <v>18667.558411963608</v>
      </c>
      <c r="V865" s="25">
        <f t="shared" si="96"/>
        <v>18668</v>
      </c>
      <c r="W865" s="27">
        <f t="shared" si="97"/>
        <v>-42716</v>
      </c>
    </row>
    <row r="866" spans="2:23" ht="25.5" x14ac:dyDescent="0.2">
      <c r="B866" s="9">
        <v>865</v>
      </c>
      <c r="C866" s="9">
        <v>11</v>
      </c>
      <c r="D866" s="9" t="s">
        <v>2600</v>
      </c>
      <c r="E866" s="9" t="s">
        <v>2631</v>
      </c>
      <c r="F866" s="9">
        <v>160911</v>
      </c>
      <c r="G866" s="10" t="s">
        <v>2601</v>
      </c>
      <c r="H866" s="10" t="s">
        <v>2602</v>
      </c>
      <c r="I866" s="10" t="s">
        <v>2632</v>
      </c>
      <c r="J866" s="10" t="s">
        <v>2633</v>
      </c>
      <c r="K866" s="11">
        <v>154700</v>
      </c>
      <c r="L866" s="11">
        <v>59500</v>
      </c>
      <c r="M866" s="11">
        <v>0</v>
      </c>
      <c r="N866" s="21">
        <v>59500</v>
      </c>
      <c r="O866" s="7">
        <v>5</v>
      </c>
      <c r="P866" s="11">
        <v>0</v>
      </c>
      <c r="Q866" s="11">
        <f t="shared" si="91"/>
        <v>29287.341360234299</v>
      </c>
      <c r="R866" s="12" t="b">
        <f t="shared" si="94"/>
        <v>0</v>
      </c>
      <c r="S866" s="23">
        <f t="shared" si="92"/>
        <v>30372.114353253368</v>
      </c>
      <c r="T866" s="23" t="b">
        <f t="shared" si="95"/>
        <v>0</v>
      </c>
      <c r="U866" s="23">
        <f t="shared" si="93"/>
        <v>30382.494956057326</v>
      </c>
      <c r="V866" s="25">
        <f t="shared" si="96"/>
        <v>30383</v>
      </c>
      <c r="W866" s="27">
        <f t="shared" si="97"/>
        <v>-29117</v>
      </c>
    </row>
    <row r="867" spans="2:23" ht="25.5" x14ac:dyDescent="0.2">
      <c r="B867" s="9">
        <v>866</v>
      </c>
      <c r="C867" s="9">
        <v>12</v>
      </c>
      <c r="D867" s="9" t="s">
        <v>2600</v>
      </c>
      <c r="E867" s="9" t="s">
        <v>2634</v>
      </c>
      <c r="F867" s="9">
        <v>161035</v>
      </c>
      <c r="G867" s="10" t="s">
        <v>2601</v>
      </c>
      <c r="H867" s="10" t="s">
        <v>2602</v>
      </c>
      <c r="I867" s="10" t="s">
        <v>2635</v>
      </c>
      <c r="J867" s="10" t="s">
        <v>2636</v>
      </c>
      <c r="K867" s="11">
        <v>173476</v>
      </c>
      <c r="L867" s="11">
        <v>17347.599999999999</v>
      </c>
      <c r="M867" s="11">
        <v>0</v>
      </c>
      <c r="N867" s="21">
        <v>17347.599999999999</v>
      </c>
      <c r="O867" s="7">
        <v>4</v>
      </c>
      <c r="P867" s="11">
        <v>0</v>
      </c>
      <c r="Q867" s="11">
        <f t="shared" si="91"/>
        <v>17347.599999999999</v>
      </c>
      <c r="R867" s="12" t="b">
        <f t="shared" si="94"/>
        <v>1</v>
      </c>
      <c r="S867" s="23">
        <f t="shared" si="92"/>
        <v>17347.599999999999</v>
      </c>
      <c r="T867" s="23" t="b">
        <f t="shared" si="95"/>
        <v>1</v>
      </c>
      <c r="U867" s="23">
        <f t="shared" si="93"/>
        <v>17347.599999999999</v>
      </c>
      <c r="V867" s="25">
        <f t="shared" si="96"/>
        <v>17347</v>
      </c>
      <c r="W867" s="27">
        <f t="shared" si="97"/>
        <v>-0.59999999999854481</v>
      </c>
    </row>
    <row r="868" spans="2:23" ht="63.75" x14ac:dyDescent="0.2">
      <c r="B868" s="9">
        <v>867</v>
      </c>
      <c r="C868" s="9">
        <v>13</v>
      </c>
      <c r="D868" s="9" t="s">
        <v>2600</v>
      </c>
      <c r="E868" s="9" t="s">
        <v>2637</v>
      </c>
      <c r="F868" s="9">
        <v>161179</v>
      </c>
      <c r="G868" s="10" t="s">
        <v>2601</v>
      </c>
      <c r="H868" s="10" t="s">
        <v>2602</v>
      </c>
      <c r="I868" s="10" t="s">
        <v>2638</v>
      </c>
      <c r="J868" s="10" t="s">
        <v>2639</v>
      </c>
      <c r="K868" s="11">
        <v>355800</v>
      </c>
      <c r="L868" s="11">
        <v>55325</v>
      </c>
      <c r="M868" s="11">
        <v>0</v>
      </c>
      <c r="N868" s="21">
        <v>53990</v>
      </c>
      <c r="O868" s="7">
        <v>5</v>
      </c>
      <c r="P868" s="11">
        <v>0</v>
      </c>
      <c r="Q868" s="11">
        <f t="shared" si="91"/>
        <v>29287.341360234299</v>
      </c>
      <c r="R868" s="12" t="b">
        <f t="shared" si="94"/>
        <v>0</v>
      </c>
      <c r="S868" s="23">
        <f t="shared" si="92"/>
        <v>30372.114353253368</v>
      </c>
      <c r="T868" s="23" t="b">
        <f t="shared" si="95"/>
        <v>0</v>
      </c>
      <c r="U868" s="23">
        <f t="shared" si="93"/>
        <v>30382.494956057326</v>
      </c>
      <c r="V868" s="25">
        <f t="shared" si="96"/>
        <v>30383</v>
      </c>
      <c r="W868" s="27">
        <f t="shared" si="97"/>
        <v>-23607</v>
      </c>
    </row>
    <row r="869" spans="2:23" ht="25.5" x14ac:dyDescent="0.2">
      <c r="B869" s="9">
        <v>868</v>
      </c>
      <c r="C869" s="9">
        <v>14</v>
      </c>
      <c r="D869" s="9" t="s">
        <v>2600</v>
      </c>
      <c r="E869" s="9" t="s">
        <v>1134</v>
      </c>
      <c r="F869" s="9">
        <v>161231</v>
      </c>
      <c r="G869" s="10" t="s">
        <v>2601</v>
      </c>
      <c r="H869" s="10" t="s">
        <v>2602</v>
      </c>
      <c r="I869" s="10" t="s">
        <v>2640</v>
      </c>
      <c r="J869" s="10" t="s">
        <v>2641</v>
      </c>
      <c r="K869" s="11">
        <v>157080</v>
      </c>
      <c r="L869" s="11">
        <v>59500</v>
      </c>
      <c r="M869" s="11">
        <v>0</v>
      </c>
      <c r="N869" s="21">
        <v>59500</v>
      </c>
      <c r="O869" s="7">
        <v>4</v>
      </c>
      <c r="P869" s="11">
        <v>0</v>
      </c>
      <c r="Q869" s="11">
        <f t="shared" si="91"/>
        <v>23429.87308818744</v>
      </c>
      <c r="R869" s="12" t="b">
        <f t="shared" si="94"/>
        <v>0</v>
      </c>
      <c r="S869" s="23">
        <f t="shared" si="92"/>
        <v>24514.646081206509</v>
      </c>
      <c r="T869" s="23" t="b">
        <f t="shared" si="95"/>
        <v>0</v>
      </c>
      <c r="U869" s="23">
        <f t="shared" si="93"/>
        <v>24525.026684010467</v>
      </c>
      <c r="V869" s="25">
        <f t="shared" si="96"/>
        <v>24526</v>
      </c>
      <c r="W869" s="27">
        <f t="shared" si="97"/>
        <v>-34974</v>
      </c>
    </row>
    <row r="870" spans="2:23" ht="25.5" x14ac:dyDescent="0.2">
      <c r="B870" s="9">
        <v>869</v>
      </c>
      <c r="C870" s="9">
        <v>15</v>
      </c>
      <c r="D870" s="9" t="s">
        <v>2600</v>
      </c>
      <c r="E870" s="9" t="s">
        <v>2642</v>
      </c>
      <c r="F870" s="9">
        <v>161259</v>
      </c>
      <c r="G870" s="10" t="s">
        <v>2601</v>
      </c>
      <c r="H870" s="10" t="s">
        <v>2602</v>
      </c>
      <c r="I870" s="10" t="s">
        <v>2643</v>
      </c>
      <c r="J870" s="10" t="s">
        <v>2644</v>
      </c>
      <c r="K870" s="11">
        <v>153320</v>
      </c>
      <c r="L870" s="11">
        <v>113050</v>
      </c>
      <c r="M870" s="11">
        <v>0</v>
      </c>
      <c r="N870" s="21">
        <v>101150</v>
      </c>
      <c r="O870" s="7">
        <v>4</v>
      </c>
      <c r="P870" s="11">
        <v>0</v>
      </c>
      <c r="Q870" s="11">
        <f t="shared" si="91"/>
        <v>23429.87308818744</v>
      </c>
      <c r="R870" s="12" t="b">
        <f t="shared" si="94"/>
        <v>0</v>
      </c>
      <c r="S870" s="23">
        <f t="shared" si="92"/>
        <v>24514.646081206509</v>
      </c>
      <c r="T870" s="23" t="b">
        <f t="shared" si="95"/>
        <v>0</v>
      </c>
      <c r="U870" s="23">
        <f t="shared" si="93"/>
        <v>24525.026684010467</v>
      </c>
      <c r="V870" s="25">
        <f t="shared" si="96"/>
        <v>24526</v>
      </c>
      <c r="W870" s="27">
        <f t="shared" si="97"/>
        <v>-76624</v>
      </c>
    </row>
    <row r="871" spans="2:23" ht="25.5" x14ac:dyDescent="0.2">
      <c r="B871" s="9">
        <v>870</v>
      </c>
      <c r="C871" s="9">
        <v>16</v>
      </c>
      <c r="D871" s="9" t="s">
        <v>2600</v>
      </c>
      <c r="E871" s="9" t="s">
        <v>2645</v>
      </c>
      <c r="F871" s="9">
        <v>161348</v>
      </c>
      <c r="G871" s="10" t="s">
        <v>2601</v>
      </c>
      <c r="H871" s="10" t="s">
        <v>2602</v>
      </c>
      <c r="I871" s="10" t="s">
        <v>2646</v>
      </c>
      <c r="J871" s="10" t="s">
        <v>2647</v>
      </c>
      <c r="K871" s="11">
        <v>422450</v>
      </c>
      <c r="L871" s="11">
        <v>40460</v>
      </c>
      <c r="M871" s="11">
        <v>0</v>
      </c>
      <c r="N871" s="21">
        <v>40460</v>
      </c>
      <c r="O871" s="7">
        <v>3</v>
      </c>
      <c r="P871" s="11">
        <v>0</v>
      </c>
      <c r="Q871" s="11">
        <f t="shared" si="91"/>
        <v>17572.404816140581</v>
      </c>
      <c r="R871" s="12" t="b">
        <f t="shared" si="94"/>
        <v>0</v>
      </c>
      <c r="S871" s="23">
        <f t="shared" si="92"/>
        <v>18657.17780915965</v>
      </c>
      <c r="T871" s="23" t="b">
        <f t="shared" si="95"/>
        <v>0</v>
      </c>
      <c r="U871" s="23">
        <f t="shared" si="93"/>
        <v>18667.558411963608</v>
      </c>
      <c r="V871" s="25">
        <f t="shared" si="96"/>
        <v>18668</v>
      </c>
      <c r="W871" s="27">
        <f t="shared" si="97"/>
        <v>-21792</v>
      </c>
    </row>
    <row r="872" spans="2:23" ht="25.5" x14ac:dyDescent="0.2">
      <c r="B872" s="9">
        <v>871</v>
      </c>
      <c r="C872" s="9">
        <v>17</v>
      </c>
      <c r="D872" s="9" t="s">
        <v>2600</v>
      </c>
      <c r="E872" s="9" t="s">
        <v>2648</v>
      </c>
      <c r="F872" s="9">
        <v>159767</v>
      </c>
      <c r="G872" s="10" t="s">
        <v>2601</v>
      </c>
      <c r="H872" s="10" t="s">
        <v>2602</v>
      </c>
      <c r="I872" s="10" t="s">
        <v>2649</v>
      </c>
      <c r="J872" s="10" t="s">
        <v>2650</v>
      </c>
      <c r="K872" s="11">
        <v>148266.78</v>
      </c>
      <c r="L872" s="11">
        <v>26488.55</v>
      </c>
      <c r="M872" s="11">
        <v>0</v>
      </c>
      <c r="N872" s="21">
        <v>26488.55</v>
      </c>
      <c r="O872" s="7">
        <v>6</v>
      </c>
      <c r="P872" s="11">
        <v>0</v>
      </c>
      <c r="Q872" s="11">
        <f t="shared" si="91"/>
        <v>26488.55</v>
      </c>
      <c r="R872" s="12" t="b">
        <f t="shared" si="94"/>
        <v>1</v>
      </c>
      <c r="S872" s="23">
        <f t="shared" si="92"/>
        <v>26488.55</v>
      </c>
      <c r="T872" s="23" t="b">
        <f t="shared" si="95"/>
        <v>1</v>
      </c>
      <c r="U872" s="23">
        <f t="shared" si="93"/>
        <v>26488.55</v>
      </c>
      <c r="V872" s="25">
        <f t="shared" si="96"/>
        <v>26488</v>
      </c>
      <c r="W872" s="27">
        <f t="shared" si="97"/>
        <v>-0.5499999999992724</v>
      </c>
    </row>
    <row r="873" spans="2:23" ht="89.25" x14ac:dyDescent="0.2">
      <c r="B873" s="9">
        <v>872</v>
      </c>
      <c r="C873" s="9">
        <v>1</v>
      </c>
      <c r="D873" s="9" t="s">
        <v>2651</v>
      </c>
      <c r="E873" s="9" t="s">
        <v>2652</v>
      </c>
      <c r="F873" s="9">
        <v>168229</v>
      </c>
      <c r="G873" s="10" t="s">
        <v>2653</v>
      </c>
      <c r="H873" s="10" t="s">
        <v>2654</v>
      </c>
      <c r="I873" s="10" t="s">
        <v>2655</v>
      </c>
      <c r="J873" s="10" t="s">
        <v>2656</v>
      </c>
      <c r="K873" s="11">
        <v>126182</v>
      </c>
      <c r="L873" s="11">
        <v>110217</v>
      </c>
      <c r="M873" s="11">
        <v>0</v>
      </c>
      <c r="N873" s="21">
        <v>110217</v>
      </c>
      <c r="O873" s="7">
        <v>3</v>
      </c>
      <c r="P873" s="11">
        <v>0</v>
      </c>
      <c r="Q873" s="11">
        <f t="shared" si="91"/>
        <v>17572.404816140581</v>
      </c>
      <c r="R873" s="12" t="b">
        <f t="shared" si="94"/>
        <v>0</v>
      </c>
      <c r="S873" s="23">
        <f t="shared" si="92"/>
        <v>18657.17780915965</v>
      </c>
      <c r="T873" s="23" t="b">
        <f t="shared" si="95"/>
        <v>0</v>
      </c>
      <c r="U873" s="23">
        <f t="shared" si="93"/>
        <v>18667.558411963608</v>
      </c>
      <c r="V873" s="25">
        <f t="shared" si="96"/>
        <v>18668</v>
      </c>
      <c r="W873" s="27">
        <f t="shared" si="97"/>
        <v>-91549</v>
      </c>
    </row>
    <row r="874" spans="2:23" ht="89.25" x14ac:dyDescent="0.2">
      <c r="B874" s="9">
        <v>873</v>
      </c>
      <c r="C874" s="9">
        <v>2</v>
      </c>
      <c r="D874" s="9" t="s">
        <v>2651</v>
      </c>
      <c r="E874" s="9" t="s">
        <v>2657</v>
      </c>
      <c r="F874" s="9">
        <v>168452</v>
      </c>
      <c r="G874" s="10" t="s">
        <v>2653</v>
      </c>
      <c r="H874" s="10" t="s">
        <v>2654</v>
      </c>
      <c r="I874" s="10" t="s">
        <v>2658</v>
      </c>
      <c r="J874" s="10" t="s">
        <v>2659</v>
      </c>
      <c r="K874" s="11">
        <v>100000</v>
      </c>
      <c r="L874" s="11">
        <v>84035</v>
      </c>
      <c r="M874" s="11">
        <v>0</v>
      </c>
      <c r="N874" s="21">
        <v>84035</v>
      </c>
      <c r="O874" s="7">
        <v>4</v>
      </c>
      <c r="P874" s="11">
        <v>0</v>
      </c>
      <c r="Q874" s="11">
        <f t="shared" si="91"/>
        <v>23429.87308818744</v>
      </c>
      <c r="R874" s="12" t="b">
        <f t="shared" si="94"/>
        <v>0</v>
      </c>
      <c r="S874" s="23">
        <f t="shared" si="92"/>
        <v>24514.646081206509</v>
      </c>
      <c r="T874" s="23" t="b">
        <f t="shared" si="95"/>
        <v>0</v>
      </c>
      <c r="U874" s="23">
        <f t="shared" si="93"/>
        <v>24525.026684010467</v>
      </c>
      <c r="V874" s="25">
        <f t="shared" si="96"/>
        <v>24526</v>
      </c>
      <c r="W874" s="27">
        <f t="shared" si="97"/>
        <v>-59509</v>
      </c>
    </row>
    <row r="875" spans="2:23" ht="76.5" x14ac:dyDescent="0.2">
      <c r="B875" s="9">
        <v>874</v>
      </c>
      <c r="C875" s="9">
        <v>3</v>
      </c>
      <c r="D875" s="9" t="s">
        <v>2651</v>
      </c>
      <c r="E875" s="9" t="s">
        <v>2660</v>
      </c>
      <c r="F875" s="9">
        <v>168675</v>
      </c>
      <c r="G875" s="10" t="s">
        <v>2653</v>
      </c>
      <c r="H875" s="10" t="s">
        <v>2654</v>
      </c>
      <c r="I875" s="10" t="s">
        <v>2661</v>
      </c>
      <c r="J875" s="10" t="s">
        <v>2662</v>
      </c>
      <c r="K875" s="11">
        <v>132000</v>
      </c>
      <c r="L875" s="11">
        <v>93079</v>
      </c>
      <c r="M875" s="11">
        <v>0</v>
      </c>
      <c r="N875" s="21">
        <v>93079</v>
      </c>
      <c r="O875" s="7">
        <v>4</v>
      </c>
      <c r="P875" s="11">
        <v>0</v>
      </c>
      <c r="Q875" s="11">
        <f t="shared" si="91"/>
        <v>23429.87308818744</v>
      </c>
      <c r="R875" s="12" t="b">
        <f t="shared" si="94"/>
        <v>0</v>
      </c>
      <c r="S875" s="23">
        <f t="shared" si="92"/>
        <v>24514.646081206509</v>
      </c>
      <c r="T875" s="23" t="b">
        <f t="shared" si="95"/>
        <v>0</v>
      </c>
      <c r="U875" s="23">
        <f t="shared" si="93"/>
        <v>24525.026684010467</v>
      </c>
      <c r="V875" s="25">
        <f t="shared" si="96"/>
        <v>24526</v>
      </c>
      <c r="W875" s="27">
        <f t="shared" si="97"/>
        <v>-68553</v>
      </c>
    </row>
    <row r="876" spans="2:23" ht="51" x14ac:dyDescent="0.2">
      <c r="B876" s="9">
        <v>875</v>
      </c>
      <c r="C876" s="9">
        <v>4</v>
      </c>
      <c r="D876" s="9" t="s">
        <v>2651</v>
      </c>
      <c r="E876" s="9" t="s">
        <v>2663</v>
      </c>
      <c r="F876" s="9">
        <v>168880</v>
      </c>
      <c r="G876" s="10" t="s">
        <v>2653</v>
      </c>
      <c r="H876" s="10" t="s">
        <v>2654</v>
      </c>
      <c r="I876" s="10" t="s">
        <v>2664</v>
      </c>
      <c r="J876" s="10" t="s">
        <v>2665</v>
      </c>
      <c r="K876" s="11">
        <v>141015</v>
      </c>
      <c r="L876" s="11">
        <v>125050</v>
      </c>
      <c r="M876" s="11">
        <v>0</v>
      </c>
      <c r="N876" s="21">
        <v>102535</v>
      </c>
      <c r="O876" s="7">
        <v>3</v>
      </c>
      <c r="P876" s="11">
        <v>0</v>
      </c>
      <c r="Q876" s="11">
        <f t="shared" si="91"/>
        <v>17572.404816140581</v>
      </c>
      <c r="R876" s="12" t="b">
        <f t="shared" si="94"/>
        <v>0</v>
      </c>
      <c r="S876" s="23">
        <f t="shared" si="92"/>
        <v>18657.17780915965</v>
      </c>
      <c r="T876" s="23" t="b">
        <f t="shared" si="95"/>
        <v>0</v>
      </c>
      <c r="U876" s="23">
        <f t="shared" si="93"/>
        <v>18667.558411963608</v>
      </c>
      <c r="V876" s="25">
        <f t="shared" si="96"/>
        <v>18668</v>
      </c>
      <c r="W876" s="27">
        <f t="shared" si="97"/>
        <v>-83867</v>
      </c>
    </row>
    <row r="877" spans="2:23" ht="76.5" x14ac:dyDescent="0.2">
      <c r="B877" s="9">
        <v>876</v>
      </c>
      <c r="C877" s="9">
        <v>5</v>
      </c>
      <c r="D877" s="9" t="s">
        <v>2651</v>
      </c>
      <c r="E877" s="9" t="s">
        <v>2666</v>
      </c>
      <c r="F877" s="9">
        <v>167909</v>
      </c>
      <c r="G877" s="10" t="s">
        <v>2653</v>
      </c>
      <c r="H877" s="10" t="s">
        <v>2654</v>
      </c>
      <c r="I877" s="10" t="s">
        <v>2667</v>
      </c>
      <c r="J877" s="10" t="s">
        <v>2668</v>
      </c>
      <c r="K877" s="11">
        <v>142800</v>
      </c>
      <c r="L877" s="11">
        <v>83879</v>
      </c>
      <c r="M877" s="11">
        <v>0</v>
      </c>
      <c r="N877" s="21">
        <v>83879</v>
      </c>
      <c r="O877" s="7">
        <v>5</v>
      </c>
      <c r="P877" s="11">
        <v>0</v>
      </c>
      <c r="Q877" s="11">
        <f t="shared" si="91"/>
        <v>29287.341360234299</v>
      </c>
      <c r="R877" s="12" t="b">
        <f t="shared" si="94"/>
        <v>0</v>
      </c>
      <c r="S877" s="23">
        <f t="shared" si="92"/>
        <v>30372.114353253368</v>
      </c>
      <c r="T877" s="23" t="b">
        <f t="shared" si="95"/>
        <v>0</v>
      </c>
      <c r="U877" s="23">
        <f t="shared" si="93"/>
        <v>30382.494956057326</v>
      </c>
      <c r="V877" s="25">
        <f t="shared" si="96"/>
        <v>30383</v>
      </c>
      <c r="W877" s="27">
        <f t="shared" si="97"/>
        <v>-53496</v>
      </c>
    </row>
    <row r="878" spans="2:23" ht="76.5" x14ac:dyDescent="0.2">
      <c r="B878" s="9">
        <v>877</v>
      </c>
      <c r="C878" s="9">
        <v>6</v>
      </c>
      <c r="D878" s="9" t="s">
        <v>2651</v>
      </c>
      <c r="E878" s="9" t="s">
        <v>2669</v>
      </c>
      <c r="F878" s="9">
        <v>169182</v>
      </c>
      <c r="G878" s="10" t="s">
        <v>2653</v>
      </c>
      <c r="H878" s="10" t="s">
        <v>2654</v>
      </c>
      <c r="I878" s="10" t="s">
        <v>2670</v>
      </c>
      <c r="J878" s="10" t="s">
        <v>2671</v>
      </c>
      <c r="K878" s="11">
        <v>114436</v>
      </c>
      <c r="L878" s="11">
        <v>69847</v>
      </c>
      <c r="M878" s="11">
        <v>0</v>
      </c>
      <c r="N878" s="21">
        <v>69847</v>
      </c>
      <c r="O878" s="7">
        <v>3</v>
      </c>
      <c r="P878" s="11">
        <v>0</v>
      </c>
      <c r="Q878" s="11">
        <f t="shared" si="91"/>
        <v>17572.404816140581</v>
      </c>
      <c r="R878" s="12" t="b">
        <f t="shared" si="94"/>
        <v>0</v>
      </c>
      <c r="S878" s="23">
        <f t="shared" si="92"/>
        <v>18657.17780915965</v>
      </c>
      <c r="T878" s="23" t="b">
        <f t="shared" si="95"/>
        <v>0</v>
      </c>
      <c r="U878" s="23">
        <f t="shared" si="93"/>
        <v>18667.558411963608</v>
      </c>
      <c r="V878" s="25">
        <f t="shared" si="96"/>
        <v>18668</v>
      </c>
      <c r="W878" s="27">
        <f t="shared" si="97"/>
        <v>-51179</v>
      </c>
    </row>
    <row r="879" spans="2:23" ht="89.25" x14ac:dyDescent="0.2">
      <c r="B879" s="9">
        <v>878</v>
      </c>
      <c r="C879" s="9">
        <v>7</v>
      </c>
      <c r="D879" s="9" t="s">
        <v>2651</v>
      </c>
      <c r="E879" s="9" t="s">
        <v>2672</v>
      </c>
      <c r="F879" s="9">
        <v>169351</v>
      </c>
      <c r="G879" s="10" t="s">
        <v>2653</v>
      </c>
      <c r="H879" s="10" t="s">
        <v>2654</v>
      </c>
      <c r="I879" s="10" t="s">
        <v>2673</v>
      </c>
      <c r="J879" s="10" t="s">
        <v>2674</v>
      </c>
      <c r="K879" s="11">
        <v>104720</v>
      </c>
      <c r="L879" s="11">
        <v>28695</v>
      </c>
      <c r="M879" s="11">
        <v>0</v>
      </c>
      <c r="N879" s="21">
        <v>28695</v>
      </c>
      <c r="O879" s="7">
        <v>5</v>
      </c>
      <c r="P879" s="11">
        <v>0</v>
      </c>
      <c r="Q879" s="11">
        <f t="shared" si="91"/>
        <v>28695</v>
      </c>
      <c r="R879" s="12" t="b">
        <f t="shared" si="94"/>
        <v>1</v>
      </c>
      <c r="S879" s="23">
        <f t="shared" si="92"/>
        <v>28695</v>
      </c>
      <c r="T879" s="23" t="b">
        <f t="shared" si="95"/>
        <v>1</v>
      </c>
      <c r="U879" s="23">
        <f t="shared" si="93"/>
        <v>28695</v>
      </c>
      <c r="V879" s="25">
        <f t="shared" si="96"/>
        <v>28695</v>
      </c>
      <c r="W879" s="27">
        <f t="shared" si="97"/>
        <v>0</v>
      </c>
    </row>
    <row r="880" spans="2:23" ht="89.25" x14ac:dyDescent="0.2">
      <c r="B880" s="9">
        <v>879</v>
      </c>
      <c r="C880" s="9">
        <v>8</v>
      </c>
      <c r="D880" s="9" t="s">
        <v>2651</v>
      </c>
      <c r="E880" s="9" t="s">
        <v>2675</v>
      </c>
      <c r="F880" s="9">
        <v>169404</v>
      </c>
      <c r="G880" s="10" t="s">
        <v>2653</v>
      </c>
      <c r="H880" s="10" t="s">
        <v>2654</v>
      </c>
      <c r="I880" s="10" t="s">
        <v>2676</v>
      </c>
      <c r="J880" s="10" t="s">
        <v>2677</v>
      </c>
      <c r="K880" s="11">
        <v>83000</v>
      </c>
      <c r="L880" s="11">
        <v>60209</v>
      </c>
      <c r="M880" s="11">
        <v>0</v>
      </c>
      <c r="N880" s="21">
        <v>60209</v>
      </c>
      <c r="O880" s="7">
        <v>2</v>
      </c>
      <c r="P880" s="11">
        <v>0</v>
      </c>
      <c r="Q880" s="11">
        <f t="shared" si="91"/>
        <v>11714.93654409372</v>
      </c>
      <c r="R880" s="12" t="b">
        <f t="shared" si="94"/>
        <v>0</v>
      </c>
      <c r="S880" s="23">
        <f t="shared" si="92"/>
        <v>12799.709537112789</v>
      </c>
      <c r="T880" s="23" t="b">
        <f t="shared" si="95"/>
        <v>0</v>
      </c>
      <c r="U880" s="23">
        <f t="shared" si="93"/>
        <v>12810.090139916749</v>
      </c>
      <c r="V880" s="25">
        <f t="shared" si="96"/>
        <v>12811</v>
      </c>
      <c r="W880" s="27">
        <f t="shared" si="97"/>
        <v>-47398</v>
      </c>
    </row>
    <row r="881" spans="2:23" ht="89.25" x14ac:dyDescent="0.2">
      <c r="B881" s="9">
        <v>880</v>
      </c>
      <c r="C881" s="9">
        <v>9</v>
      </c>
      <c r="D881" s="9" t="s">
        <v>2651</v>
      </c>
      <c r="E881" s="9" t="s">
        <v>2678</v>
      </c>
      <c r="F881" s="9">
        <v>169547</v>
      </c>
      <c r="G881" s="10" t="s">
        <v>2653</v>
      </c>
      <c r="H881" s="10" t="s">
        <v>2654</v>
      </c>
      <c r="I881" s="10" t="s">
        <v>2679</v>
      </c>
      <c r="J881" s="10" t="s">
        <v>2680</v>
      </c>
      <c r="K881" s="11">
        <v>109375</v>
      </c>
      <c r="L881" s="11">
        <v>93410</v>
      </c>
      <c r="M881" s="11">
        <v>0</v>
      </c>
      <c r="N881" s="21">
        <v>50000</v>
      </c>
      <c r="O881" s="7">
        <v>3</v>
      </c>
      <c r="P881" s="11">
        <v>0</v>
      </c>
      <c r="Q881" s="11">
        <f t="shared" si="91"/>
        <v>17572.404816140581</v>
      </c>
      <c r="R881" s="12" t="b">
        <f t="shared" si="94"/>
        <v>0</v>
      </c>
      <c r="S881" s="23">
        <f t="shared" si="92"/>
        <v>18657.17780915965</v>
      </c>
      <c r="T881" s="23" t="b">
        <f t="shared" si="95"/>
        <v>0</v>
      </c>
      <c r="U881" s="23">
        <f t="shared" si="93"/>
        <v>18667.558411963608</v>
      </c>
      <c r="V881" s="25">
        <f t="shared" si="96"/>
        <v>18668</v>
      </c>
      <c r="W881" s="27">
        <f t="shared" si="97"/>
        <v>-31332</v>
      </c>
    </row>
    <row r="882" spans="2:23" ht="89.25" x14ac:dyDescent="0.2">
      <c r="B882" s="9">
        <v>881</v>
      </c>
      <c r="C882" s="9">
        <v>10</v>
      </c>
      <c r="D882" s="9" t="s">
        <v>2651</v>
      </c>
      <c r="E882" s="9" t="s">
        <v>2681</v>
      </c>
      <c r="F882" s="9">
        <v>169681</v>
      </c>
      <c r="G882" s="10" t="s">
        <v>2653</v>
      </c>
      <c r="H882" s="10" t="s">
        <v>2654</v>
      </c>
      <c r="I882" s="10" t="s">
        <v>2682</v>
      </c>
      <c r="J882" s="10" t="s">
        <v>2683</v>
      </c>
      <c r="K882" s="11">
        <v>154700</v>
      </c>
      <c r="L882" s="11">
        <v>138735</v>
      </c>
      <c r="M882" s="11">
        <v>0</v>
      </c>
      <c r="N882" s="21">
        <v>138735</v>
      </c>
      <c r="O882" s="7">
        <v>2</v>
      </c>
      <c r="P882" s="11">
        <v>0</v>
      </c>
      <c r="Q882" s="11">
        <f t="shared" si="91"/>
        <v>11714.93654409372</v>
      </c>
      <c r="R882" s="12" t="b">
        <f t="shared" si="94"/>
        <v>0</v>
      </c>
      <c r="S882" s="23">
        <f t="shared" si="92"/>
        <v>12799.709537112789</v>
      </c>
      <c r="T882" s="23" t="b">
        <f t="shared" si="95"/>
        <v>0</v>
      </c>
      <c r="U882" s="23">
        <f t="shared" si="93"/>
        <v>12810.090139916749</v>
      </c>
      <c r="V882" s="25">
        <f t="shared" si="96"/>
        <v>12811</v>
      </c>
      <c r="W882" s="27">
        <f t="shared" si="97"/>
        <v>-125924</v>
      </c>
    </row>
    <row r="883" spans="2:23" ht="89.25" x14ac:dyDescent="0.2">
      <c r="B883" s="9">
        <v>882</v>
      </c>
      <c r="C883" s="9">
        <v>11</v>
      </c>
      <c r="D883" s="9" t="s">
        <v>2651</v>
      </c>
      <c r="E883" s="9" t="s">
        <v>2684</v>
      </c>
      <c r="F883" s="9">
        <v>169583</v>
      </c>
      <c r="G883" s="10" t="s">
        <v>2653</v>
      </c>
      <c r="H883" s="10" t="s">
        <v>2654</v>
      </c>
      <c r="I883" s="10" t="s">
        <v>2685</v>
      </c>
      <c r="J883" s="10" t="s">
        <v>2686</v>
      </c>
      <c r="K883" s="11">
        <v>20000</v>
      </c>
      <c r="L883" s="11">
        <v>9357</v>
      </c>
      <c r="M883" s="11">
        <v>0</v>
      </c>
      <c r="N883" s="21">
        <v>9357</v>
      </c>
      <c r="O883" s="7">
        <v>2</v>
      </c>
      <c r="P883" s="11">
        <v>0</v>
      </c>
      <c r="Q883" s="11">
        <f t="shared" si="91"/>
        <v>9357</v>
      </c>
      <c r="R883" s="12" t="b">
        <f t="shared" si="94"/>
        <v>1</v>
      </c>
      <c r="S883" s="23">
        <f t="shared" si="92"/>
        <v>9357</v>
      </c>
      <c r="T883" s="23" t="b">
        <f t="shared" si="95"/>
        <v>1</v>
      </c>
      <c r="U883" s="23">
        <f t="shared" si="93"/>
        <v>9357</v>
      </c>
      <c r="V883" s="25">
        <f t="shared" si="96"/>
        <v>9357</v>
      </c>
      <c r="W883" s="27">
        <f t="shared" si="97"/>
        <v>0</v>
      </c>
    </row>
    <row r="884" spans="2:23" ht="89.25" x14ac:dyDescent="0.2">
      <c r="B884" s="9">
        <v>883</v>
      </c>
      <c r="C884" s="9">
        <v>12</v>
      </c>
      <c r="D884" s="9" t="s">
        <v>2651</v>
      </c>
      <c r="E884" s="9" t="s">
        <v>2687</v>
      </c>
      <c r="F884" s="9">
        <v>169994</v>
      </c>
      <c r="G884" s="10" t="s">
        <v>2653</v>
      </c>
      <c r="H884" s="10" t="s">
        <v>2654</v>
      </c>
      <c r="I884" s="10" t="s">
        <v>2688</v>
      </c>
      <c r="J884" s="10" t="s">
        <v>2689</v>
      </c>
      <c r="K884" s="11">
        <v>107000</v>
      </c>
      <c r="L884" s="11">
        <v>96357</v>
      </c>
      <c r="M884" s="11">
        <v>0</v>
      </c>
      <c r="N884" s="21">
        <v>42857</v>
      </c>
      <c r="O884" s="7">
        <v>2</v>
      </c>
      <c r="P884" s="11">
        <v>0</v>
      </c>
      <c r="Q884" s="11">
        <f t="shared" si="91"/>
        <v>11714.93654409372</v>
      </c>
      <c r="R884" s="12" t="b">
        <f t="shared" si="94"/>
        <v>0</v>
      </c>
      <c r="S884" s="23">
        <f t="shared" si="92"/>
        <v>12799.709537112789</v>
      </c>
      <c r="T884" s="23" t="b">
        <f t="shared" si="95"/>
        <v>0</v>
      </c>
      <c r="U884" s="23">
        <f t="shared" si="93"/>
        <v>12810.090139916749</v>
      </c>
      <c r="V884" s="25">
        <f t="shared" si="96"/>
        <v>12811</v>
      </c>
      <c r="W884" s="27">
        <f t="shared" si="97"/>
        <v>-30046</v>
      </c>
    </row>
    <row r="885" spans="2:23" ht="89.25" x14ac:dyDescent="0.2">
      <c r="B885" s="9">
        <v>884</v>
      </c>
      <c r="C885" s="9">
        <v>13</v>
      </c>
      <c r="D885" s="9" t="s">
        <v>2651</v>
      </c>
      <c r="E885" s="9" t="s">
        <v>2690</v>
      </c>
      <c r="F885" s="9">
        <v>170097</v>
      </c>
      <c r="G885" s="10" t="s">
        <v>2653</v>
      </c>
      <c r="H885" s="10" t="s">
        <v>2654</v>
      </c>
      <c r="I885" s="10" t="s">
        <v>2691</v>
      </c>
      <c r="J885" s="10" t="s">
        <v>2692</v>
      </c>
      <c r="K885" s="11">
        <v>78000</v>
      </c>
      <c r="L885" s="11">
        <v>38733</v>
      </c>
      <c r="M885" s="11">
        <v>0</v>
      </c>
      <c r="N885" s="21">
        <v>38733</v>
      </c>
      <c r="O885" s="7">
        <v>2</v>
      </c>
      <c r="P885" s="11">
        <v>0</v>
      </c>
      <c r="Q885" s="11">
        <f t="shared" si="91"/>
        <v>11714.93654409372</v>
      </c>
      <c r="R885" s="12" t="b">
        <f t="shared" si="94"/>
        <v>0</v>
      </c>
      <c r="S885" s="23">
        <f t="shared" si="92"/>
        <v>12799.709537112789</v>
      </c>
      <c r="T885" s="23" t="b">
        <f t="shared" si="95"/>
        <v>0</v>
      </c>
      <c r="U885" s="23">
        <f t="shared" si="93"/>
        <v>12810.090139916749</v>
      </c>
      <c r="V885" s="25">
        <f t="shared" si="96"/>
        <v>12811</v>
      </c>
      <c r="W885" s="27">
        <f t="shared" si="97"/>
        <v>-25922</v>
      </c>
    </row>
    <row r="886" spans="2:23" ht="89.25" x14ac:dyDescent="0.2">
      <c r="B886" s="9">
        <v>885</v>
      </c>
      <c r="C886" s="9">
        <v>14</v>
      </c>
      <c r="D886" s="9" t="s">
        <v>2651</v>
      </c>
      <c r="E886" s="9" t="s">
        <v>2693</v>
      </c>
      <c r="F886" s="9">
        <v>170168</v>
      </c>
      <c r="G886" s="10" t="s">
        <v>2653</v>
      </c>
      <c r="H886" s="10" t="s">
        <v>2654</v>
      </c>
      <c r="I886" s="10" t="s">
        <v>2694</v>
      </c>
      <c r="J886" s="10" t="s">
        <v>2695</v>
      </c>
      <c r="K886" s="11">
        <v>113388</v>
      </c>
      <c r="L886" s="11">
        <v>102745</v>
      </c>
      <c r="M886" s="11">
        <v>0</v>
      </c>
      <c r="N886" s="21">
        <v>102745</v>
      </c>
      <c r="O886" s="7">
        <v>2</v>
      </c>
      <c r="P886" s="11">
        <v>0</v>
      </c>
      <c r="Q886" s="11">
        <f t="shared" si="91"/>
        <v>11714.93654409372</v>
      </c>
      <c r="R886" s="12" t="b">
        <f t="shared" si="94"/>
        <v>0</v>
      </c>
      <c r="S886" s="23">
        <f t="shared" si="92"/>
        <v>12799.709537112789</v>
      </c>
      <c r="T886" s="23" t="b">
        <f t="shared" si="95"/>
        <v>0</v>
      </c>
      <c r="U886" s="23">
        <f t="shared" si="93"/>
        <v>12810.090139916749</v>
      </c>
      <c r="V886" s="25">
        <f t="shared" si="96"/>
        <v>12811</v>
      </c>
      <c r="W886" s="27">
        <f t="shared" si="97"/>
        <v>-89934</v>
      </c>
    </row>
    <row r="887" spans="2:23" ht="89.25" x14ac:dyDescent="0.2">
      <c r="B887" s="9">
        <v>886</v>
      </c>
      <c r="C887" s="9">
        <v>15</v>
      </c>
      <c r="D887" s="9" t="s">
        <v>2651</v>
      </c>
      <c r="E887" s="9" t="s">
        <v>2696</v>
      </c>
      <c r="F887" s="9">
        <v>170444</v>
      </c>
      <c r="G887" s="10" t="s">
        <v>2653</v>
      </c>
      <c r="H887" s="10" t="s">
        <v>2654</v>
      </c>
      <c r="I887" s="10" t="s">
        <v>2697</v>
      </c>
      <c r="J887" s="10" t="s">
        <v>2698</v>
      </c>
      <c r="K887" s="11">
        <v>100000</v>
      </c>
      <c r="L887" s="11">
        <v>89357</v>
      </c>
      <c r="M887" s="11">
        <v>0</v>
      </c>
      <c r="N887" s="21">
        <v>77209</v>
      </c>
      <c r="O887" s="7">
        <v>2</v>
      </c>
      <c r="P887" s="11">
        <v>0</v>
      </c>
      <c r="Q887" s="11">
        <f t="shared" si="91"/>
        <v>11714.93654409372</v>
      </c>
      <c r="R887" s="12" t="b">
        <f t="shared" si="94"/>
        <v>0</v>
      </c>
      <c r="S887" s="23">
        <f t="shared" si="92"/>
        <v>12799.709537112789</v>
      </c>
      <c r="T887" s="23" t="b">
        <f t="shared" si="95"/>
        <v>0</v>
      </c>
      <c r="U887" s="23">
        <f t="shared" si="93"/>
        <v>12810.090139916749</v>
      </c>
      <c r="V887" s="25">
        <f t="shared" si="96"/>
        <v>12811</v>
      </c>
      <c r="W887" s="27">
        <f t="shared" si="97"/>
        <v>-64398</v>
      </c>
    </row>
    <row r="888" spans="2:23" ht="51" x14ac:dyDescent="0.2">
      <c r="B888" s="9">
        <v>887</v>
      </c>
      <c r="C888" s="9">
        <v>16</v>
      </c>
      <c r="D888" s="9" t="s">
        <v>2651</v>
      </c>
      <c r="E888" s="9" t="s">
        <v>2699</v>
      </c>
      <c r="F888" s="9">
        <v>168041</v>
      </c>
      <c r="G888" s="10" t="s">
        <v>2653</v>
      </c>
      <c r="H888" s="10" t="s">
        <v>2654</v>
      </c>
      <c r="I888" s="10" t="s">
        <v>2700</v>
      </c>
      <c r="J888" s="10" t="s">
        <v>2701</v>
      </c>
      <c r="K888" s="11">
        <v>142800</v>
      </c>
      <c r="L888" s="11">
        <v>142800</v>
      </c>
      <c r="M888" s="11">
        <v>0</v>
      </c>
      <c r="N888" s="21">
        <v>142800</v>
      </c>
      <c r="O888" s="7">
        <v>5</v>
      </c>
      <c r="P888" s="11">
        <v>0</v>
      </c>
      <c r="Q888" s="11">
        <f t="shared" si="91"/>
        <v>29287.341360234299</v>
      </c>
      <c r="R888" s="12" t="b">
        <f t="shared" si="94"/>
        <v>0</v>
      </c>
      <c r="S888" s="23">
        <f t="shared" si="92"/>
        <v>30372.114353253368</v>
      </c>
      <c r="T888" s="23" t="b">
        <f t="shared" si="95"/>
        <v>0</v>
      </c>
      <c r="U888" s="23">
        <f t="shared" si="93"/>
        <v>30382.494956057326</v>
      </c>
      <c r="V888" s="25">
        <f>IF(U888&gt;=N888,ROUNDDOWN(U888,0),ROUNDUP(U888,0))-563</f>
        <v>29820</v>
      </c>
      <c r="W888" s="27">
        <f t="shared" si="97"/>
        <v>-112980</v>
      </c>
    </row>
    <row r="889" spans="2:23" ht="51" x14ac:dyDescent="0.2">
      <c r="B889" s="9">
        <v>888</v>
      </c>
      <c r="C889" s="9">
        <v>17</v>
      </c>
      <c r="D889" s="9" t="s">
        <v>2651</v>
      </c>
      <c r="E889" s="9" t="s">
        <v>2702</v>
      </c>
      <c r="F889" s="9">
        <v>170685</v>
      </c>
      <c r="G889" s="10" t="s">
        <v>2653</v>
      </c>
      <c r="H889" s="10" t="s">
        <v>2654</v>
      </c>
      <c r="I889" s="10" t="s">
        <v>2703</v>
      </c>
      <c r="J889" s="10" t="s">
        <v>2704</v>
      </c>
      <c r="K889" s="11">
        <v>124712</v>
      </c>
      <c r="L889" s="11">
        <v>124712</v>
      </c>
      <c r="M889" s="11">
        <v>0</v>
      </c>
      <c r="N889" s="21">
        <v>37414</v>
      </c>
      <c r="O889" s="7">
        <v>3</v>
      </c>
      <c r="P889" s="11">
        <v>0</v>
      </c>
      <c r="Q889" s="11">
        <f t="shared" si="91"/>
        <v>17572.404816140581</v>
      </c>
      <c r="R889" s="12" t="b">
        <f t="shared" si="94"/>
        <v>0</v>
      </c>
      <c r="S889" s="23">
        <f t="shared" si="92"/>
        <v>18657.17780915965</v>
      </c>
      <c r="T889" s="23" t="b">
        <f t="shared" si="95"/>
        <v>0</v>
      </c>
      <c r="U889" s="23">
        <f t="shared" si="93"/>
        <v>18667.558411963608</v>
      </c>
      <c r="V889" s="25">
        <f t="shared" si="96"/>
        <v>18668</v>
      </c>
      <c r="W889" s="27">
        <f t="shared" si="97"/>
        <v>-18746</v>
      </c>
    </row>
    <row r="890" spans="2:23" ht="89.25" x14ac:dyDescent="0.2">
      <c r="B890" s="9">
        <v>889</v>
      </c>
      <c r="C890" s="9">
        <v>18</v>
      </c>
      <c r="D890" s="9" t="s">
        <v>2651</v>
      </c>
      <c r="E890" s="9" t="s">
        <v>372</v>
      </c>
      <c r="F890" s="9">
        <v>170872</v>
      </c>
      <c r="G890" s="10" t="s">
        <v>2653</v>
      </c>
      <c r="H890" s="10" t="s">
        <v>2654</v>
      </c>
      <c r="I890" s="10" t="s">
        <v>2705</v>
      </c>
      <c r="J890" s="10" t="s">
        <v>2706</v>
      </c>
      <c r="K890" s="11">
        <v>72000</v>
      </c>
      <c r="L890" s="11">
        <v>10756</v>
      </c>
      <c r="M890" s="11">
        <v>0</v>
      </c>
      <c r="N890" s="21">
        <v>10756</v>
      </c>
      <c r="O890" s="7">
        <v>3</v>
      </c>
      <c r="P890" s="11">
        <v>0</v>
      </c>
      <c r="Q890" s="11">
        <f t="shared" si="91"/>
        <v>10756</v>
      </c>
      <c r="R890" s="12" t="b">
        <f t="shared" si="94"/>
        <v>1</v>
      </c>
      <c r="S890" s="23">
        <f t="shared" si="92"/>
        <v>10756</v>
      </c>
      <c r="T890" s="23" t="b">
        <f t="shared" si="95"/>
        <v>1</v>
      </c>
      <c r="U890" s="23">
        <f t="shared" si="93"/>
        <v>10756</v>
      </c>
      <c r="V890" s="25">
        <f t="shared" si="96"/>
        <v>10756</v>
      </c>
      <c r="W890" s="27">
        <f t="shared" si="97"/>
        <v>0</v>
      </c>
    </row>
    <row r="891" spans="2:23" ht="76.5" x14ac:dyDescent="0.2">
      <c r="B891" s="9">
        <v>890</v>
      </c>
      <c r="C891" s="9">
        <v>19</v>
      </c>
      <c r="D891" s="9" t="s">
        <v>2651</v>
      </c>
      <c r="E891" s="9" t="s">
        <v>2707</v>
      </c>
      <c r="F891" s="9">
        <v>171101</v>
      </c>
      <c r="G891" s="10" t="s">
        <v>2653</v>
      </c>
      <c r="H891" s="10" t="s">
        <v>2654</v>
      </c>
      <c r="I891" s="10" t="s">
        <v>2708</v>
      </c>
      <c r="J891" s="10" t="s">
        <v>2709</v>
      </c>
      <c r="K891" s="11">
        <v>117114</v>
      </c>
      <c r="L891" s="11">
        <v>77847</v>
      </c>
      <c r="M891" s="11">
        <v>0</v>
      </c>
      <c r="N891" s="21">
        <v>77847</v>
      </c>
      <c r="O891" s="7">
        <v>2</v>
      </c>
      <c r="P891" s="11">
        <v>0</v>
      </c>
      <c r="Q891" s="11">
        <f t="shared" si="91"/>
        <v>11714.93654409372</v>
      </c>
      <c r="R891" s="12" t="b">
        <f t="shared" si="94"/>
        <v>0</v>
      </c>
      <c r="S891" s="23">
        <f t="shared" si="92"/>
        <v>12799.709537112789</v>
      </c>
      <c r="T891" s="23" t="b">
        <f t="shared" si="95"/>
        <v>0</v>
      </c>
      <c r="U891" s="23">
        <f t="shared" si="93"/>
        <v>12810.090139916749</v>
      </c>
      <c r="V891" s="25">
        <f t="shared" si="96"/>
        <v>12811</v>
      </c>
      <c r="W891" s="27">
        <f t="shared" si="97"/>
        <v>-65036</v>
      </c>
    </row>
    <row r="892" spans="2:23" ht="89.25" x14ac:dyDescent="0.2">
      <c r="B892" s="9">
        <v>891</v>
      </c>
      <c r="C892" s="9">
        <v>20</v>
      </c>
      <c r="D892" s="9" t="s">
        <v>2651</v>
      </c>
      <c r="E892" s="9" t="s">
        <v>2710</v>
      </c>
      <c r="F892" s="9">
        <v>171272</v>
      </c>
      <c r="G892" s="10" t="s">
        <v>2653</v>
      </c>
      <c r="H892" s="10" t="s">
        <v>2654</v>
      </c>
      <c r="I892" s="10" t="s">
        <v>2711</v>
      </c>
      <c r="J892" s="10" t="s">
        <v>2712</v>
      </c>
      <c r="K892" s="11">
        <v>72000</v>
      </c>
      <c r="L892" s="11">
        <v>8696</v>
      </c>
      <c r="M892" s="11">
        <v>0</v>
      </c>
      <c r="N892" s="21">
        <v>8696</v>
      </c>
      <c r="O892" s="7">
        <v>2</v>
      </c>
      <c r="P892" s="11">
        <v>0</v>
      </c>
      <c r="Q892" s="11">
        <f t="shared" si="91"/>
        <v>8696</v>
      </c>
      <c r="R892" s="12" t="b">
        <f t="shared" si="94"/>
        <v>1</v>
      </c>
      <c r="S892" s="23">
        <f t="shared" si="92"/>
        <v>8696</v>
      </c>
      <c r="T892" s="23" t="b">
        <f t="shared" si="95"/>
        <v>1</v>
      </c>
      <c r="U892" s="23">
        <f t="shared" si="93"/>
        <v>8696</v>
      </c>
      <c r="V892" s="25">
        <f t="shared" si="96"/>
        <v>8696</v>
      </c>
      <c r="W892" s="27">
        <f t="shared" si="97"/>
        <v>0</v>
      </c>
    </row>
    <row r="893" spans="2:23" ht="76.5" x14ac:dyDescent="0.2">
      <c r="B893" s="9">
        <v>892</v>
      </c>
      <c r="C893" s="9">
        <v>21</v>
      </c>
      <c r="D893" s="9" t="s">
        <v>2651</v>
      </c>
      <c r="E893" s="9" t="s">
        <v>251</v>
      </c>
      <c r="F893" s="9">
        <v>171325</v>
      </c>
      <c r="G893" s="10" t="s">
        <v>2653</v>
      </c>
      <c r="H893" s="10" t="s">
        <v>2654</v>
      </c>
      <c r="I893" s="10" t="s">
        <v>2713</v>
      </c>
      <c r="J893" s="10" t="s">
        <v>2714</v>
      </c>
      <c r="K893" s="11">
        <v>157080</v>
      </c>
      <c r="L893" s="11">
        <v>135793</v>
      </c>
      <c r="M893" s="11">
        <v>0</v>
      </c>
      <c r="N893" s="21">
        <v>100000</v>
      </c>
      <c r="O893" s="7">
        <v>4</v>
      </c>
      <c r="P893" s="11">
        <v>0</v>
      </c>
      <c r="Q893" s="11">
        <f t="shared" si="91"/>
        <v>23429.87308818744</v>
      </c>
      <c r="R893" s="12" t="b">
        <f t="shared" si="94"/>
        <v>0</v>
      </c>
      <c r="S893" s="23">
        <f t="shared" si="92"/>
        <v>24514.646081206509</v>
      </c>
      <c r="T893" s="23" t="b">
        <f t="shared" si="95"/>
        <v>0</v>
      </c>
      <c r="U893" s="23">
        <f t="shared" si="93"/>
        <v>24525.026684010467</v>
      </c>
      <c r="V893" s="25">
        <f t="shared" si="96"/>
        <v>24526</v>
      </c>
      <c r="W893" s="27">
        <f t="shared" si="97"/>
        <v>-75474</v>
      </c>
    </row>
    <row r="894" spans="2:23" ht="51" x14ac:dyDescent="0.2">
      <c r="B894" s="9">
        <v>893</v>
      </c>
      <c r="C894" s="9">
        <v>22</v>
      </c>
      <c r="D894" s="9" t="s">
        <v>2651</v>
      </c>
      <c r="E894" s="9" t="s">
        <v>2715</v>
      </c>
      <c r="F894" s="9">
        <v>171469</v>
      </c>
      <c r="G894" s="10" t="s">
        <v>2653</v>
      </c>
      <c r="H894" s="10" t="s">
        <v>2654</v>
      </c>
      <c r="I894" s="10" t="s">
        <v>2716</v>
      </c>
      <c r="J894" s="10" t="s">
        <v>2717</v>
      </c>
      <c r="K894" s="11">
        <v>106689</v>
      </c>
      <c r="L894" s="11">
        <v>73255</v>
      </c>
      <c r="M894" s="11">
        <v>0</v>
      </c>
      <c r="N894" s="21">
        <v>40765</v>
      </c>
      <c r="O894" s="7">
        <v>3</v>
      </c>
      <c r="P894" s="11">
        <v>0</v>
      </c>
      <c r="Q894" s="11">
        <f t="shared" si="91"/>
        <v>17572.404816140581</v>
      </c>
      <c r="R894" s="12" t="b">
        <f t="shared" si="94"/>
        <v>0</v>
      </c>
      <c r="S894" s="23">
        <f t="shared" si="92"/>
        <v>18657.17780915965</v>
      </c>
      <c r="T894" s="23" t="b">
        <f t="shared" si="95"/>
        <v>0</v>
      </c>
      <c r="U894" s="23">
        <f t="shared" si="93"/>
        <v>18667.558411963608</v>
      </c>
      <c r="V894" s="25">
        <f t="shared" si="96"/>
        <v>18668</v>
      </c>
      <c r="W894" s="27">
        <f t="shared" si="97"/>
        <v>-22097</v>
      </c>
    </row>
    <row r="895" spans="2:23" ht="89.25" x14ac:dyDescent="0.2">
      <c r="B895" s="9">
        <v>894</v>
      </c>
      <c r="C895" s="9">
        <v>23</v>
      </c>
      <c r="D895" s="9" t="s">
        <v>2651</v>
      </c>
      <c r="E895" s="9" t="s">
        <v>2718</v>
      </c>
      <c r="F895" s="9">
        <v>171879</v>
      </c>
      <c r="G895" s="10" t="s">
        <v>2653</v>
      </c>
      <c r="H895" s="10" t="s">
        <v>2654</v>
      </c>
      <c r="I895" s="10" t="s">
        <v>2719</v>
      </c>
      <c r="J895" s="10" t="s">
        <v>2720</v>
      </c>
      <c r="K895" s="11">
        <v>116972</v>
      </c>
      <c r="L895" s="11">
        <v>106329</v>
      </c>
      <c r="M895" s="11">
        <v>0</v>
      </c>
      <c r="N895" s="21">
        <v>47843</v>
      </c>
      <c r="O895" s="7">
        <v>2</v>
      </c>
      <c r="P895" s="11">
        <v>0</v>
      </c>
      <c r="Q895" s="11">
        <f t="shared" si="91"/>
        <v>11714.93654409372</v>
      </c>
      <c r="R895" s="12" t="b">
        <f t="shared" si="94"/>
        <v>0</v>
      </c>
      <c r="S895" s="23">
        <f t="shared" si="92"/>
        <v>12799.709537112789</v>
      </c>
      <c r="T895" s="23" t="b">
        <f t="shared" si="95"/>
        <v>0</v>
      </c>
      <c r="U895" s="23">
        <f t="shared" si="93"/>
        <v>12810.090139916749</v>
      </c>
      <c r="V895" s="25">
        <f t="shared" si="96"/>
        <v>12811</v>
      </c>
      <c r="W895" s="27">
        <f t="shared" si="97"/>
        <v>-35032</v>
      </c>
    </row>
    <row r="896" spans="2:23" ht="51" x14ac:dyDescent="0.2">
      <c r="B896" s="9">
        <v>895</v>
      </c>
      <c r="C896" s="9">
        <v>24</v>
      </c>
      <c r="D896" s="9" t="s">
        <v>2651</v>
      </c>
      <c r="E896" s="9" t="s">
        <v>2721</v>
      </c>
      <c r="F896" s="9">
        <v>171931</v>
      </c>
      <c r="G896" s="10" t="s">
        <v>2653</v>
      </c>
      <c r="H896" s="10" t="s">
        <v>2654</v>
      </c>
      <c r="I896" s="10" t="s">
        <v>2722</v>
      </c>
      <c r="J896" s="10" t="s">
        <v>2723</v>
      </c>
      <c r="K896" s="11">
        <v>163681</v>
      </c>
      <c r="L896" s="11">
        <v>163681</v>
      </c>
      <c r="M896" s="11">
        <v>0</v>
      </c>
      <c r="N896" s="21">
        <v>61992</v>
      </c>
      <c r="O896" s="7">
        <v>3</v>
      </c>
      <c r="P896" s="11">
        <v>0</v>
      </c>
      <c r="Q896" s="11">
        <f t="shared" si="91"/>
        <v>17572.404816140581</v>
      </c>
      <c r="R896" s="12" t="b">
        <f t="shared" si="94"/>
        <v>0</v>
      </c>
      <c r="S896" s="23">
        <f t="shared" si="92"/>
        <v>18657.17780915965</v>
      </c>
      <c r="T896" s="23" t="b">
        <f t="shared" si="95"/>
        <v>0</v>
      </c>
      <c r="U896" s="23">
        <f t="shared" si="93"/>
        <v>18667.558411963608</v>
      </c>
      <c r="V896" s="25">
        <f t="shared" si="96"/>
        <v>18668</v>
      </c>
      <c r="W896" s="27">
        <f t="shared" si="97"/>
        <v>-43324</v>
      </c>
    </row>
    <row r="897" spans="2:23" ht="89.25" x14ac:dyDescent="0.2">
      <c r="B897" s="9">
        <v>896</v>
      </c>
      <c r="C897" s="9">
        <v>25</v>
      </c>
      <c r="D897" s="9" t="s">
        <v>2651</v>
      </c>
      <c r="E897" s="9" t="s">
        <v>2724</v>
      </c>
      <c r="F897" s="9">
        <v>172153</v>
      </c>
      <c r="G897" s="10" t="s">
        <v>2653</v>
      </c>
      <c r="H897" s="10" t="s">
        <v>2654</v>
      </c>
      <c r="I897" s="10" t="s">
        <v>2725</v>
      </c>
      <c r="J897" s="10" t="s">
        <v>2726</v>
      </c>
      <c r="K897" s="11">
        <v>115000</v>
      </c>
      <c r="L897" s="11">
        <v>93713</v>
      </c>
      <c r="M897" s="11">
        <v>0</v>
      </c>
      <c r="N897" s="21">
        <v>75000</v>
      </c>
      <c r="O897" s="7">
        <v>5</v>
      </c>
      <c r="P897" s="11">
        <v>0</v>
      </c>
      <c r="Q897" s="11">
        <f t="shared" si="91"/>
        <v>29287.341360234299</v>
      </c>
      <c r="R897" s="12" t="b">
        <f t="shared" si="94"/>
        <v>0</v>
      </c>
      <c r="S897" s="23">
        <f t="shared" si="92"/>
        <v>30372.114353253368</v>
      </c>
      <c r="T897" s="23" t="b">
        <f t="shared" si="95"/>
        <v>0</v>
      </c>
      <c r="U897" s="23">
        <f t="shared" si="93"/>
        <v>30382.494956057326</v>
      </c>
      <c r="V897" s="25">
        <f t="shared" si="96"/>
        <v>30383</v>
      </c>
      <c r="W897" s="27">
        <f t="shared" si="97"/>
        <v>-44617</v>
      </c>
    </row>
    <row r="898" spans="2:23" ht="89.25" x14ac:dyDescent="0.2">
      <c r="B898" s="9">
        <v>897</v>
      </c>
      <c r="C898" s="9">
        <v>26</v>
      </c>
      <c r="D898" s="9" t="s">
        <v>2651</v>
      </c>
      <c r="E898" s="9" t="s">
        <v>1180</v>
      </c>
      <c r="F898" s="9">
        <v>172340</v>
      </c>
      <c r="G898" s="10" t="s">
        <v>2653</v>
      </c>
      <c r="H898" s="10" t="s">
        <v>2654</v>
      </c>
      <c r="I898" s="10" t="s">
        <v>2727</v>
      </c>
      <c r="J898" s="10" t="s">
        <v>2728</v>
      </c>
      <c r="K898" s="11">
        <v>60000</v>
      </c>
      <c r="L898" s="11">
        <v>44035</v>
      </c>
      <c r="M898" s="11">
        <v>0</v>
      </c>
      <c r="N898" s="21">
        <v>30000</v>
      </c>
      <c r="O898" s="7">
        <v>2</v>
      </c>
      <c r="P898" s="11">
        <v>0</v>
      </c>
      <c r="Q898" s="11">
        <f t="shared" ref="Q898:Q958" si="98">IF(O898*$P$962&gt;N898,N898,O898*$P$962)</f>
        <v>11714.93654409372</v>
      </c>
      <c r="R898" s="12" t="b">
        <f t="shared" si="94"/>
        <v>0</v>
      </c>
      <c r="S898" s="23">
        <f t="shared" ref="S898:S958" si="99">IF(R898=FALSE,IF(SUM(Q898,$Q$963/$R$962)&gt;N898,Q898,SUM(Q898,$Q$963/$R$962)),Q898)</f>
        <v>12799.709537112789</v>
      </c>
      <c r="T898" s="23" t="b">
        <f t="shared" si="95"/>
        <v>0</v>
      </c>
      <c r="U898" s="23">
        <f t="shared" ref="U898:U958" si="100">IF(T898=FALSE,IF(SUM(S898,$S$963/$T$962)&gt;N898,S898,SUM(S898,$S$963/$T$962)),S898)</f>
        <v>12810.090139916749</v>
      </c>
      <c r="V898" s="25">
        <f t="shared" si="96"/>
        <v>12811</v>
      </c>
      <c r="W898" s="27">
        <f t="shared" si="97"/>
        <v>-17189</v>
      </c>
    </row>
    <row r="899" spans="2:23" ht="89.25" x14ac:dyDescent="0.2">
      <c r="B899" s="9">
        <v>898</v>
      </c>
      <c r="C899" s="9">
        <v>27</v>
      </c>
      <c r="D899" s="9" t="s">
        <v>2651</v>
      </c>
      <c r="E899" s="9" t="s">
        <v>268</v>
      </c>
      <c r="F899" s="9">
        <v>172377</v>
      </c>
      <c r="G899" s="10" t="s">
        <v>2653</v>
      </c>
      <c r="H899" s="10" t="s">
        <v>2654</v>
      </c>
      <c r="I899" s="10" t="s">
        <v>2729</v>
      </c>
      <c r="J899" s="10" t="s">
        <v>2730</v>
      </c>
      <c r="K899" s="11">
        <v>146500</v>
      </c>
      <c r="L899" s="11">
        <v>50140</v>
      </c>
      <c r="M899" s="11">
        <v>0</v>
      </c>
      <c r="N899" s="21">
        <v>40141</v>
      </c>
      <c r="O899" s="7">
        <v>4</v>
      </c>
      <c r="P899" s="11">
        <v>0</v>
      </c>
      <c r="Q899" s="11">
        <f t="shared" si="98"/>
        <v>23429.87308818744</v>
      </c>
      <c r="R899" s="12" t="b">
        <f t="shared" ref="R899:R958" si="101">IF(N899&lt;=Q899,TRUE,FALSE)</f>
        <v>0</v>
      </c>
      <c r="S899" s="23">
        <f t="shared" si="99"/>
        <v>24514.646081206509</v>
      </c>
      <c r="T899" s="23" t="b">
        <f t="shared" ref="T899:T958" si="102">IF(N899&lt;=S899,TRUE,FALSE)</f>
        <v>0</v>
      </c>
      <c r="U899" s="23">
        <f t="shared" si="100"/>
        <v>24525.026684010467</v>
      </c>
      <c r="V899" s="25">
        <f t="shared" ref="V899:V958" si="103">IF(U899&gt;=N899,ROUNDDOWN(U899,0),ROUNDUP(U899,0))</f>
        <v>24526</v>
      </c>
      <c r="W899" s="27">
        <f t="shared" ref="W899:W958" si="104">V899-N899</f>
        <v>-15615</v>
      </c>
    </row>
    <row r="900" spans="2:23" ht="76.5" x14ac:dyDescent="0.2">
      <c r="B900" s="9">
        <v>899</v>
      </c>
      <c r="C900" s="9">
        <v>28</v>
      </c>
      <c r="D900" s="9" t="s">
        <v>2651</v>
      </c>
      <c r="E900" s="9" t="s">
        <v>2731</v>
      </c>
      <c r="F900" s="9">
        <v>172581</v>
      </c>
      <c r="G900" s="10" t="s">
        <v>2653</v>
      </c>
      <c r="H900" s="10" t="s">
        <v>2654</v>
      </c>
      <c r="I900" s="10" t="s">
        <v>2732</v>
      </c>
      <c r="J900" s="10" t="s">
        <v>2733</v>
      </c>
      <c r="K900" s="11">
        <v>135000</v>
      </c>
      <c r="L900" s="11">
        <v>124357</v>
      </c>
      <c r="M900" s="11">
        <v>0</v>
      </c>
      <c r="N900" s="21">
        <v>46857</v>
      </c>
      <c r="O900" s="7">
        <v>2</v>
      </c>
      <c r="P900" s="11">
        <v>0</v>
      </c>
      <c r="Q900" s="11">
        <f t="shared" si="98"/>
        <v>11714.93654409372</v>
      </c>
      <c r="R900" s="12" t="b">
        <f t="shared" si="101"/>
        <v>0</v>
      </c>
      <c r="S900" s="23">
        <f t="shared" si="99"/>
        <v>12799.709537112789</v>
      </c>
      <c r="T900" s="23" t="b">
        <f t="shared" si="102"/>
        <v>0</v>
      </c>
      <c r="U900" s="23">
        <f t="shared" si="100"/>
        <v>12810.090139916749</v>
      </c>
      <c r="V900" s="25">
        <f t="shared" si="103"/>
        <v>12811</v>
      </c>
      <c r="W900" s="27">
        <f t="shared" si="104"/>
        <v>-34046</v>
      </c>
    </row>
    <row r="901" spans="2:23" ht="76.5" x14ac:dyDescent="0.2">
      <c r="B901" s="9">
        <v>900</v>
      </c>
      <c r="C901" s="9">
        <v>29</v>
      </c>
      <c r="D901" s="9" t="s">
        <v>2651</v>
      </c>
      <c r="E901" s="9" t="s">
        <v>2734</v>
      </c>
      <c r="F901" s="9">
        <v>172894</v>
      </c>
      <c r="G901" s="10" t="s">
        <v>2653</v>
      </c>
      <c r="H901" s="10" t="s">
        <v>2654</v>
      </c>
      <c r="I901" s="10" t="s">
        <v>2735</v>
      </c>
      <c r="J901" s="10" t="s">
        <v>2736</v>
      </c>
      <c r="K901" s="11">
        <v>88774</v>
      </c>
      <c r="L901" s="11">
        <v>30669</v>
      </c>
      <c r="M901" s="11">
        <v>0</v>
      </c>
      <c r="N901" s="21">
        <v>30669</v>
      </c>
      <c r="O901" s="7">
        <v>4</v>
      </c>
      <c r="P901" s="11">
        <v>0</v>
      </c>
      <c r="Q901" s="11">
        <f t="shared" si="98"/>
        <v>23429.87308818744</v>
      </c>
      <c r="R901" s="12" t="b">
        <f t="shared" si="101"/>
        <v>0</v>
      </c>
      <c r="S901" s="23">
        <f t="shared" si="99"/>
        <v>24514.646081206509</v>
      </c>
      <c r="T901" s="23" t="b">
        <f t="shared" si="102"/>
        <v>0</v>
      </c>
      <c r="U901" s="23">
        <f t="shared" si="100"/>
        <v>24525.026684010467</v>
      </c>
      <c r="V901" s="25">
        <f t="shared" si="103"/>
        <v>24526</v>
      </c>
      <c r="W901" s="27">
        <f t="shared" si="104"/>
        <v>-6143</v>
      </c>
    </row>
    <row r="902" spans="2:23" ht="89.25" x14ac:dyDescent="0.2">
      <c r="B902" s="9">
        <v>901</v>
      </c>
      <c r="C902" s="9">
        <v>30</v>
      </c>
      <c r="D902" s="9" t="s">
        <v>2651</v>
      </c>
      <c r="E902" s="9" t="s">
        <v>2737</v>
      </c>
      <c r="F902" s="9">
        <v>172947</v>
      </c>
      <c r="G902" s="10" t="s">
        <v>2653</v>
      </c>
      <c r="H902" s="10" t="s">
        <v>2654</v>
      </c>
      <c r="I902" s="10" t="s">
        <v>2738</v>
      </c>
      <c r="J902" s="10" t="s">
        <v>2739</v>
      </c>
      <c r="K902" s="11">
        <v>130000</v>
      </c>
      <c r="L902" s="11">
        <v>55618</v>
      </c>
      <c r="M902" s="11">
        <v>0</v>
      </c>
      <c r="N902" s="21">
        <v>55618</v>
      </c>
      <c r="O902" s="7">
        <v>3</v>
      </c>
      <c r="P902" s="11">
        <v>0</v>
      </c>
      <c r="Q902" s="11">
        <f t="shared" si="98"/>
        <v>17572.404816140581</v>
      </c>
      <c r="R902" s="12" t="b">
        <f t="shared" si="101"/>
        <v>0</v>
      </c>
      <c r="S902" s="23">
        <f t="shared" si="99"/>
        <v>18657.17780915965</v>
      </c>
      <c r="T902" s="23" t="b">
        <f t="shared" si="102"/>
        <v>0</v>
      </c>
      <c r="U902" s="23">
        <f t="shared" si="100"/>
        <v>18667.558411963608</v>
      </c>
      <c r="V902" s="25">
        <f t="shared" si="103"/>
        <v>18668</v>
      </c>
      <c r="W902" s="27">
        <f t="shared" si="104"/>
        <v>-36950</v>
      </c>
    </row>
    <row r="903" spans="2:23" ht="89.25" x14ac:dyDescent="0.2">
      <c r="B903" s="9">
        <v>902</v>
      </c>
      <c r="C903" s="9">
        <v>31</v>
      </c>
      <c r="D903" s="9" t="s">
        <v>2651</v>
      </c>
      <c r="E903" s="9" t="s">
        <v>2740</v>
      </c>
      <c r="F903" s="9">
        <v>172992</v>
      </c>
      <c r="G903" s="10" t="s">
        <v>2653</v>
      </c>
      <c r="H903" s="10" t="s">
        <v>2654</v>
      </c>
      <c r="I903" s="10" t="s">
        <v>2741</v>
      </c>
      <c r="J903" s="10" t="s">
        <v>2742</v>
      </c>
      <c r="K903" s="11">
        <v>21000</v>
      </c>
      <c r="L903" s="11">
        <v>10357</v>
      </c>
      <c r="M903" s="11">
        <v>0</v>
      </c>
      <c r="N903" s="21">
        <v>10357</v>
      </c>
      <c r="O903" s="7">
        <v>3</v>
      </c>
      <c r="P903" s="11">
        <v>0</v>
      </c>
      <c r="Q903" s="11">
        <f t="shared" si="98"/>
        <v>10357</v>
      </c>
      <c r="R903" s="12" t="b">
        <f t="shared" si="101"/>
        <v>1</v>
      </c>
      <c r="S903" s="23">
        <f t="shared" si="99"/>
        <v>10357</v>
      </c>
      <c r="T903" s="23" t="b">
        <f t="shared" si="102"/>
        <v>1</v>
      </c>
      <c r="U903" s="23">
        <f t="shared" si="100"/>
        <v>10357</v>
      </c>
      <c r="V903" s="25">
        <f t="shared" si="103"/>
        <v>10357</v>
      </c>
      <c r="W903" s="27">
        <f t="shared" si="104"/>
        <v>0</v>
      </c>
    </row>
    <row r="904" spans="2:23" ht="89.25" x14ac:dyDescent="0.2">
      <c r="B904" s="9">
        <v>903</v>
      </c>
      <c r="C904" s="9">
        <v>32</v>
      </c>
      <c r="D904" s="9" t="s">
        <v>2651</v>
      </c>
      <c r="E904" s="9" t="s">
        <v>2743</v>
      </c>
      <c r="F904" s="9">
        <v>174496</v>
      </c>
      <c r="G904" s="10" t="s">
        <v>2653</v>
      </c>
      <c r="H904" s="10" t="s">
        <v>2654</v>
      </c>
      <c r="I904" s="10" t="s">
        <v>2744</v>
      </c>
      <c r="J904" s="10" t="s">
        <v>2745</v>
      </c>
      <c r="K904" s="11">
        <v>130900</v>
      </c>
      <c r="L904" s="11">
        <v>114935</v>
      </c>
      <c r="M904" s="11">
        <v>0</v>
      </c>
      <c r="N904" s="21">
        <v>114935</v>
      </c>
      <c r="O904" s="7">
        <v>3</v>
      </c>
      <c r="P904" s="11">
        <v>0</v>
      </c>
      <c r="Q904" s="11">
        <f t="shared" si="98"/>
        <v>17572.404816140581</v>
      </c>
      <c r="R904" s="12" t="b">
        <f t="shared" si="101"/>
        <v>0</v>
      </c>
      <c r="S904" s="23">
        <f t="shared" si="99"/>
        <v>18657.17780915965</v>
      </c>
      <c r="T904" s="23" t="b">
        <f t="shared" si="102"/>
        <v>0</v>
      </c>
      <c r="U904" s="23">
        <f t="shared" si="100"/>
        <v>18667.558411963608</v>
      </c>
      <c r="V904" s="25">
        <f t="shared" si="103"/>
        <v>18668</v>
      </c>
      <c r="W904" s="27">
        <f t="shared" si="104"/>
        <v>-96267</v>
      </c>
    </row>
    <row r="905" spans="2:23" ht="89.25" x14ac:dyDescent="0.2">
      <c r="B905" s="9">
        <v>904</v>
      </c>
      <c r="C905" s="9">
        <v>33</v>
      </c>
      <c r="D905" s="9" t="s">
        <v>2651</v>
      </c>
      <c r="E905" s="9" t="s">
        <v>2746</v>
      </c>
      <c r="F905" s="9">
        <v>173935</v>
      </c>
      <c r="G905" s="10" t="s">
        <v>2653</v>
      </c>
      <c r="H905" s="10" t="s">
        <v>2654</v>
      </c>
      <c r="I905" s="10" t="s">
        <v>2747</v>
      </c>
      <c r="J905" s="10" t="s">
        <v>2748</v>
      </c>
      <c r="K905" s="11">
        <v>112000</v>
      </c>
      <c r="L905" s="11">
        <v>59065</v>
      </c>
      <c r="M905" s="11">
        <v>0</v>
      </c>
      <c r="N905" s="21">
        <v>25465</v>
      </c>
      <c r="O905" s="7">
        <v>4</v>
      </c>
      <c r="P905" s="11">
        <v>0</v>
      </c>
      <c r="Q905" s="11">
        <f t="shared" si="98"/>
        <v>23429.87308818744</v>
      </c>
      <c r="R905" s="12" t="b">
        <f t="shared" si="101"/>
        <v>0</v>
      </c>
      <c r="S905" s="23">
        <f t="shared" si="99"/>
        <v>24514.646081206509</v>
      </c>
      <c r="T905" s="23" t="b">
        <f t="shared" si="102"/>
        <v>0</v>
      </c>
      <c r="U905" s="23">
        <f t="shared" si="100"/>
        <v>24525.026684010467</v>
      </c>
      <c r="V905" s="25">
        <f t="shared" si="103"/>
        <v>24526</v>
      </c>
      <c r="W905" s="27">
        <f t="shared" si="104"/>
        <v>-939</v>
      </c>
    </row>
    <row r="906" spans="2:23" ht="89.25" x14ac:dyDescent="0.2">
      <c r="B906" s="9">
        <v>905</v>
      </c>
      <c r="C906" s="9">
        <v>34</v>
      </c>
      <c r="D906" s="9" t="s">
        <v>2651</v>
      </c>
      <c r="E906" s="9" t="s">
        <v>2749</v>
      </c>
      <c r="F906" s="9">
        <v>174021</v>
      </c>
      <c r="G906" s="10" t="s">
        <v>2653</v>
      </c>
      <c r="H906" s="10" t="s">
        <v>2654</v>
      </c>
      <c r="I906" s="10" t="s">
        <v>2750</v>
      </c>
      <c r="J906" s="10" t="s">
        <v>2751</v>
      </c>
      <c r="K906" s="11">
        <v>157080</v>
      </c>
      <c r="L906" s="11">
        <v>115793</v>
      </c>
      <c r="M906" s="11">
        <v>0</v>
      </c>
      <c r="N906" s="21">
        <v>115793</v>
      </c>
      <c r="O906" s="7">
        <v>3</v>
      </c>
      <c r="P906" s="11">
        <v>0</v>
      </c>
      <c r="Q906" s="11">
        <f t="shared" si="98"/>
        <v>17572.404816140581</v>
      </c>
      <c r="R906" s="12" t="b">
        <f t="shared" si="101"/>
        <v>0</v>
      </c>
      <c r="S906" s="23">
        <f t="shared" si="99"/>
        <v>18657.17780915965</v>
      </c>
      <c r="T906" s="23" t="b">
        <f t="shared" si="102"/>
        <v>0</v>
      </c>
      <c r="U906" s="23">
        <f t="shared" si="100"/>
        <v>18667.558411963608</v>
      </c>
      <c r="V906" s="25">
        <f t="shared" si="103"/>
        <v>18668</v>
      </c>
      <c r="W906" s="27">
        <f t="shared" si="104"/>
        <v>-97125</v>
      </c>
    </row>
    <row r="907" spans="2:23" ht="89.25" x14ac:dyDescent="0.2">
      <c r="B907" s="9">
        <v>906</v>
      </c>
      <c r="C907" s="9">
        <v>35</v>
      </c>
      <c r="D907" s="9" t="s">
        <v>2651</v>
      </c>
      <c r="E907" s="9" t="s">
        <v>2752</v>
      </c>
      <c r="F907" s="9">
        <v>174218</v>
      </c>
      <c r="G907" s="10" t="s">
        <v>2653</v>
      </c>
      <c r="H907" s="10" t="s">
        <v>2654</v>
      </c>
      <c r="I907" s="10" t="s">
        <v>2753</v>
      </c>
      <c r="J907" s="10" t="s">
        <v>2754</v>
      </c>
      <c r="K907" s="11">
        <v>60000</v>
      </c>
      <c r="L907" s="11">
        <v>49357</v>
      </c>
      <c r="M907" s="11">
        <v>0</v>
      </c>
      <c r="N907" s="21">
        <v>49357</v>
      </c>
      <c r="O907" s="7">
        <v>2</v>
      </c>
      <c r="P907" s="11">
        <v>0</v>
      </c>
      <c r="Q907" s="11">
        <f t="shared" si="98"/>
        <v>11714.93654409372</v>
      </c>
      <c r="R907" s="12" t="b">
        <f t="shared" si="101"/>
        <v>0</v>
      </c>
      <c r="S907" s="23">
        <f t="shared" si="99"/>
        <v>12799.709537112789</v>
      </c>
      <c r="T907" s="23" t="b">
        <f t="shared" si="102"/>
        <v>0</v>
      </c>
      <c r="U907" s="23">
        <f t="shared" si="100"/>
        <v>12810.090139916749</v>
      </c>
      <c r="V907" s="25">
        <f t="shared" si="103"/>
        <v>12811</v>
      </c>
      <c r="W907" s="27">
        <f t="shared" si="104"/>
        <v>-36546</v>
      </c>
    </row>
    <row r="908" spans="2:23" ht="63.75" x14ac:dyDescent="0.2">
      <c r="B908" s="9">
        <v>907</v>
      </c>
      <c r="C908" s="9">
        <v>1</v>
      </c>
      <c r="D908" s="9" t="s">
        <v>2755</v>
      </c>
      <c r="E908" s="9" t="s">
        <v>2756</v>
      </c>
      <c r="F908" s="9">
        <v>162327</v>
      </c>
      <c r="G908" s="10" t="s">
        <v>2757</v>
      </c>
      <c r="H908" s="10" t="s">
        <v>2758</v>
      </c>
      <c r="I908" s="10" t="s">
        <v>2759</v>
      </c>
      <c r="J908" s="10" t="s">
        <v>2760</v>
      </c>
      <c r="K908" s="11">
        <v>182586</v>
      </c>
      <c r="L908" s="11">
        <v>66675</v>
      </c>
      <c r="M908" s="11">
        <v>0</v>
      </c>
      <c r="N908" s="21">
        <v>66675</v>
      </c>
      <c r="O908" s="7">
        <v>3</v>
      </c>
      <c r="P908" s="11">
        <v>0</v>
      </c>
      <c r="Q908" s="11">
        <f t="shared" si="98"/>
        <v>17572.404816140581</v>
      </c>
      <c r="R908" s="12" t="b">
        <f t="shared" si="101"/>
        <v>0</v>
      </c>
      <c r="S908" s="23">
        <f t="shared" si="99"/>
        <v>18657.17780915965</v>
      </c>
      <c r="T908" s="23" t="b">
        <f t="shared" si="102"/>
        <v>0</v>
      </c>
      <c r="U908" s="23">
        <f t="shared" si="100"/>
        <v>18667.558411963608</v>
      </c>
      <c r="V908" s="25">
        <f t="shared" si="103"/>
        <v>18668</v>
      </c>
      <c r="W908" s="27">
        <f t="shared" si="104"/>
        <v>-48007</v>
      </c>
    </row>
    <row r="909" spans="2:23" ht="63.75" x14ac:dyDescent="0.2">
      <c r="B909" s="9">
        <v>908</v>
      </c>
      <c r="C909" s="9">
        <v>2</v>
      </c>
      <c r="D909" s="9" t="s">
        <v>2755</v>
      </c>
      <c r="E909" s="9" t="s">
        <v>2761</v>
      </c>
      <c r="F909" s="9">
        <v>162381</v>
      </c>
      <c r="G909" s="10" t="s">
        <v>2757</v>
      </c>
      <c r="H909" s="10" t="s">
        <v>2758</v>
      </c>
      <c r="I909" s="10" t="s">
        <v>2762</v>
      </c>
      <c r="J909" s="10" t="s">
        <v>2763</v>
      </c>
      <c r="K909" s="11">
        <v>159915.16</v>
      </c>
      <c r="L909" s="11">
        <v>22381.8</v>
      </c>
      <c r="M909" s="11">
        <v>0</v>
      </c>
      <c r="N909" s="21">
        <v>22381.8</v>
      </c>
      <c r="O909" s="7">
        <v>3</v>
      </c>
      <c r="P909" s="11">
        <v>0</v>
      </c>
      <c r="Q909" s="11">
        <f t="shared" si="98"/>
        <v>17572.404816140581</v>
      </c>
      <c r="R909" s="12" t="b">
        <f t="shared" si="101"/>
        <v>0</v>
      </c>
      <c r="S909" s="23">
        <f t="shared" si="99"/>
        <v>18657.17780915965</v>
      </c>
      <c r="T909" s="23" t="b">
        <f t="shared" si="102"/>
        <v>0</v>
      </c>
      <c r="U909" s="23">
        <f t="shared" si="100"/>
        <v>18667.558411963608</v>
      </c>
      <c r="V909" s="25">
        <f t="shared" si="103"/>
        <v>18668</v>
      </c>
      <c r="W909" s="27">
        <f t="shared" si="104"/>
        <v>-3713.7999999999993</v>
      </c>
    </row>
    <row r="910" spans="2:23" ht="76.5" x14ac:dyDescent="0.2">
      <c r="B910" s="9">
        <v>909</v>
      </c>
      <c r="C910" s="9">
        <v>3</v>
      </c>
      <c r="D910" s="9" t="s">
        <v>2755</v>
      </c>
      <c r="E910" s="9" t="s">
        <v>2764</v>
      </c>
      <c r="F910" s="9">
        <v>162498</v>
      </c>
      <c r="G910" s="10" t="s">
        <v>2757</v>
      </c>
      <c r="H910" s="10" t="s">
        <v>2758</v>
      </c>
      <c r="I910" s="10" t="s">
        <v>2765</v>
      </c>
      <c r="J910" s="10" t="s">
        <v>2766</v>
      </c>
      <c r="K910" s="11">
        <v>105315</v>
      </c>
      <c r="L910" s="11">
        <v>85315</v>
      </c>
      <c r="M910" s="11">
        <v>0</v>
      </c>
      <c r="N910" s="21">
        <v>85315</v>
      </c>
      <c r="O910" s="7">
        <v>2</v>
      </c>
      <c r="P910" s="11">
        <v>0</v>
      </c>
      <c r="Q910" s="11">
        <f t="shared" si="98"/>
        <v>11714.93654409372</v>
      </c>
      <c r="R910" s="12" t="b">
        <f t="shared" si="101"/>
        <v>0</v>
      </c>
      <c r="S910" s="23">
        <f t="shared" si="99"/>
        <v>12799.709537112789</v>
      </c>
      <c r="T910" s="23" t="b">
        <f t="shared" si="102"/>
        <v>0</v>
      </c>
      <c r="U910" s="23">
        <f t="shared" si="100"/>
        <v>12810.090139916749</v>
      </c>
      <c r="V910" s="25">
        <f t="shared" si="103"/>
        <v>12811</v>
      </c>
      <c r="W910" s="27">
        <f t="shared" si="104"/>
        <v>-72504</v>
      </c>
    </row>
    <row r="911" spans="2:23" ht="63.75" x14ac:dyDescent="0.2">
      <c r="B911" s="9">
        <v>910</v>
      </c>
      <c r="C911" s="9">
        <v>4</v>
      </c>
      <c r="D911" s="9" t="s">
        <v>2755</v>
      </c>
      <c r="E911" s="9" t="s">
        <v>2767</v>
      </c>
      <c r="F911" s="9">
        <v>162791</v>
      </c>
      <c r="G911" s="10" t="s">
        <v>2757</v>
      </c>
      <c r="H911" s="10" t="s">
        <v>2758</v>
      </c>
      <c r="I911" s="10" t="s">
        <v>2768</v>
      </c>
      <c r="J911" s="10" t="s">
        <v>2769</v>
      </c>
      <c r="K911" s="11">
        <v>81000</v>
      </c>
      <c r="L911" s="11">
        <v>37740.699999999997</v>
      </c>
      <c r="M911" s="11">
        <v>0</v>
      </c>
      <c r="N911" s="21">
        <v>37740.699999999997</v>
      </c>
      <c r="O911" s="7">
        <v>3</v>
      </c>
      <c r="P911" s="11">
        <v>0</v>
      </c>
      <c r="Q911" s="11">
        <f t="shared" si="98"/>
        <v>17572.404816140581</v>
      </c>
      <c r="R911" s="12" t="b">
        <f t="shared" si="101"/>
        <v>0</v>
      </c>
      <c r="S911" s="23">
        <f t="shared" si="99"/>
        <v>18657.17780915965</v>
      </c>
      <c r="T911" s="23" t="b">
        <f t="shared" si="102"/>
        <v>0</v>
      </c>
      <c r="U911" s="23">
        <f t="shared" si="100"/>
        <v>18667.558411963608</v>
      </c>
      <c r="V911" s="25">
        <f t="shared" si="103"/>
        <v>18668</v>
      </c>
      <c r="W911" s="27">
        <f t="shared" si="104"/>
        <v>-19072.699999999997</v>
      </c>
    </row>
    <row r="912" spans="2:23" ht="63.75" x14ac:dyDescent="0.2">
      <c r="B912" s="9">
        <v>911</v>
      </c>
      <c r="C912" s="9">
        <v>5</v>
      </c>
      <c r="D912" s="9" t="s">
        <v>2755</v>
      </c>
      <c r="E912" s="9" t="s">
        <v>2770</v>
      </c>
      <c r="F912" s="9">
        <v>163002</v>
      </c>
      <c r="G912" s="10" t="s">
        <v>2757</v>
      </c>
      <c r="H912" s="10" t="s">
        <v>2758</v>
      </c>
      <c r="I912" s="10" t="s">
        <v>2771</v>
      </c>
      <c r="J912" s="10" t="s">
        <v>2772</v>
      </c>
      <c r="K912" s="11">
        <v>133680.79999999999</v>
      </c>
      <c r="L912" s="11">
        <v>15911.74</v>
      </c>
      <c r="M912" s="11">
        <v>0</v>
      </c>
      <c r="N912" s="21">
        <v>15911.74</v>
      </c>
      <c r="O912" s="7">
        <v>2</v>
      </c>
      <c r="P912" s="11">
        <v>0</v>
      </c>
      <c r="Q912" s="11">
        <f t="shared" si="98"/>
        <v>11714.93654409372</v>
      </c>
      <c r="R912" s="12" t="b">
        <f t="shared" si="101"/>
        <v>0</v>
      </c>
      <c r="S912" s="23">
        <f t="shared" si="99"/>
        <v>12799.709537112789</v>
      </c>
      <c r="T912" s="23" t="b">
        <f t="shared" si="102"/>
        <v>0</v>
      </c>
      <c r="U912" s="23">
        <f t="shared" si="100"/>
        <v>12810.090139916749</v>
      </c>
      <c r="V912" s="25">
        <f t="shared" si="103"/>
        <v>12811</v>
      </c>
      <c r="W912" s="27">
        <f t="shared" si="104"/>
        <v>-3100.74</v>
      </c>
    </row>
    <row r="913" spans="2:23" ht="63.75" x14ac:dyDescent="0.2">
      <c r="B913" s="9">
        <v>912</v>
      </c>
      <c r="C913" s="9">
        <v>6</v>
      </c>
      <c r="D913" s="9" t="s">
        <v>2755</v>
      </c>
      <c r="E913" s="9" t="s">
        <v>2773</v>
      </c>
      <c r="F913" s="9">
        <v>167277</v>
      </c>
      <c r="G913" s="10" t="s">
        <v>2757</v>
      </c>
      <c r="H913" s="10" t="s">
        <v>2758</v>
      </c>
      <c r="I913" s="10" t="s">
        <v>2774</v>
      </c>
      <c r="J913" s="10" t="s">
        <v>2775</v>
      </c>
      <c r="K913" s="11">
        <v>45000</v>
      </c>
      <c r="L913" s="11">
        <v>44740.7</v>
      </c>
      <c r="M913" s="11">
        <v>0</v>
      </c>
      <c r="N913" s="21">
        <v>44740.7</v>
      </c>
      <c r="O913" s="7">
        <v>3</v>
      </c>
      <c r="P913" s="11">
        <v>0</v>
      </c>
      <c r="Q913" s="11">
        <f t="shared" si="98"/>
        <v>17572.404816140581</v>
      </c>
      <c r="R913" s="12" t="b">
        <f t="shared" si="101"/>
        <v>0</v>
      </c>
      <c r="S913" s="23">
        <f t="shared" si="99"/>
        <v>18657.17780915965</v>
      </c>
      <c r="T913" s="23" t="b">
        <f t="shared" si="102"/>
        <v>0</v>
      </c>
      <c r="U913" s="23">
        <f t="shared" si="100"/>
        <v>18667.558411963608</v>
      </c>
      <c r="V913" s="25">
        <f t="shared" si="103"/>
        <v>18668</v>
      </c>
      <c r="W913" s="27">
        <f t="shared" si="104"/>
        <v>-26072.699999999997</v>
      </c>
    </row>
    <row r="914" spans="2:23" ht="63.75" x14ac:dyDescent="0.2">
      <c r="B914" s="9">
        <v>913</v>
      </c>
      <c r="C914" s="9">
        <v>7</v>
      </c>
      <c r="D914" s="9" t="s">
        <v>2755</v>
      </c>
      <c r="E914" s="9" t="s">
        <v>2776</v>
      </c>
      <c r="F914" s="9">
        <v>163208</v>
      </c>
      <c r="G914" s="10" t="s">
        <v>2757</v>
      </c>
      <c r="H914" s="10" t="s">
        <v>2758</v>
      </c>
      <c r="I914" s="10" t="s">
        <v>2777</v>
      </c>
      <c r="J914" s="10" t="s">
        <v>2778</v>
      </c>
      <c r="K914" s="11">
        <v>145906.65</v>
      </c>
      <c r="L914" s="11">
        <v>68638.240000000005</v>
      </c>
      <c r="M914" s="11">
        <v>0</v>
      </c>
      <c r="N914" s="21">
        <v>68638.240000000005</v>
      </c>
      <c r="O914" s="7">
        <v>3</v>
      </c>
      <c r="P914" s="11">
        <v>0</v>
      </c>
      <c r="Q914" s="11">
        <f t="shared" si="98"/>
        <v>17572.404816140581</v>
      </c>
      <c r="R914" s="12" t="b">
        <f t="shared" si="101"/>
        <v>0</v>
      </c>
      <c r="S914" s="23">
        <f t="shared" si="99"/>
        <v>18657.17780915965</v>
      </c>
      <c r="T914" s="23" t="b">
        <f t="shared" si="102"/>
        <v>0</v>
      </c>
      <c r="U914" s="23">
        <f t="shared" si="100"/>
        <v>18667.558411963608</v>
      </c>
      <c r="V914" s="25">
        <f t="shared" si="103"/>
        <v>18668</v>
      </c>
      <c r="W914" s="27">
        <f t="shared" si="104"/>
        <v>-49970.240000000005</v>
      </c>
    </row>
    <row r="915" spans="2:23" ht="63.75" x14ac:dyDescent="0.2">
      <c r="B915" s="9">
        <v>914</v>
      </c>
      <c r="C915" s="9">
        <v>8</v>
      </c>
      <c r="D915" s="9" t="s">
        <v>2755</v>
      </c>
      <c r="E915" s="9" t="s">
        <v>2779</v>
      </c>
      <c r="F915" s="9">
        <v>163253</v>
      </c>
      <c r="G915" s="10" t="s">
        <v>2757</v>
      </c>
      <c r="H915" s="10" t="s">
        <v>2758</v>
      </c>
      <c r="I915" s="10" t="s">
        <v>2780</v>
      </c>
      <c r="J915" s="10" t="s">
        <v>2781</v>
      </c>
      <c r="K915" s="11">
        <v>19992</v>
      </c>
      <c r="L915" s="11">
        <v>19992</v>
      </c>
      <c r="M915" s="11">
        <v>0</v>
      </c>
      <c r="N915" s="21">
        <v>19992</v>
      </c>
      <c r="O915" s="7">
        <v>3</v>
      </c>
      <c r="P915" s="11">
        <v>0</v>
      </c>
      <c r="Q915" s="11">
        <f t="shared" si="98"/>
        <v>17572.404816140581</v>
      </c>
      <c r="R915" s="12" t="b">
        <f t="shared" si="101"/>
        <v>0</v>
      </c>
      <c r="S915" s="23">
        <f t="shared" si="99"/>
        <v>18657.17780915965</v>
      </c>
      <c r="T915" s="23" t="b">
        <f t="shared" si="102"/>
        <v>0</v>
      </c>
      <c r="U915" s="23">
        <f t="shared" si="100"/>
        <v>18667.558411963608</v>
      </c>
      <c r="V915" s="25">
        <f t="shared" si="103"/>
        <v>18668</v>
      </c>
      <c r="W915" s="27">
        <f t="shared" si="104"/>
        <v>-1324</v>
      </c>
    </row>
    <row r="916" spans="2:23" ht="63.75" x14ac:dyDescent="0.2">
      <c r="B916" s="9">
        <v>915</v>
      </c>
      <c r="C916" s="9">
        <v>9</v>
      </c>
      <c r="D916" s="9" t="s">
        <v>2755</v>
      </c>
      <c r="E916" s="9" t="s">
        <v>2782</v>
      </c>
      <c r="F916" s="9">
        <v>164277</v>
      </c>
      <c r="G916" s="10" t="s">
        <v>2757</v>
      </c>
      <c r="H916" s="10" t="s">
        <v>2758</v>
      </c>
      <c r="I916" s="10" t="s">
        <v>2783</v>
      </c>
      <c r="J916" s="10" t="s">
        <v>2784</v>
      </c>
      <c r="K916" s="11">
        <v>154700</v>
      </c>
      <c r="L916" s="11">
        <v>138735</v>
      </c>
      <c r="M916" s="11">
        <v>0</v>
      </c>
      <c r="N916" s="21">
        <v>138735</v>
      </c>
      <c r="O916" s="7">
        <v>2</v>
      </c>
      <c r="P916" s="11">
        <v>0</v>
      </c>
      <c r="Q916" s="11">
        <f t="shared" si="98"/>
        <v>11714.93654409372</v>
      </c>
      <c r="R916" s="12" t="b">
        <f t="shared" si="101"/>
        <v>0</v>
      </c>
      <c r="S916" s="23">
        <f t="shared" si="99"/>
        <v>12799.709537112789</v>
      </c>
      <c r="T916" s="23" t="b">
        <f t="shared" si="102"/>
        <v>0</v>
      </c>
      <c r="U916" s="23">
        <f t="shared" si="100"/>
        <v>12810.090139916749</v>
      </c>
      <c r="V916" s="25">
        <f t="shared" si="103"/>
        <v>12811</v>
      </c>
      <c r="W916" s="27">
        <f t="shared" si="104"/>
        <v>-125924</v>
      </c>
    </row>
    <row r="917" spans="2:23" ht="63.75" x14ac:dyDescent="0.2">
      <c r="B917" s="9">
        <v>916</v>
      </c>
      <c r="C917" s="9">
        <v>10</v>
      </c>
      <c r="D917" s="9" t="s">
        <v>2755</v>
      </c>
      <c r="E917" s="9" t="s">
        <v>2785</v>
      </c>
      <c r="F917" s="9">
        <v>163618</v>
      </c>
      <c r="G917" s="10" t="s">
        <v>2757</v>
      </c>
      <c r="H917" s="10" t="s">
        <v>2758</v>
      </c>
      <c r="I917" s="10" t="s">
        <v>2786</v>
      </c>
      <c r="J917" s="10" t="s">
        <v>2787</v>
      </c>
      <c r="K917" s="11">
        <v>132000</v>
      </c>
      <c r="L917" s="11">
        <v>132000</v>
      </c>
      <c r="M917" s="11">
        <v>0</v>
      </c>
      <c r="N917" s="21">
        <v>39600</v>
      </c>
      <c r="O917" s="7">
        <v>3</v>
      </c>
      <c r="P917" s="11">
        <v>0</v>
      </c>
      <c r="Q917" s="11">
        <f t="shared" si="98"/>
        <v>17572.404816140581</v>
      </c>
      <c r="R917" s="12" t="b">
        <f t="shared" si="101"/>
        <v>0</v>
      </c>
      <c r="S917" s="23">
        <f t="shared" si="99"/>
        <v>18657.17780915965</v>
      </c>
      <c r="T917" s="23" t="b">
        <f t="shared" si="102"/>
        <v>0</v>
      </c>
      <c r="U917" s="23">
        <f t="shared" si="100"/>
        <v>18667.558411963608</v>
      </c>
      <c r="V917" s="25">
        <f t="shared" si="103"/>
        <v>18668</v>
      </c>
      <c r="W917" s="27">
        <f t="shared" si="104"/>
        <v>-20932</v>
      </c>
    </row>
    <row r="918" spans="2:23" ht="63.75" x14ac:dyDescent="0.2">
      <c r="B918" s="9">
        <v>917</v>
      </c>
      <c r="C918" s="9">
        <v>11</v>
      </c>
      <c r="D918" s="9" t="s">
        <v>2755</v>
      </c>
      <c r="E918" s="9" t="s">
        <v>2788</v>
      </c>
      <c r="F918" s="9">
        <v>163681</v>
      </c>
      <c r="G918" s="10" t="s">
        <v>2757</v>
      </c>
      <c r="H918" s="10" t="s">
        <v>2758</v>
      </c>
      <c r="I918" s="10" t="s">
        <v>2789</v>
      </c>
      <c r="J918" s="10" t="s">
        <v>2790</v>
      </c>
      <c r="K918" s="11">
        <v>70000</v>
      </c>
      <c r="L918" s="11">
        <v>36700</v>
      </c>
      <c r="M918" s="11">
        <v>0</v>
      </c>
      <c r="N918" s="21">
        <v>36700</v>
      </c>
      <c r="O918" s="7">
        <v>3</v>
      </c>
      <c r="P918" s="11">
        <v>0</v>
      </c>
      <c r="Q918" s="11">
        <f t="shared" si="98"/>
        <v>17572.404816140581</v>
      </c>
      <c r="R918" s="12" t="b">
        <f t="shared" si="101"/>
        <v>0</v>
      </c>
      <c r="S918" s="23">
        <f t="shared" si="99"/>
        <v>18657.17780915965</v>
      </c>
      <c r="T918" s="23" t="b">
        <f t="shared" si="102"/>
        <v>0</v>
      </c>
      <c r="U918" s="23">
        <f t="shared" si="100"/>
        <v>18667.558411963608</v>
      </c>
      <c r="V918" s="25">
        <f t="shared" si="103"/>
        <v>18668</v>
      </c>
      <c r="W918" s="27">
        <f t="shared" si="104"/>
        <v>-18032</v>
      </c>
    </row>
    <row r="919" spans="2:23" ht="63.75" x14ac:dyDescent="0.2">
      <c r="B919" s="9">
        <v>918</v>
      </c>
      <c r="C919" s="9">
        <v>12</v>
      </c>
      <c r="D919" s="9" t="s">
        <v>2755</v>
      </c>
      <c r="E919" s="9" t="s">
        <v>2791</v>
      </c>
      <c r="F919" s="9">
        <v>163734</v>
      </c>
      <c r="G919" s="10" t="s">
        <v>2757</v>
      </c>
      <c r="H919" s="10" t="s">
        <v>2758</v>
      </c>
      <c r="I919" s="10" t="s">
        <v>2792</v>
      </c>
      <c r="J919" s="10" t="s">
        <v>2793</v>
      </c>
      <c r="K919" s="11">
        <v>154977.57999999999</v>
      </c>
      <c r="L919" s="11">
        <v>80775.22</v>
      </c>
      <c r="M919" s="11">
        <v>0</v>
      </c>
      <c r="N919" s="21">
        <v>80775.22</v>
      </c>
      <c r="O919" s="7">
        <v>4</v>
      </c>
      <c r="P919" s="11">
        <v>0</v>
      </c>
      <c r="Q919" s="11">
        <f t="shared" si="98"/>
        <v>23429.87308818744</v>
      </c>
      <c r="R919" s="12" t="b">
        <f t="shared" si="101"/>
        <v>0</v>
      </c>
      <c r="S919" s="23">
        <f t="shared" si="99"/>
        <v>24514.646081206509</v>
      </c>
      <c r="T919" s="23" t="b">
        <f t="shared" si="102"/>
        <v>0</v>
      </c>
      <c r="U919" s="23">
        <f t="shared" si="100"/>
        <v>24525.026684010467</v>
      </c>
      <c r="V919" s="25">
        <f t="shared" si="103"/>
        <v>24526</v>
      </c>
      <c r="W919" s="27">
        <f t="shared" si="104"/>
        <v>-56249.22</v>
      </c>
    </row>
    <row r="920" spans="2:23" ht="63.75" x14ac:dyDescent="0.2">
      <c r="B920" s="9">
        <v>919</v>
      </c>
      <c r="C920" s="9">
        <v>13</v>
      </c>
      <c r="D920" s="9" t="s">
        <v>2755</v>
      </c>
      <c r="E920" s="9" t="s">
        <v>2794</v>
      </c>
      <c r="F920" s="9">
        <v>163903</v>
      </c>
      <c r="G920" s="10" t="s">
        <v>2757</v>
      </c>
      <c r="H920" s="10" t="s">
        <v>2758</v>
      </c>
      <c r="I920" s="10" t="s">
        <v>2795</v>
      </c>
      <c r="J920" s="10" t="s">
        <v>2796</v>
      </c>
      <c r="K920" s="11">
        <v>133000</v>
      </c>
      <c r="L920" s="11">
        <v>20099.77</v>
      </c>
      <c r="M920" s="11">
        <v>0</v>
      </c>
      <c r="N920" s="21">
        <v>20099.77</v>
      </c>
      <c r="O920" s="7">
        <v>2</v>
      </c>
      <c r="P920" s="11">
        <v>0</v>
      </c>
      <c r="Q920" s="11">
        <f t="shared" si="98"/>
        <v>11714.93654409372</v>
      </c>
      <c r="R920" s="12" t="b">
        <f t="shared" si="101"/>
        <v>0</v>
      </c>
      <c r="S920" s="23">
        <f t="shared" si="99"/>
        <v>12799.709537112789</v>
      </c>
      <c r="T920" s="23" t="b">
        <f t="shared" si="102"/>
        <v>0</v>
      </c>
      <c r="U920" s="23">
        <f t="shared" si="100"/>
        <v>12810.090139916749</v>
      </c>
      <c r="V920" s="25">
        <f t="shared" si="103"/>
        <v>12811</v>
      </c>
      <c r="W920" s="27">
        <f t="shared" si="104"/>
        <v>-7288.77</v>
      </c>
    </row>
    <row r="921" spans="2:23" ht="63.75" x14ac:dyDescent="0.2">
      <c r="B921" s="9">
        <v>920</v>
      </c>
      <c r="C921" s="9">
        <v>14</v>
      </c>
      <c r="D921" s="9" t="s">
        <v>2755</v>
      </c>
      <c r="E921" s="9" t="s">
        <v>2797</v>
      </c>
      <c r="F921" s="9">
        <v>164062</v>
      </c>
      <c r="G921" s="10" t="s">
        <v>2757</v>
      </c>
      <c r="H921" s="10" t="s">
        <v>2758</v>
      </c>
      <c r="I921" s="10" t="s">
        <v>2798</v>
      </c>
      <c r="J921" s="10" t="s">
        <v>2799</v>
      </c>
      <c r="K921" s="11">
        <v>153510</v>
      </c>
      <c r="L921" s="11">
        <v>113077.64</v>
      </c>
      <c r="M921" s="11">
        <v>0</v>
      </c>
      <c r="N921" s="21">
        <v>113077.64</v>
      </c>
      <c r="O921" s="7">
        <v>3</v>
      </c>
      <c r="P921" s="11">
        <v>0</v>
      </c>
      <c r="Q921" s="11">
        <f t="shared" si="98"/>
        <v>17572.404816140581</v>
      </c>
      <c r="R921" s="12" t="b">
        <f t="shared" si="101"/>
        <v>0</v>
      </c>
      <c r="S921" s="23">
        <f t="shared" si="99"/>
        <v>18657.17780915965</v>
      </c>
      <c r="T921" s="23" t="b">
        <f t="shared" si="102"/>
        <v>0</v>
      </c>
      <c r="U921" s="23">
        <f t="shared" si="100"/>
        <v>18667.558411963608</v>
      </c>
      <c r="V921" s="25">
        <f t="shared" si="103"/>
        <v>18668</v>
      </c>
      <c r="W921" s="27">
        <f t="shared" si="104"/>
        <v>-94409.64</v>
      </c>
    </row>
    <row r="922" spans="2:23" ht="63.75" x14ac:dyDescent="0.2">
      <c r="B922" s="9">
        <v>921</v>
      </c>
      <c r="C922" s="9">
        <v>15</v>
      </c>
      <c r="D922" s="9" t="s">
        <v>2755</v>
      </c>
      <c r="E922" s="9" t="s">
        <v>2800</v>
      </c>
      <c r="F922" s="9">
        <v>164339</v>
      </c>
      <c r="G922" s="10" t="s">
        <v>2757</v>
      </c>
      <c r="H922" s="10" t="s">
        <v>2758</v>
      </c>
      <c r="I922" s="10" t="s">
        <v>2801</v>
      </c>
      <c r="J922" s="10" t="s">
        <v>2802</v>
      </c>
      <c r="K922" s="11">
        <v>161200</v>
      </c>
      <c r="L922" s="11">
        <v>54539</v>
      </c>
      <c r="M922" s="11">
        <v>0</v>
      </c>
      <c r="N922" s="21">
        <v>54539</v>
      </c>
      <c r="O922" s="7">
        <v>2</v>
      </c>
      <c r="P922" s="11">
        <v>0</v>
      </c>
      <c r="Q922" s="11">
        <f t="shared" si="98"/>
        <v>11714.93654409372</v>
      </c>
      <c r="R922" s="12" t="b">
        <f t="shared" si="101"/>
        <v>0</v>
      </c>
      <c r="S922" s="23">
        <f t="shared" si="99"/>
        <v>12799.709537112789</v>
      </c>
      <c r="T922" s="23" t="b">
        <f t="shared" si="102"/>
        <v>0</v>
      </c>
      <c r="U922" s="23">
        <f t="shared" si="100"/>
        <v>12810.090139916749</v>
      </c>
      <c r="V922" s="25">
        <f t="shared" si="103"/>
        <v>12811</v>
      </c>
      <c r="W922" s="27">
        <f t="shared" si="104"/>
        <v>-41728</v>
      </c>
    </row>
    <row r="923" spans="2:23" ht="63.75" x14ac:dyDescent="0.2">
      <c r="B923" s="9">
        <v>922</v>
      </c>
      <c r="C923" s="9">
        <v>16</v>
      </c>
      <c r="D923" s="9" t="s">
        <v>2755</v>
      </c>
      <c r="E923" s="9" t="s">
        <v>2803</v>
      </c>
      <c r="F923" s="9">
        <v>167222</v>
      </c>
      <c r="G923" s="10" t="s">
        <v>2757</v>
      </c>
      <c r="H923" s="10" t="s">
        <v>2758</v>
      </c>
      <c r="I923" s="10" t="s">
        <v>2804</v>
      </c>
      <c r="J923" s="10" t="s">
        <v>2805</v>
      </c>
      <c r="K923" s="11">
        <v>164920</v>
      </c>
      <c r="L923" s="11">
        <v>47094.95</v>
      </c>
      <c r="M923" s="11">
        <v>0</v>
      </c>
      <c r="N923" s="21">
        <v>47094.95</v>
      </c>
      <c r="O923" s="7">
        <v>3</v>
      </c>
      <c r="P923" s="11">
        <v>0</v>
      </c>
      <c r="Q923" s="11">
        <f t="shared" si="98"/>
        <v>17572.404816140581</v>
      </c>
      <c r="R923" s="12" t="b">
        <f t="shared" si="101"/>
        <v>0</v>
      </c>
      <c r="S923" s="23">
        <f t="shared" si="99"/>
        <v>18657.17780915965</v>
      </c>
      <c r="T923" s="23" t="b">
        <f t="shared" si="102"/>
        <v>0</v>
      </c>
      <c r="U923" s="23">
        <f t="shared" si="100"/>
        <v>18667.558411963608</v>
      </c>
      <c r="V923" s="25">
        <f t="shared" si="103"/>
        <v>18668</v>
      </c>
      <c r="W923" s="27">
        <f t="shared" si="104"/>
        <v>-28426.949999999997</v>
      </c>
    </row>
    <row r="924" spans="2:23" ht="63.75" x14ac:dyDescent="0.2">
      <c r="B924" s="9">
        <v>923</v>
      </c>
      <c r="C924" s="9">
        <v>17</v>
      </c>
      <c r="D924" s="9" t="s">
        <v>2755</v>
      </c>
      <c r="E924" s="9" t="s">
        <v>2806</v>
      </c>
      <c r="F924" s="9">
        <v>164393</v>
      </c>
      <c r="G924" s="10" t="s">
        <v>2757</v>
      </c>
      <c r="H924" s="10" t="s">
        <v>2758</v>
      </c>
      <c r="I924" s="10" t="s">
        <v>2807</v>
      </c>
      <c r="J924" s="10" t="s">
        <v>2808</v>
      </c>
      <c r="K924" s="11">
        <v>157080</v>
      </c>
      <c r="L924" s="11">
        <v>92673</v>
      </c>
      <c r="M924" s="11">
        <v>0</v>
      </c>
      <c r="N924" s="21">
        <v>92673</v>
      </c>
      <c r="O924" s="7">
        <v>3</v>
      </c>
      <c r="P924" s="11">
        <v>0</v>
      </c>
      <c r="Q924" s="11">
        <f t="shared" si="98"/>
        <v>17572.404816140581</v>
      </c>
      <c r="R924" s="12" t="b">
        <f t="shared" si="101"/>
        <v>0</v>
      </c>
      <c r="S924" s="23">
        <f t="shared" si="99"/>
        <v>18657.17780915965</v>
      </c>
      <c r="T924" s="23" t="b">
        <f t="shared" si="102"/>
        <v>0</v>
      </c>
      <c r="U924" s="23">
        <f t="shared" si="100"/>
        <v>18667.558411963608</v>
      </c>
      <c r="V924" s="25">
        <f t="shared" si="103"/>
        <v>18668</v>
      </c>
      <c r="W924" s="27">
        <f t="shared" si="104"/>
        <v>-74005</v>
      </c>
    </row>
    <row r="925" spans="2:23" ht="63.75" x14ac:dyDescent="0.2">
      <c r="B925" s="9">
        <v>924</v>
      </c>
      <c r="C925" s="9">
        <v>18</v>
      </c>
      <c r="D925" s="9" t="s">
        <v>2755</v>
      </c>
      <c r="E925" s="9" t="s">
        <v>2809</v>
      </c>
      <c r="F925" s="9">
        <v>164749</v>
      </c>
      <c r="G925" s="10" t="s">
        <v>2757</v>
      </c>
      <c r="H925" s="10" t="s">
        <v>2758</v>
      </c>
      <c r="I925" s="10" t="s">
        <v>2810</v>
      </c>
      <c r="J925" s="10" t="s">
        <v>2811</v>
      </c>
      <c r="K925" s="11">
        <v>153510</v>
      </c>
      <c r="L925" s="11">
        <v>109140</v>
      </c>
      <c r="M925" s="11">
        <v>0</v>
      </c>
      <c r="N925" s="21">
        <v>109140</v>
      </c>
      <c r="O925" s="7">
        <v>2</v>
      </c>
      <c r="P925" s="11">
        <v>0</v>
      </c>
      <c r="Q925" s="11">
        <f t="shared" si="98"/>
        <v>11714.93654409372</v>
      </c>
      <c r="R925" s="12" t="b">
        <f t="shared" si="101"/>
        <v>0</v>
      </c>
      <c r="S925" s="23">
        <f t="shared" si="99"/>
        <v>12799.709537112789</v>
      </c>
      <c r="T925" s="23" t="b">
        <f t="shared" si="102"/>
        <v>0</v>
      </c>
      <c r="U925" s="23">
        <f t="shared" si="100"/>
        <v>12810.090139916749</v>
      </c>
      <c r="V925" s="25">
        <f t="shared" si="103"/>
        <v>12811</v>
      </c>
      <c r="W925" s="27">
        <f t="shared" si="104"/>
        <v>-96329</v>
      </c>
    </row>
    <row r="926" spans="2:23" ht="63.75" x14ac:dyDescent="0.2">
      <c r="B926" s="9">
        <v>925</v>
      </c>
      <c r="C926" s="9">
        <v>19</v>
      </c>
      <c r="D926" s="9" t="s">
        <v>2755</v>
      </c>
      <c r="E926" s="9" t="s">
        <v>2812</v>
      </c>
      <c r="F926" s="9">
        <v>167302</v>
      </c>
      <c r="G926" s="10" t="s">
        <v>2757</v>
      </c>
      <c r="H926" s="10" t="s">
        <v>2758</v>
      </c>
      <c r="I926" s="10" t="s">
        <v>2813</v>
      </c>
      <c r="J926" s="10" t="s">
        <v>2814</v>
      </c>
      <c r="K926" s="11">
        <v>143770</v>
      </c>
      <c r="L926" s="11">
        <v>5000</v>
      </c>
      <c r="M926" s="11">
        <v>0</v>
      </c>
      <c r="N926" s="21">
        <v>5000</v>
      </c>
      <c r="O926" s="7">
        <v>2</v>
      </c>
      <c r="P926" s="11">
        <v>0</v>
      </c>
      <c r="Q926" s="11">
        <f t="shared" si="98"/>
        <v>5000</v>
      </c>
      <c r="R926" s="12" t="b">
        <f t="shared" si="101"/>
        <v>1</v>
      </c>
      <c r="S926" s="23">
        <f t="shared" si="99"/>
        <v>5000</v>
      </c>
      <c r="T926" s="23" t="b">
        <f t="shared" si="102"/>
        <v>1</v>
      </c>
      <c r="U926" s="23">
        <f t="shared" si="100"/>
        <v>5000</v>
      </c>
      <c r="V926" s="25">
        <f t="shared" si="103"/>
        <v>5000</v>
      </c>
      <c r="W926" s="27">
        <f t="shared" si="104"/>
        <v>0</v>
      </c>
    </row>
    <row r="927" spans="2:23" ht="63.75" x14ac:dyDescent="0.2">
      <c r="B927" s="9">
        <v>926</v>
      </c>
      <c r="C927" s="9">
        <v>20</v>
      </c>
      <c r="D927" s="9" t="s">
        <v>2755</v>
      </c>
      <c r="E927" s="9" t="s">
        <v>2815</v>
      </c>
      <c r="F927" s="9">
        <v>165069</v>
      </c>
      <c r="G927" s="10" t="s">
        <v>2757</v>
      </c>
      <c r="H927" s="10" t="s">
        <v>2758</v>
      </c>
      <c r="I927" s="10" t="s">
        <v>2816</v>
      </c>
      <c r="J927" s="10" t="s">
        <v>2817</v>
      </c>
      <c r="K927" s="11">
        <v>160650</v>
      </c>
      <c r="L927" s="11">
        <v>113050</v>
      </c>
      <c r="M927" s="11">
        <v>0</v>
      </c>
      <c r="N927" s="21">
        <v>113050</v>
      </c>
      <c r="O927" s="7">
        <v>3</v>
      </c>
      <c r="P927" s="11">
        <v>0</v>
      </c>
      <c r="Q927" s="11">
        <f t="shared" si="98"/>
        <v>17572.404816140581</v>
      </c>
      <c r="R927" s="12" t="b">
        <f t="shared" si="101"/>
        <v>0</v>
      </c>
      <c r="S927" s="23">
        <f t="shared" si="99"/>
        <v>18657.17780915965</v>
      </c>
      <c r="T927" s="23" t="b">
        <f t="shared" si="102"/>
        <v>0</v>
      </c>
      <c r="U927" s="23">
        <f t="shared" si="100"/>
        <v>18667.558411963608</v>
      </c>
      <c r="V927" s="25">
        <f t="shared" si="103"/>
        <v>18668</v>
      </c>
      <c r="W927" s="27">
        <f t="shared" si="104"/>
        <v>-94382</v>
      </c>
    </row>
    <row r="928" spans="2:23" ht="63.75" x14ac:dyDescent="0.2">
      <c r="B928" s="9">
        <v>927</v>
      </c>
      <c r="C928" s="9">
        <v>21</v>
      </c>
      <c r="D928" s="9" t="s">
        <v>2755</v>
      </c>
      <c r="E928" s="9" t="s">
        <v>2567</v>
      </c>
      <c r="F928" s="9">
        <v>165185</v>
      </c>
      <c r="G928" s="10" t="s">
        <v>2757</v>
      </c>
      <c r="H928" s="10" t="s">
        <v>2758</v>
      </c>
      <c r="I928" s="10" t="s">
        <v>2818</v>
      </c>
      <c r="J928" s="10" t="s">
        <v>2819</v>
      </c>
      <c r="K928" s="11">
        <v>143300</v>
      </c>
      <c r="L928" s="11">
        <v>60417</v>
      </c>
      <c r="M928" s="11">
        <v>0</v>
      </c>
      <c r="N928" s="21">
        <v>60417</v>
      </c>
      <c r="O928" s="7">
        <v>3</v>
      </c>
      <c r="P928" s="11">
        <v>0</v>
      </c>
      <c r="Q928" s="11">
        <f t="shared" si="98"/>
        <v>17572.404816140581</v>
      </c>
      <c r="R928" s="12" t="b">
        <f t="shared" si="101"/>
        <v>0</v>
      </c>
      <c r="S928" s="23">
        <f t="shared" si="99"/>
        <v>18657.17780915965</v>
      </c>
      <c r="T928" s="23" t="b">
        <f t="shared" si="102"/>
        <v>0</v>
      </c>
      <c r="U928" s="23">
        <f t="shared" si="100"/>
        <v>18667.558411963608</v>
      </c>
      <c r="V928" s="25">
        <f t="shared" si="103"/>
        <v>18668</v>
      </c>
      <c r="W928" s="27">
        <f t="shared" si="104"/>
        <v>-41749</v>
      </c>
    </row>
    <row r="929" spans="2:23" ht="38.25" x14ac:dyDescent="0.2">
      <c r="B929" s="9">
        <v>928</v>
      </c>
      <c r="C929" s="9">
        <v>22</v>
      </c>
      <c r="D929" s="9" t="s">
        <v>2755</v>
      </c>
      <c r="E929" s="9" t="s">
        <v>2820</v>
      </c>
      <c r="F929" s="9">
        <v>165336</v>
      </c>
      <c r="G929" s="10" t="s">
        <v>2757</v>
      </c>
      <c r="H929" s="10" t="s">
        <v>2758</v>
      </c>
      <c r="I929" s="10" t="s">
        <v>2821</v>
      </c>
      <c r="J929" s="10" t="s">
        <v>2822</v>
      </c>
      <c r="K929" s="11">
        <v>105315</v>
      </c>
      <c r="L929" s="11">
        <v>88115</v>
      </c>
      <c r="M929" s="11">
        <v>0</v>
      </c>
      <c r="N929" s="21">
        <v>88115</v>
      </c>
      <c r="O929" s="7">
        <v>3</v>
      </c>
      <c r="P929" s="11">
        <v>0</v>
      </c>
      <c r="Q929" s="11">
        <f t="shared" si="98"/>
        <v>17572.404816140581</v>
      </c>
      <c r="R929" s="12" t="b">
        <f t="shared" si="101"/>
        <v>0</v>
      </c>
      <c r="S929" s="23">
        <f t="shared" si="99"/>
        <v>18657.17780915965</v>
      </c>
      <c r="T929" s="23" t="b">
        <f t="shared" si="102"/>
        <v>0</v>
      </c>
      <c r="U929" s="23">
        <f t="shared" si="100"/>
        <v>18667.558411963608</v>
      </c>
      <c r="V929" s="25">
        <f t="shared" si="103"/>
        <v>18668</v>
      </c>
      <c r="W929" s="27">
        <f t="shared" si="104"/>
        <v>-69447</v>
      </c>
    </row>
    <row r="930" spans="2:23" ht="63.75" x14ac:dyDescent="0.2">
      <c r="B930" s="9">
        <v>929</v>
      </c>
      <c r="C930" s="9">
        <v>23</v>
      </c>
      <c r="D930" s="9" t="s">
        <v>2755</v>
      </c>
      <c r="E930" s="9" t="s">
        <v>2823</v>
      </c>
      <c r="F930" s="9">
        <v>165470</v>
      </c>
      <c r="G930" s="10" t="s">
        <v>2757</v>
      </c>
      <c r="H930" s="10" t="s">
        <v>2758</v>
      </c>
      <c r="I930" s="10" t="s">
        <v>2824</v>
      </c>
      <c r="J930" s="10" t="s">
        <v>2825</v>
      </c>
      <c r="K930" s="11">
        <v>190000</v>
      </c>
      <c r="L930" s="11">
        <v>87697</v>
      </c>
      <c r="M930" s="11">
        <v>0</v>
      </c>
      <c r="N930" s="21">
        <v>87697</v>
      </c>
      <c r="O930" s="7">
        <v>2</v>
      </c>
      <c r="P930" s="11">
        <v>0</v>
      </c>
      <c r="Q930" s="11">
        <f t="shared" si="98"/>
        <v>11714.93654409372</v>
      </c>
      <c r="R930" s="12" t="b">
        <f t="shared" si="101"/>
        <v>0</v>
      </c>
      <c r="S930" s="23">
        <f t="shared" si="99"/>
        <v>12799.709537112789</v>
      </c>
      <c r="T930" s="23" t="b">
        <f t="shared" si="102"/>
        <v>0</v>
      </c>
      <c r="U930" s="23">
        <f t="shared" si="100"/>
        <v>12810.090139916749</v>
      </c>
      <c r="V930" s="25">
        <f t="shared" si="103"/>
        <v>12811</v>
      </c>
      <c r="W930" s="27">
        <f t="shared" si="104"/>
        <v>-74886</v>
      </c>
    </row>
    <row r="931" spans="2:23" ht="63.75" x14ac:dyDescent="0.2">
      <c r="B931" s="9">
        <v>930</v>
      </c>
      <c r="C931" s="9">
        <v>24</v>
      </c>
      <c r="D931" s="9" t="s">
        <v>2755</v>
      </c>
      <c r="E931" s="9" t="s">
        <v>2826</v>
      </c>
      <c r="F931" s="9">
        <v>165611</v>
      </c>
      <c r="G931" s="10" t="s">
        <v>2757</v>
      </c>
      <c r="H931" s="10" t="s">
        <v>2758</v>
      </c>
      <c r="I931" s="10" t="s">
        <v>2827</v>
      </c>
      <c r="J931" s="10" t="s">
        <v>2828</v>
      </c>
      <c r="K931" s="11">
        <v>180000</v>
      </c>
      <c r="L931" s="11">
        <v>32466.7</v>
      </c>
      <c r="M931" s="11">
        <v>0</v>
      </c>
      <c r="N931" s="21">
        <v>32466.7</v>
      </c>
      <c r="O931" s="7">
        <v>3</v>
      </c>
      <c r="P931" s="11">
        <v>0</v>
      </c>
      <c r="Q931" s="11">
        <f t="shared" si="98"/>
        <v>17572.404816140581</v>
      </c>
      <c r="R931" s="12" t="b">
        <f t="shared" si="101"/>
        <v>0</v>
      </c>
      <c r="S931" s="23">
        <f t="shared" si="99"/>
        <v>18657.17780915965</v>
      </c>
      <c r="T931" s="23" t="b">
        <f t="shared" si="102"/>
        <v>0</v>
      </c>
      <c r="U931" s="23">
        <f t="shared" si="100"/>
        <v>18667.558411963608</v>
      </c>
      <c r="V931" s="25">
        <f t="shared" si="103"/>
        <v>18668</v>
      </c>
      <c r="W931" s="27">
        <f t="shared" si="104"/>
        <v>-13798.7</v>
      </c>
    </row>
    <row r="932" spans="2:23" ht="63.75" x14ac:dyDescent="0.2">
      <c r="B932" s="9">
        <v>931</v>
      </c>
      <c r="C932" s="9">
        <v>25</v>
      </c>
      <c r="D932" s="9" t="s">
        <v>2755</v>
      </c>
      <c r="E932" s="9" t="s">
        <v>2829</v>
      </c>
      <c r="F932" s="9">
        <v>165719</v>
      </c>
      <c r="G932" s="10" t="s">
        <v>2757</v>
      </c>
      <c r="H932" s="10" t="s">
        <v>2758</v>
      </c>
      <c r="I932" s="10" t="s">
        <v>2830</v>
      </c>
      <c r="J932" s="10" t="s">
        <v>2831</v>
      </c>
      <c r="K932" s="11">
        <v>86800</v>
      </c>
      <c r="L932" s="11">
        <v>31975.7</v>
      </c>
      <c r="M932" s="11">
        <v>0</v>
      </c>
      <c r="N932" s="21">
        <v>31975.7</v>
      </c>
      <c r="O932" s="7">
        <v>2</v>
      </c>
      <c r="P932" s="11">
        <v>0</v>
      </c>
      <c r="Q932" s="11">
        <f t="shared" si="98"/>
        <v>11714.93654409372</v>
      </c>
      <c r="R932" s="12" t="b">
        <f t="shared" si="101"/>
        <v>0</v>
      </c>
      <c r="S932" s="23">
        <f t="shared" si="99"/>
        <v>12799.709537112789</v>
      </c>
      <c r="T932" s="23" t="b">
        <f t="shared" si="102"/>
        <v>0</v>
      </c>
      <c r="U932" s="23">
        <f t="shared" si="100"/>
        <v>12810.090139916749</v>
      </c>
      <c r="V932" s="25">
        <f t="shared" si="103"/>
        <v>12811</v>
      </c>
      <c r="W932" s="27">
        <f t="shared" si="104"/>
        <v>-19164.7</v>
      </c>
    </row>
    <row r="933" spans="2:23" ht="63.75" x14ac:dyDescent="0.2">
      <c r="B933" s="9">
        <v>932</v>
      </c>
      <c r="C933" s="9">
        <v>26</v>
      </c>
      <c r="D933" s="9" t="s">
        <v>2755</v>
      </c>
      <c r="E933" s="9" t="s">
        <v>2832</v>
      </c>
      <c r="F933" s="9">
        <v>165899</v>
      </c>
      <c r="G933" s="10" t="s">
        <v>2757</v>
      </c>
      <c r="H933" s="10" t="s">
        <v>2758</v>
      </c>
      <c r="I933" s="10" t="s">
        <v>2833</v>
      </c>
      <c r="J933" s="10" t="s">
        <v>2834</v>
      </c>
      <c r="K933" s="11">
        <v>248105</v>
      </c>
      <c r="L933" s="11">
        <v>120785</v>
      </c>
      <c r="M933" s="11">
        <v>0</v>
      </c>
      <c r="N933" s="21">
        <v>120785</v>
      </c>
      <c r="O933" s="7">
        <v>4</v>
      </c>
      <c r="P933" s="11">
        <v>0</v>
      </c>
      <c r="Q933" s="11">
        <f t="shared" si="98"/>
        <v>23429.87308818744</v>
      </c>
      <c r="R933" s="12" t="b">
        <f t="shared" si="101"/>
        <v>0</v>
      </c>
      <c r="S933" s="23">
        <f t="shared" si="99"/>
        <v>24514.646081206509</v>
      </c>
      <c r="T933" s="23" t="b">
        <f t="shared" si="102"/>
        <v>0</v>
      </c>
      <c r="U933" s="23">
        <f t="shared" si="100"/>
        <v>24525.026684010467</v>
      </c>
      <c r="V933" s="25">
        <f t="shared" si="103"/>
        <v>24526</v>
      </c>
      <c r="W933" s="27">
        <f t="shared" si="104"/>
        <v>-96259</v>
      </c>
    </row>
    <row r="934" spans="2:23" ht="63.75" x14ac:dyDescent="0.2">
      <c r="B934" s="9">
        <v>933</v>
      </c>
      <c r="C934" s="9">
        <v>27</v>
      </c>
      <c r="D934" s="9" t="s">
        <v>2755</v>
      </c>
      <c r="E934" s="9" t="s">
        <v>2835</v>
      </c>
      <c r="F934" s="9">
        <v>165979</v>
      </c>
      <c r="G934" s="10" t="s">
        <v>2757</v>
      </c>
      <c r="H934" s="10" t="s">
        <v>2758</v>
      </c>
      <c r="I934" s="10" t="s">
        <v>2836</v>
      </c>
      <c r="J934" s="10" t="s">
        <v>2837</v>
      </c>
      <c r="K934" s="11">
        <v>126600</v>
      </c>
      <c r="L934" s="11">
        <v>39600</v>
      </c>
      <c r="M934" s="11">
        <v>0</v>
      </c>
      <c r="N934" s="21">
        <v>39600</v>
      </c>
      <c r="O934" s="7">
        <v>2</v>
      </c>
      <c r="P934" s="11">
        <v>0</v>
      </c>
      <c r="Q934" s="11">
        <f t="shared" si="98"/>
        <v>11714.93654409372</v>
      </c>
      <c r="R934" s="12" t="b">
        <f t="shared" si="101"/>
        <v>0</v>
      </c>
      <c r="S934" s="23">
        <f t="shared" si="99"/>
        <v>12799.709537112789</v>
      </c>
      <c r="T934" s="23" t="b">
        <f t="shared" si="102"/>
        <v>0</v>
      </c>
      <c r="U934" s="23">
        <f t="shared" si="100"/>
        <v>12810.090139916749</v>
      </c>
      <c r="V934" s="25">
        <f t="shared" si="103"/>
        <v>12811</v>
      </c>
      <c r="W934" s="27">
        <f t="shared" si="104"/>
        <v>-26789</v>
      </c>
    </row>
    <row r="935" spans="2:23" ht="63.75" x14ac:dyDescent="0.2">
      <c r="B935" s="9">
        <v>934</v>
      </c>
      <c r="C935" s="9">
        <v>28</v>
      </c>
      <c r="D935" s="9" t="s">
        <v>2755</v>
      </c>
      <c r="E935" s="9" t="s">
        <v>423</v>
      </c>
      <c r="F935" s="9">
        <v>166057</v>
      </c>
      <c r="G935" s="10" t="s">
        <v>2757</v>
      </c>
      <c r="H935" s="10" t="s">
        <v>2758</v>
      </c>
      <c r="I935" s="10" t="s">
        <v>2838</v>
      </c>
      <c r="J935" s="10" t="s">
        <v>2839</v>
      </c>
      <c r="K935" s="11">
        <v>145177.57999999999</v>
      </c>
      <c r="L935" s="11">
        <v>28876.16</v>
      </c>
      <c r="M935" s="11">
        <v>0</v>
      </c>
      <c r="N935" s="21">
        <v>28876.16</v>
      </c>
      <c r="O935" s="7">
        <v>4</v>
      </c>
      <c r="P935" s="11">
        <v>0</v>
      </c>
      <c r="Q935" s="11">
        <f t="shared" si="98"/>
        <v>23429.87308818744</v>
      </c>
      <c r="R935" s="12" t="b">
        <f t="shared" si="101"/>
        <v>0</v>
      </c>
      <c r="S935" s="23">
        <f t="shared" si="99"/>
        <v>24514.646081206509</v>
      </c>
      <c r="T935" s="23" t="b">
        <f t="shared" si="102"/>
        <v>0</v>
      </c>
      <c r="U935" s="23">
        <f t="shared" si="100"/>
        <v>24525.026684010467</v>
      </c>
      <c r="V935" s="25">
        <f t="shared" si="103"/>
        <v>24526</v>
      </c>
      <c r="W935" s="27">
        <f t="shared" si="104"/>
        <v>-4350.16</v>
      </c>
    </row>
    <row r="936" spans="2:23" ht="63.75" x14ac:dyDescent="0.2">
      <c r="B936" s="9">
        <v>935</v>
      </c>
      <c r="C936" s="9">
        <v>29</v>
      </c>
      <c r="D936" s="9" t="s">
        <v>2755</v>
      </c>
      <c r="E936" s="9" t="s">
        <v>2840</v>
      </c>
      <c r="F936" s="9">
        <v>166137</v>
      </c>
      <c r="G936" s="10" t="s">
        <v>2757</v>
      </c>
      <c r="H936" s="10" t="s">
        <v>2758</v>
      </c>
      <c r="I936" s="10" t="s">
        <v>2841</v>
      </c>
      <c r="J936" s="10" t="s">
        <v>2842</v>
      </c>
      <c r="K936" s="11">
        <v>120000</v>
      </c>
      <c r="L936" s="11">
        <v>96740.7</v>
      </c>
      <c r="M936" s="11">
        <v>0</v>
      </c>
      <c r="N936" s="21">
        <v>96740.7</v>
      </c>
      <c r="O936" s="7">
        <v>2</v>
      </c>
      <c r="P936" s="11">
        <v>0</v>
      </c>
      <c r="Q936" s="11">
        <f t="shared" si="98"/>
        <v>11714.93654409372</v>
      </c>
      <c r="R936" s="12" t="b">
        <f t="shared" si="101"/>
        <v>0</v>
      </c>
      <c r="S936" s="23">
        <f t="shared" si="99"/>
        <v>12799.709537112789</v>
      </c>
      <c r="T936" s="23" t="b">
        <f t="shared" si="102"/>
        <v>0</v>
      </c>
      <c r="U936" s="23">
        <f t="shared" si="100"/>
        <v>12810.090139916749</v>
      </c>
      <c r="V936" s="25">
        <f t="shared" si="103"/>
        <v>12811</v>
      </c>
      <c r="W936" s="27">
        <f t="shared" si="104"/>
        <v>-83929.7</v>
      </c>
    </row>
    <row r="937" spans="2:23" ht="63.75" x14ac:dyDescent="0.2">
      <c r="B937" s="9">
        <v>936</v>
      </c>
      <c r="C937" s="9">
        <v>30</v>
      </c>
      <c r="D937" s="9" t="s">
        <v>2755</v>
      </c>
      <c r="E937" s="9" t="s">
        <v>2843</v>
      </c>
      <c r="F937" s="9">
        <v>166315</v>
      </c>
      <c r="G937" s="10" t="s">
        <v>2757</v>
      </c>
      <c r="H937" s="10" t="s">
        <v>2758</v>
      </c>
      <c r="I937" s="10" t="s">
        <v>2844</v>
      </c>
      <c r="J937" s="10" t="s">
        <v>2845</v>
      </c>
      <c r="K937" s="11">
        <v>152320</v>
      </c>
      <c r="L937" s="11">
        <v>33432</v>
      </c>
      <c r="M937" s="11">
        <v>0</v>
      </c>
      <c r="N937" s="21">
        <v>33432</v>
      </c>
      <c r="O937" s="7">
        <v>2</v>
      </c>
      <c r="P937" s="11">
        <v>0</v>
      </c>
      <c r="Q937" s="11">
        <f t="shared" si="98"/>
        <v>11714.93654409372</v>
      </c>
      <c r="R937" s="12" t="b">
        <f t="shared" si="101"/>
        <v>0</v>
      </c>
      <c r="S937" s="23">
        <f t="shared" si="99"/>
        <v>12799.709537112789</v>
      </c>
      <c r="T937" s="23" t="b">
        <f t="shared" si="102"/>
        <v>0</v>
      </c>
      <c r="U937" s="23">
        <f t="shared" si="100"/>
        <v>12810.090139916749</v>
      </c>
      <c r="V937" s="25">
        <f t="shared" si="103"/>
        <v>12811</v>
      </c>
      <c r="W937" s="27">
        <f t="shared" si="104"/>
        <v>-20621</v>
      </c>
    </row>
    <row r="938" spans="2:23" ht="63.75" x14ac:dyDescent="0.2">
      <c r="B938" s="9">
        <v>937</v>
      </c>
      <c r="C938" s="9">
        <v>31</v>
      </c>
      <c r="D938" s="9" t="s">
        <v>2755</v>
      </c>
      <c r="E938" s="9" t="s">
        <v>2846</v>
      </c>
      <c r="F938" s="9">
        <v>166529</v>
      </c>
      <c r="G938" s="10" t="s">
        <v>2757</v>
      </c>
      <c r="H938" s="10" t="s">
        <v>2758</v>
      </c>
      <c r="I938" s="10" t="s">
        <v>2847</v>
      </c>
      <c r="J938" s="10" t="s">
        <v>2848</v>
      </c>
      <c r="K938" s="11">
        <v>154700</v>
      </c>
      <c r="L938" s="11">
        <v>154700</v>
      </c>
      <c r="M938" s="11">
        <v>30000</v>
      </c>
      <c r="N938" s="21">
        <v>40000</v>
      </c>
      <c r="O938" s="7">
        <v>3</v>
      </c>
      <c r="P938" s="11">
        <v>0</v>
      </c>
      <c r="Q938" s="11">
        <f t="shared" si="98"/>
        <v>17572.404816140581</v>
      </c>
      <c r="R938" s="12" t="b">
        <f t="shared" si="101"/>
        <v>0</v>
      </c>
      <c r="S938" s="23">
        <f t="shared" si="99"/>
        <v>18657.17780915965</v>
      </c>
      <c r="T938" s="23" t="b">
        <f t="shared" si="102"/>
        <v>0</v>
      </c>
      <c r="U938" s="23">
        <f t="shared" si="100"/>
        <v>18667.558411963608</v>
      </c>
      <c r="V938" s="25">
        <f t="shared" si="103"/>
        <v>18668</v>
      </c>
      <c r="W938" s="27">
        <f t="shared" si="104"/>
        <v>-21332</v>
      </c>
    </row>
    <row r="939" spans="2:23" ht="63.75" x14ac:dyDescent="0.2">
      <c r="B939" s="9">
        <v>938</v>
      </c>
      <c r="C939" s="9">
        <v>32</v>
      </c>
      <c r="D939" s="9" t="s">
        <v>2755</v>
      </c>
      <c r="E939" s="9" t="s">
        <v>2849</v>
      </c>
      <c r="F939" s="9">
        <v>166869</v>
      </c>
      <c r="G939" s="10" t="s">
        <v>2757</v>
      </c>
      <c r="H939" s="10" t="s">
        <v>2758</v>
      </c>
      <c r="I939" s="10" t="s">
        <v>2850</v>
      </c>
      <c r="J939" s="10" t="s">
        <v>2851</v>
      </c>
      <c r="K939" s="11">
        <v>124900</v>
      </c>
      <c r="L939" s="11">
        <v>54139.23</v>
      </c>
      <c r="M939" s="11">
        <v>0</v>
      </c>
      <c r="N939" s="21">
        <v>54139.23</v>
      </c>
      <c r="O939" s="7">
        <v>2</v>
      </c>
      <c r="P939" s="11">
        <v>0</v>
      </c>
      <c r="Q939" s="11">
        <f t="shared" si="98"/>
        <v>11714.93654409372</v>
      </c>
      <c r="R939" s="12" t="b">
        <f t="shared" si="101"/>
        <v>0</v>
      </c>
      <c r="S939" s="23">
        <f t="shared" si="99"/>
        <v>12799.709537112789</v>
      </c>
      <c r="T939" s="23" t="b">
        <f t="shared" si="102"/>
        <v>0</v>
      </c>
      <c r="U939" s="23">
        <f t="shared" si="100"/>
        <v>12810.090139916749</v>
      </c>
      <c r="V939" s="25">
        <f t="shared" si="103"/>
        <v>12811</v>
      </c>
      <c r="W939" s="27">
        <f t="shared" si="104"/>
        <v>-41328.230000000003</v>
      </c>
    </row>
    <row r="940" spans="2:23" ht="63.75" x14ac:dyDescent="0.2">
      <c r="B940" s="9">
        <v>939</v>
      </c>
      <c r="C940" s="9">
        <v>33</v>
      </c>
      <c r="D940" s="9" t="s">
        <v>2755</v>
      </c>
      <c r="E940" s="9" t="s">
        <v>2852</v>
      </c>
      <c r="F940" s="9">
        <v>167179</v>
      </c>
      <c r="G940" s="10" t="s">
        <v>2757</v>
      </c>
      <c r="H940" s="10" t="s">
        <v>2758</v>
      </c>
      <c r="I940" s="10" t="s">
        <v>2853</v>
      </c>
      <c r="J940" s="10" t="s">
        <v>2854</v>
      </c>
      <c r="K940" s="11">
        <v>71400</v>
      </c>
      <c r="L940" s="11">
        <v>71400</v>
      </c>
      <c r="M940" s="11">
        <v>0</v>
      </c>
      <c r="N940" s="21">
        <v>71400</v>
      </c>
      <c r="O940" s="7">
        <v>2</v>
      </c>
      <c r="P940" s="11">
        <v>0</v>
      </c>
      <c r="Q940" s="11">
        <f t="shared" si="98"/>
        <v>11714.93654409372</v>
      </c>
      <c r="R940" s="12" t="b">
        <f t="shared" si="101"/>
        <v>0</v>
      </c>
      <c r="S940" s="23">
        <f t="shared" si="99"/>
        <v>12799.709537112789</v>
      </c>
      <c r="T940" s="23" t="b">
        <f t="shared" si="102"/>
        <v>0</v>
      </c>
      <c r="U940" s="23">
        <f t="shared" si="100"/>
        <v>12810.090139916749</v>
      </c>
      <c r="V940" s="25">
        <f t="shared" si="103"/>
        <v>12811</v>
      </c>
      <c r="W940" s="27">
        <f t="shared" si="104"/>
        <v>-58589</v>
      </c>
    </row>
    <row r="941" spans="2:23" ht="25.5" x14ac:dyDescent="0.2">
      <c r="B941" s="9">
        <v>940</v>
      </c>
      <c r="C941" s="9">
        <v>1</v>
      </c>
      <c r="D941" s="9" t="s">
        <v>2855</v>
      </c>
      <c r="E941" s="9" t="s">
        <v>2856</v>
      </c>
      <c r="F941" s="9">
        <v>175224</v>
      </c>
      <c r="G941" s="10" t="s">
        <v>2857</v>
      </c>
      <c r="H941" s="10" t="s">
        <v>2858</v>
      </c>
      <c r="I941" s="10" t="s">
        <v>2859</v>
      </c>
      <c r="J941" s="10" t="s">
        <v>2860</v>
      </c>
      <c r="K941" s="11">
        <v>148750</v>
      </c>
      <c r="L941" s="11">
        <v>29000</v>
      </c>
      <c r="M941" s="11">
        <v>9000</v>
      </c>
      <c r="N941" s="21">
        <v>20000</v>
      </c>
      <c r="O941" s="7">
        <v>3</v>
      </c>
      <c r="P941" s="11">
        <v>0</v>
      </c>
      <c r="Q941" s="11">
        <f t="shared" si="98"/>
        <v>17572.404816140581</v>
      </c>
      <c r="R941" s="12" t="b">
        <f t="shared" si="101"/>
        <v>0</v>
      </c>
      <c r="S941" s="23">
        <f t="shared" si="99"/>
        <v>18657.17780915965</v>
      </c>
      <c r="T941" s="23" t="b">
        <f t="shared" si="102"/>
        <v>0</v>
      </c>
      <c r="U941" s="23">
        <f t="shared" si="100"/>
        <v>18667.558411963608</v>
      </c>
      <c r="V941" s="25">
        <f t="shared" si="103"/>
        <v>18668</v>
      </c>
      <c r="W941" s="27">
        <f t="shared" si="104"/>
        <v>-1332</v>
      </c>
    </row>
    <row r="942" spans="2:23" ht="25.5" x14ac:dyDescent="0.2">
      <c r="B942" s="9">
        <v>941</v>
      </c>
      <c r="C942" s="9">
        <v>2</v>
      </c>
      <c r="D942" s="9" t="s">
        <v>2855</v>
      </c>
      <c r="E942" s="9" t="s">
        <v>2861</v>
      </c>
      <c r="F942" s="9">
        <v>175885</v>
      </c>
      <c r="G942" s="10" t="s">
        <v>2857</v>
      </c>
      <c r="H942" s="10" t="s">
        <v>2858</v>
      </c>
      <c r="I942" s="10" t="s">
        <v>2862</v>
      </c>
      <c r="J942" s="10" t="s">
        <v>2863</v>
      </c>
      <c r="K942" s="11">
        <v>154700</v>
      </c>
      <c r="L942" s="11">
        <v>82805</v>
      </c>
      <c r="M942" s="11">
        <v>2000</v>
      </c>
      <c r="N942" s="21">
        <v>78000</v>
      </c>
      <c r="O942" s="7">
        <v>2</v>
      </c>
      <c r="P942" s="11">
        <v>0</v>
      </c>
      <c r="Q942" s="11">
        <f t="shared" si="98"/>
        <v>11714.93654409372</v>
      </c>
      <c r="R942" s="12" t="b">
        <f t="shared" si="101"/>
        <v>0</v>
      </c>
      <c r="S942" s="23">
        <f t="shared" si="99"/>
        <v>12799.709537112789</v>
      </c>
      <c r="T942" s="23" t="b">
        <f t="shared" si="102"/>
        <v>0</v>
      </c>
      <c r="U942" s="23">
        <f t="shared" si="100"/>
        <v>12810.090139916749</v>
      </c>
      <c r="V942" s="25">
        <f t="shared" si="103"/>
        <v>12811</v>
      </c>
      <c r="W942" s="27">
        <f t="shared" si="104"/>
        <v>-65189</v>
      </c>
    </row>
    <row r="943" spans="2:23" ht="25.5" x14ac:dyDescent="0.2">
      <c r="B943" s="9">
        <v>942</v>
      </c>
      <c r="C943" s="9">
        <v>3</v>
      </c>
      <c r="D943" s="9" t="s">
        <v>2855</v>
      </c>
      <c r="E943" s="9" t="s">
        <v>2419</v>
      </c>
      <c r="F943" s="9">
        <v>175938</v>
      </c>
      <c r="G943" s="10" t="s">
        <v>2857</v>
      </c>
      <c r="H943" s="10" t="s">
        <v>2858</v>
      </c>
      <c r="I943" s="10" t="s">
        <v>2864</v>
      </c>
      <c r="J943" s="10" t="s">
        <v>2865</v>
      </c>
      <c r="K943" s="11">
        <v>154700</v>
      </c>
      <c r="L943" s="11">
        <v>83050</v>
      </c>
      <c r="M943" s="11">
        <v>11900</v>
      </c>
      <c r="N943" s="21">
        <v>71150</v>
      </c>
      <c r="O943" s="7">
        <v>4</v>
      </c>
      <c r="P943" s="11">
        <v>0</v>
      </c>
      <c r="Q943" s="11">
        <f t="shared" si="98"/>
        <v>23429.87308818744</v>
      </c>
      <c r="R943" s="12" t="b">
        <f t="shared" si="101"/>
        <v>0</v>
      </c>
      <c r="S943" s="23">
        <f t="shared" si="99"/>
        <v>24514.646081206509</v>
      </c>
      <c r="T943" s="23" t="b">
        <f t="shared" si="102"/>
        <v>0</v>
      </c>
      <c r="U943" s="23">
        <f t="shared" si="100"/>
        <v>24525.026684010467</v>
      </c>
      <c r="V943" s="25">
        <f t="shared" si="103"/>
        <v>24526</v>
      </c>
      <c r="W943" s="27">
        <f t="shared" si="104"/>
        <v>-46624</v>
      </c>
    </row>
    <row r="944" spans="2:23" ht="51" x14ac:dyDescent="0.2">
      <c r="B944" s="9">
        <v>943</v>
      </c>
      <c r="C944" s="9">
        <v>4</v>
      </c>
      <c r="D944" s="9" t="s">
        <v>2855</v>
      </c>
      <c r="E944" s="9" t="s">
        <v>2866</v>
      </c>
      <c r="F944" s="9">
        <v>178938</v>
      </c>
      <c r="G944" s="10" t="s">
        <v>2857</v>
      </c>
      <c r="H944" s="10" t="s">
        <v>2858</v>
      </c>
      <c r="I944" s="10" t="s">
        <v>2867</v>
      </c>
      <c r="J944" s="10" t="s">
        <v>2868</v>
      </c>
      <c r="K944" s="11">
        <v>133280</v>
      </c>
      <c r="L944" s="11">
        <v>69325</v>
      </c>
      <c r="M944" s="11">
        <v>20000</v>
      </c>
      <c r="N944" s="21">
        <v>49325</v>
      </c>
      <c r="O944" s="7">
        <v>2</v>
      </c>
      <c r="P944" s="11">
        <v>0</v>
      </c>
      <c r="Q944" s="11">
        <f t="shared" si="98"/>
        <v>11714.93654409372</v>
      </c>
      <c r="R944" s="12" t="b">
        <f t="shared" si="101"/>
        <v>0</v>
      </c>
      <c r="S944" s="23">
        <f t="shared" si="99"/>
        <v>12799.709537112789</v>
      </c>
      <c r="T944" s="23" t="b">
        <f t="shared" si="102"/>
        <v>0</v>
      </c>
      <c r="U944" s="23">
        <f t="shared" si="100"/>
        <v>12810.090139916749</v>
      </c>
      <c r="V944" s="25">
        <f t="shared" si="103"/>
        <v>12811</v>
      </c>
      <c r="W944" s="27">
        <f t="shared" si="104"/>
        <v>-36514</v>
      </c>
    </row>
    <row r="945" spans="2:23" ht="25.5" x14ac:dyDescent="0.2">
      <c r="B945" s="9">
        <v>944</v>
      </c>
      <c r="C945" s="9">
        <v>5</v>
      </c>
      <c r="D945" s="9" t="s">
        <v>2855</v>
      </c>
      <c r="E945" s="9" t="s">
        <v>2869</v>
      </c>
      <c r="F945" s="9">
        <v>176506</v>
      </c>
      <c r="G945" s="10" t="s">
        <v>2857</v>
      </c>
      <c r="H945" s="10" t="s">
        <v>2858</v>
      </c>
      <c r="I945" s="10" t="s">
        <v>2870</v>
      </c>
      <c r="J945" s="10" t="s">
        <v>2871</v>
      </c>
      <c r="K945" s="11">
        <v>154700</v>
      </c>
      <c r="L945" s="11">
        <v>71400</v>
      </c>
      <c r="M945" s="11">
        <v>30000</v>
      </c>
      <c r="N945" s="21">
        <v>20000</v>
      </c>
      <c r="O945" s="7">
        <v>2</v>
      </c>
      <c r="P945" s="11">
        <v>0</v>
      </c>
      <c r="Q945" s="11">
        <f t="shared" si="98"/>
        <v>11714.93654409372</v>
      </c>
      <c r="R945" s="12" t="b">
        <f t="shared" si="101"/>
        <v>0</v>
      </c>
      <c r="S945" s="23">
        <f t="shared" si="99"/>
        <v>12799.709537112789</v>
      </c>
      <c r="T945" s="23" t="b">
        <f t="shared" si="102"/>
        <v>0</v>
      </c>
      <c r="U945" s="23">
        <f t="shared" si="100"/>
        <v>12810.090139916749</v>
      </c>
      <c r="V945" s="25">
        <f t="shared" si="103"/>
        <v>12811</v>
      </c>
      <c r="W945" s="27">
        <f t="shared" si="104"/>
        <v>-7189</v>
      </c>
    </row>
    <row r="946" spans="2:23" ht="25.5" x14ac:dyDescent="0.2">
      <c r="B946" s="9">
        <v>945</v>
      </c>
      <c r="C946" s="9">
        <v>6</v>
      </c>
      <c r="D946" s="9" t="s">
        <v>2855</v>
      </c>
      <c r="E946" s="9" t="s">
        <v>2872</v>
      </c>
      <c r="F946" s="9">
        <v>176748</v>
      </c>
      <c r="G946" s="10" t="s">
        <v>2857</v>
      </c>
      <c r="H946" s="10" t="s">
        <v>2858</v>
      </c>
      <c r="I946" s="10" t="s">
        <v>2873</v>
      </c>
      <c r="J946" s="10" t="s">
        <v>2874</v>
      </c>
      <c r="K946" s="11">
        <v>154700</v>
      </c>
      <c r="L946" s="11">
        <v>144057</v>
      </c>
      <c r="M946" s="11">
        <v>4057</v>
      </c>
      <c r="N946" s="21">
        <v>140000</v>
      </c>
      <c r="O946" s="7">
        <v>2</v>
      </c>
      <c r="P946" s="11">
        <v>0</v>
      </c>
      <c r="Q946" s="11">
        <f t="shared" si="98"/>
        <v>11714.93654409372</v>
      </c>
      <c r="R946" s="12" t="b">
        <f t="shared" si="101"/>
        <v>0</v>
      </c>
      <c r="S946" s="23">
        <f t="shared" si="99"/>
        <v>12799.709537112789</v>
      </c>
      <c r="T946" s="23" t="b">
        <f t="shared" si="102"/>
        <v>0</v>
      </c>
      <c r="U946" s="23">
        <f t="shared" si="100"/>
        <v>12810.090139916749</v>
      </c>
      <c r="V946" s="25">
        <f t="shared" si="103"/>
        <v>12811</v>
      </c>
      <c r="W946" s="27">
        <f t="shared" si="104"/>
        <v>-127189</v>
      </c>
    </row>
    <row r="947" spans="2:23" ht="63.75" x14ac:dyDescent="0.2">
      <c r="B947" s="9">
        <v>946</v>
      </c>
      <c r="C947" s="9">
        <v>7</v>
      </c>
      <c r="D947" s="9" t="s">
        <v>2855</v>
      </c>
      <c r="E947" s="9" t="s">
        <v>1611</v>
      </c>
      <c r="F947" s="9">
        <v>176793</v>
      </c>
      <c r="G947" s="10" t="s">
        <v>2857</v>
      </c>
      <c r="H947" s="10" t="s">
        <v>2858</v>
      </c>
      <c r="I947" s="10" t="s">
        <v>2875</v>
      </c>
      <c r="J947" s="10" t="s">
        <v>2876</v>
      </c>
      <c r="K947" s="11">
        <v>253194</v>
      </c>
      <c r="L947" s="11">
        <v>125000</v>
      </c>
      <c r="M947" s="11">
        <v>25000</v>
      </c>
      <c r="N947" s="21">
        <v>100000</v>
      </c>
      <c r="O947" s="7">
        <v>2</v>
      </c>
      <c r="P947" s="11">
        <v>0</v>
      </c>
      <c r="Q947" s="11">
        <f t="shared" si="98"/>
        <v>11714.93654409372</v>
      </c>
      <c r="R947" s="12" t="b">
        <f t="shared" si="101"/>
        <v>0</v>
      </c>
      <c r="S947" s="23">
        <f t="shared" si="99"/>
        <v>12799.709537112789</v>
      </c>
      <c r="T947" s="23" t="b">
        <f t="shared" si="102"/>
        <v>0</v>
      </c>
      <c r="U947" s="23">
        <f t="shared" si="100"/>
        <v>12810.090139916749</v>
      </c>
      <c r="V947" s="25">
        <f t="shared" si="103"/>
        <v>12811</v>
      </c>
      <c r="W947" s="27">
        <f t="shared" si="104"/>
        <v>-87189</v>
      </c>
    </row>
    <row r="948" spans="2:23" ht="25.5" x14ac:dyDescent="0.2">
      <c r="B948" s="9">
        <v>947</v>
      </c>
      <c r="C948" s="9">
        <v>8</v>
      </c>
      <c r="D948" s="9" t="s">
        <v>2855</v>
      </c>
      <c r="E948" s="9" t="s">
        <v>2877</v>
      </c>
      <c r="F948" s="9">
        <v>176944</v>
      </c>
      <c r="G948" s="10" t="s">
        <v>2857</v>
      </c>
      <c r="H948" s="10" t="s">
        <v>2858</v>
      </c>
      <c r="I948" s="10" t="s">
        <v>2878</v>
      </c>
      <c r="J948" s="10" t="s">
        <v>2879</v>
      </c>
      <c r="K948" s="11">
        <v>80000</v>
      </c>
      <c r="L948" s="11">
        <v>58700</v>
      </c>
      <c r="M948" s="11">
        <v>15000</v>
      </c>
      <c r="N948" s="21">
        <v>43700</v>
      </c>
      <c r="O948" s="7">
        <v>4</v>
      </c>
      <c r="P948" s="11">
        <v>0</v>
      </c>
      <c r="Q948" s="11">
        <f t="shared" si="98"/>
        <v>23429.87308818744</v>
      </c>
      <c r="R948" s="12" t="b">
        <f t="shared" si="101"/>
        <v>0</v>
      </c>
      <c r="S948" s="23">
        <f t="shared" si="99"/>
        <v>24514.646081206509</v>
      </c>
      <c r="T948" s="23" t="b">
        <f t="shared" si="102"/>
        <v>0</v>
      </c>
      <c r="U948" s="23">
        <f t="shared" si="100"/>
        <v>24525.026684010467</v>
      </c>
      <c r="V948" s="25">
        <f t="shared" si="103"/>
        <v>24526</v>
      </c>
      <c r="W948" s="27">
        <f t="shared" si="104"/>
        <v>-19174</v>
      </c>
    </row>
    <row r="949" spans="2:23" ht="38.25" x14ac:dyDescent="0.2">
      <c r="B949" s="9">
        <v>948</v>
      </c>
      <c r="C949" s="9">
        <v>9</v>
      </c>
      <c r="D949" s="9" t="s">
        <v>2855</v>
      </c>
      <c r="E949" s="9" t="s">
        <v>2880</v>
      </c>
      <c r="F949" s="9">
        <v>177003</v>
      </c>
      <c r="G949" s="10" t="s">
        <v>2857</v>
      </c>
      <c r="H949" s="10" t="s">
        <v>2858</v>
      </c>
      <c r="I949" s="10" t="s">
        <v>2881</v>
      </c>
      <c r="J949" s="10" t="s">
        <v>2882</v>
      </c>
      <c r="K949" s="11">
        <v>154700</v>
      </c>
      <c r="L949" s="11">
        <v>59794</v>
      </c>
      <c r="M949" s="11">
        <v>10000</v>
      </c>
      <c r="N949" s="21">
        <v>49794</v>
      </c>
      <c r="O949" s="7">
        <v>5</v>
      </c>
      <c r="P949" s="11">
        <v>0</v>
      </c>
      <c r="Q949" s="11">
        <f t="shared" si="98"/>
        <v>29287.341360234299</v>
      </c>
      <c r="R949" s="12" t="b">
        <f t="shared" si="101"/>
        <v>0</v>
      </c>
      <c r="S949" s="23">
        <f t="shared" si="99"/>
        <v>30372.114353253368</v>
      </c>
      <c r="T949" s="23" t="b">
        <f t="shared" si="102"/>
        <v>0</v>
      </c>
      <c r="U949" s="23">
        <f t="shared" si="100"/>
        <v>30382.494956057326</v>
      </c>
      <c r="V949" s="25">
        <f t="shared" si="103"/>
        <v>30383</v>
      </c>
      <c r="W949" s="27">
        <f t="shared" si="104"/>
        <v>-19411</v>
      </c>
    </row>
    <row r="950" spans="2:23" ht="25.5" x14ac:dyDescent="0.2">
      <c r="B950" s="9">
        <v>949</v>
      </c>
      <c r="C950" s="9">
        <v>10</v>
      </c>
      <c r="D950" s="9" t="s">
        <v>2855</v>
      </c>
      <c r="E950" s="9" t="s">
        <v>384</v>
      </c>
      <c r="F950" s="9">
        <v>175019</v>
      </c>
      <c r="G950" s="10" t="s">
        <v>2857</v>
      </c>
      <c r="H950" s="10" t="s">
        <v>2858</v>
      </c>
      <c r="I950" s="10" t="s">
        <v>2883</v>
      </c>
      <c r="J950" s="10" t="s">
        <v>2884</v>
      </c>
      <c r="K950" s="11">
        <v>132000</v>
      </c>
      <c r="L950" s="11">
        <v>86000</v>
      </c>
      <c r="M950" s="11">
        <v>10000</v>
      </c>
      <c r="N950" s="21">
        <v>76000</v>
      </c>
      <c r="O950" s="13">
        <v>4</v>
      </c>
      <c r="P950" s="11">
        <v>0</v>
      </c>
      <c r="Q950" s="11">
        <f t="shared" si="98"/>
        <v>23429.87308818744</v>
      </c>
      <c r="R950" s="12" t="b">
        <f t="shared" si="101"/>
        <v>0</v>
      </c>
      <c r="S950" s="23">
        <f t="shared" si="99"/>
        <v>24514.646081206509</v>
      </c>
      <c r="T950" s="23" t="b">
        <f t="shared" si="102"/>
        <v>0</v>
      </c>
      <c r="U950" s="23">
        <f t="shared" si="100"/>
        <v>24525.026684010467</v>
      </c>
      <c r="V950" s="25">
        <f t="shared" si="103"/>
        <v>24526</v>
      </c>
      <c r="W950" s="27">
        <f t="shared" si="104"/>
        <v>-51474</v>
      </c>
    </row>
    <row r="951" spans="2:23" ht="25.5" x14ac:dyDescent="0.2">
      <c r="B951" s="9">
        <v>950</v>
      </c>
      <c r="C951" s="9">
        <v>11</v>
      </c>
      <c r="D951" s="9" t="s">
        <v>2855</v>
      </c>
      <c r="E951" s="9" t="s">
        <v>2885</v>
      </c>
      <c r="F951" s="9">
        <v>177263</v>
      </c>
      <c r="G951" s="10" t="s">
        <v>2857</v>
      </c>
      <c r="H951" s="10" t="s">
        <v>2858</v>
      </c>
      <c r="I951" s="10" t="s">
        <v>2886</v>
      </c>
      <c r="J951" s="10" t="s">
        <v>2887</v>
      </c>
      <c r="K951" s="11">
        <v>154700</v>
      </c>
      <c r="L951" s="11">
        <v>113050</v>
      </c>
      <c r="M951" s="11">
        <v>0</v>
      </c>
      <c r="N951" s="21">
        <v>113050</v>
      </c>
      <c r="O951" s="7">
        <v>3</v>
      </c>
      <c r="P951" s="11">
        <v>0</v>
      </c>
      <c r="Q951" s="11">
        <f t="shared" si="98"/>
        <v>17572.404816140581</v>
      </c>
      <c r="R951" s="12" t="b">
        <f t="shared" si="101"/>
        <v>0</v>
      </c>
      <c r="S951" s="23">
        <f t="shared" si="99"/>
        <v>18657.17780915965</v>
      </c>
      <c r="T951" s="23" t="b">
        <f t="shared" si="102"/>
        <v>0</v>
      </c>
      <c r="U951" s="23">
        <f t="shared" si="100"/>
        <v>18667.558411963608</v>
      </c>
      <c r="V951" s="25">
        <f t="shared" si="103"/>
        <v>18668</v>
      </c>
      <c r="W951" s="27">
        <f t="shared" si="104"/>
        <v>-94382</v>
      </c>
    </row>
    <row r="952" spans="2:23" ht="25.5" x14ac:dyDescent="0.2">
      <c r="B952" s="9">
        <v>951</v>
      </c>
      <c r="C952" s="9">
        <v>12</v>
      </c>
      <c r="D952" s="9" t="s">
        <v>2855</v>
      </c>
      <c r="E952" s="9" t="s">
        <v>268</v>
      </c>
      <c r="F952" s="9">
        <v>178901</v>
      </c>
      <c r="G952" s="10" t="s">
        <v>2857</v>
      </c>
      <c r="H952" s="10" t="s">
        <v>2858</v>
      </c>
      <c r="I952" s="10" t="s">
        <v>2888</v>
      </c>
      <c r="J952" s="10" t="s">
        <v>2889</v>
      </c>
      <c r="K952" s="11">
        <v>154700</v>
      </c>
      <c r="L952" s="11">
        <v>35000</v>
      </c>
      <c r="M952" s="11">
        <v>20000</v>
      </c>
      <c r="N952" s="21">
        <v>15000</v>
      </c>
      <c r="O952" s="7">
        <v>2</v>
      </c>
      <c r="P952" s="11">
        <v>0</v>
      </c>
      <c r="Q952" s="11">
        <f t="shared" si="98"/>
        <v>11714.93654409372</v>
      </c>
      <c r="R952" s="12" t="b">
        <f t="shared" si="101"/>
        <v>0</v>
      </c>
      <c r="S952" s="23">
        <f t="shared" si="99"/>
        <v>12799.709537112789</v>
      </c>
      <c r="T952" s="23" t="b">
        <f t="shared" si="102"/>
        <v>0</v>
      </c>
      <c r="U952" s="23">
        <f t="shared" si="100"/>
        <v>12810.090139916749</v>
      </c>
      <c r="V952" s="25">
        <f t="shared" si="103"/>
        <v>12811</v>
      </c>
      <c r="W952" s="27">
        <f t="shared" si="104"/>
        <v>-2189</v>
      </c>
    </row>
    <row r="953" spans="2:23" ht="25.5" x14ac:dyDescent="0.2">
      <c r="B953" s="9">
        <v>952</v>
      </c>
      <c r="C953" s="9">
        <v>13</v>
      </c>
      <c r="D953" s="9" t="s">
        <v>2855</v>
      </c>
      <c r="E953" s="9" t="s">
        <v>2890</v>
      </c>
      <c r="F953" s="9">
        <v>177842</v>
      </c>
      <c r="G953" s="10" t="s">
        <v>2857</v>
      </c>
      <c r="H953" s="10" t="s">
        <v>2858</v>
      </c>
      <c r="I953" s="10" t="s">
        <v>2891</v>
      </c>
      <c r="J953" s="10" t="s">
        <v>2892</v>
      </c>
      <c r="K953" s="11">
        <v>154700</v>
      </c>
      <c r="L953" s="11">
        <v>113050</v>
      </c>
      <c r="M953" s="11">
        <v>21150</v>
      </c>
      <c r="N953" s="21">
        <v>80000</v>
      </c>
      <c r="O953" s="7">
        <v>2</v>
      </c>
      <c r="P953" s="11">
        <v>0</v>
      </c>
      <c r="Q953" s="11">
        <f t="shared" si="98"/>
        <v>11714.93654409372</v>
      </c>
      <c r="R953" s="12" t="b">
        <f t="shared" si="101"/>
        <v>0</v>
      </c>
      <c r="S953" s="23">
        <f t="shared" si="99"/>
        <v>12799.709537112789</v>
      </c>
      <c r="T953" s="23" t="b">
        <f t="shared" si="102"/>
        <v>0</v>
      </c>
      <c r="U953" s="23">
        <f t="shared" si="100"/>
        <v>12810.090139916749</v>
      </c>
      <c r="V953" s="25">
        <f t="shared" si="103"/>
        <v>12811</v>
      </c>
      <c r="W953" s="27">
        <f t="shared" si="104"/>
        <v>-67189</v>
      </c>
    </row>
    <row r="954" spans="2:23" ht="25.5" x14ac:dyDescent="0.2">
      <c r="B954" s="9">
        <v>953</v>
      </c>
      <c r="C954" s="9">
        <v>14</v>
      </c>
      <c r="D954" s="9" t="s">
        <v>2855</v>
      </c>
      <c r="E954" s="9" t="s">
        <v>2893</v>
      </c>
      <c r="F954" s="9">
        <v>178046</v>
      </c>
      <c r="G954" s="10" t="s">
        <v>2857</v>
      </c>
      <c r="H954" s="10" t="s">
        <v>2858</v>
      </c>
      <c r="I954" s="10" t="s">
        <v>2894</v>
      </c>
      <c r="J954" s="10" t="s">
        <v>2895</v>
      </c>
      <c r="K954" s="11">
        <v>118889.33</v>
      </c>
      <c r="L954" s="11">
        <v>68247</v>
      </c>
      <c r="M954" s="11">
        <v>18247</v>
      </c>
      <c r="N954" s="21">
        <v>50000</v>
      </c>
      <c r="O954" s="7">
        <v>2</v>
      </c>
      <c r="P954" s="11">
        <v>0</v>
      </c>
      <c r="Q954" s="11">
        <f t="shared" si="98"/>
        <v>11714.93654409372</v>
      </c>
      <c r="R954" s="12" t="b">
        <f t="shared" si="101"/>
        <v>0</v>
      </c>
      <c r="S954" s="23">
        <f t="shared" si="99"/>
        <v>12799.709537112789</v>
      </c>
      <c r="T954" s="23" t="b">
        <f t="shared" si="102"/>
        <v>0</v>
      </c>
      <c r="U954" s="23">
        <f t="shared" si="100"/>
        <v>12810.090139916749</v>
      </c>
      <c r="V954" s="25">
        <f t="shared" si="103"/>
        <v>12811</v>
      </c>
      <c r="W954" s="27">
        <f t="shared" si="104"/>
        <v>-37189</v>
      </c>
    </row>
    <row r="955" spans="2:23" ht="38.25" x14ac:dyDescent="0.2">
      <c r="B955" s="9">
        <v>954</v>
      </c>
      <c r="C955" s="9">
        <v>15</v>
      </c>
      <c r="D955" s="9" t="s">
        <v>2855</v>
      </c>
      <c r="E955" s="9" t="s">
        <v>2896</v>
      </c>
      <c r="F955" s="9">
        <v>178689</v>
      </c>
      <c r="G955" s="10" t="s">
        <v>2857</v>
      </c>
      <c r="H955" s="10" t="s">
        <v>2858</v>
      </c>
      <c r="I955" s="10" t="s">
        <v>2897</v>
      </c>
      <c r="J955" s="10" t="s">
        <v>2898</v>
      </c>
      <c r="K955" s="11">
        <v>154700</v>
      </c>
      <c r="L955" s="11">
        <v>74700</v>
      </c>
      <c r="M955" s="11">
        <v>20000</v>
      </c>
      <c r="N955" s="21">
        <v>60000</v>
      </c>
      <c r="O955" s="7">
        <v>2</v>
      </c>
      <c r="P955" s="11">
        <v>0</v>
      </c>
      <c r="Q955" s="11">
        <f t="shared" si="98"/>
        <v>11714.93654409372</v>
      </c>
      <c r="R955" s="12" t="b">
        <f t="shared" si="101"/>
        <v>0</v>
      </c>
      <c r="S955" s="23">
        <f t="shared" si="99"/>
        <v>12799.709537112789</v>
      </c>
      <c r="T955" s="23" t="b">
        <f t="shared" si="102"/>
        <v>0</v>
      </c>
      <c r="U955" s="23">
        <f t="shared" si="100"/>
        <v>12810.090139916749</v>
      </c>
      <c r="V955" s="25">
        <f t="shared" si="103"/>
        <v>12811</v>
      </c>
      <c r="W955" s="27">
        <f t="shared" si="104"/>
        <v>-47189</v>
      </c>
    </row>
    <row r="956" spans="2:23" ht="25.5" x14ac:dyDescent="0.2">
      <c r="B956" s="9">
        <v>955</v>
      </c>
      <c r="C956" s="9">
        <v>16</v>
      </c>
      <c r="D956" s="9" t="s">
        <v>2855</v>
      </c>
      <c r="E956" s="9" t="s">
        <v>104</v>
      </c>
      <c r="F956" s="9">
        <v>178377</v>
      </c>
      <c r="G956" s="10" t="s">
        <v>2857</v>
      </c>
      <c r="H956" s="10" t="s">
        <v>2858</v>
      </c>
      <c r="I956" s="10" t="s">
        <v>2899</v>
      </c>
      <c r="J956" s="10" t="s">
        <v>2900</v>
      </c>
      <c r="K956" s="11">
        <v>154700</v>
      </c>
      <c r="L956" s="11">
        <v>54334</v>
      </c>
      <c r="M956" s="11">
        <v>10000</v>
      </c>
      <c r="N956" s="21">
        <v>44334</v>
      </c>
      <c r="O956" s="7">
        <v>3</v>
      </c>
      <c r="P956" s="11">
        <v>0</v>
      </c>
      <c r="Q956" s="11">
        <f t="shared" si="98"/>
        <v>17572.404816140581</v>
      </c>
      <c r="R956" s="12" t="b">
        <f t="shared" si="101"/>
        <v>0</v>
      </c>
      <c r="S956" s="23">
        <f t="shared" si="99"/>
        <v>18657.17780915965</v>
      </c>
      <c r="T956" s="23" t="b">
        <f t="shared" si="102"/>
        <v>0</v>
      </c>
      <c r="U956" s="23">
        <f t="shared" si="100"/>
        <v>18667.558411963608</v>
      </c>
      <c r="V956" s="25">
        <f t="shared" si="103"/>
        <v>18668</v>
      </c>
      <c r="W956" s="27">
        <f t="shared" si="104"/>
        <v>-25666</v>
      </c>
    </row>
    <row r="957" spans="2:23" ht="38.25" x14ac:dyDescent="0.2">
      <c r="B957" s="9">
        <v>956</v>
      </c>
      <c r="C957" s="9">
        <v>17</v>
      </c>
      <c r="D957" s="9" t="s">
        <v>2855</v>
      </c>
      <c r="E957" s="9" t="s">
        <v>2901</v>
      </c>
      <c r="F957" s="9">
        <v>178475</v>
      </c>
      <c r="G957" s="10" t="s">
        <v>2857</v>
      </c>
      <c r="H957" s="10" t="s">
        <v>2858</v>
      </c>
      <c r="I957" s="10" t="s">
        <v>2902</v>
      </c>
      <c r="J957" s="10" t="s">
        <v>2903</v>
      </c>
      <c r="K957" s="11">
        <v>74083</v>
      </c>
      <c r="L957" s="11">
        <v>11113</v>
      </c>
      <c r="M957" s="11">
        <v>0</v>
      </c>
      <c r="N957" s="21">
        <v>11113</v>
      </c>
      <c r="O957" s="7">
        <v>3</v>
      </c>
      <c r="P957" s="11">
        <v>0</v>
      </c>
      <c r="Q957" s="11">
        <f t="shared" si="98"/>
        <v>11113</v>
      </c>
      <c r="R957" s="12" t="b">
        <f t="shared" si="101"/>
        <v>1</v>
      </c>
      <c r="S957" s="23">
        <f t="shared" si="99"/>
        <v>11113</v>
      </c>
      <c r="T957" s="23" t="b">
        <f t="shared" si="102"/>
        <v>1</v>
      </c>
      <c r="U957" s="23">
        <f t="shared" si="100"/>
        <v>11113</v>
      </c>
      <c r="V957" s="25">
        <f t="shared" si="103"/>
        <v>11113</v>
      </c>
      <c r="W957" s="27">
        <f t="shared" si="104"/>
        <v>0</v>
      </c>
    </row>
    <row r="958" spans="2:23" ht="51" x14ac:dyDescent="0.2">
      <c r="B958" s="9">
        <v>957</v>
      </c>
      <c r="C958" s="9">
        <v>18</v>
      </c>
      <c r="D958" s="9" t="s">
        <v>2855</v>
      </c>
      <c r="E958" s="9" t="s">
        <v>2904</v>
      </c>
      <c r="F958" s="9">
        <v>178545</v>
      </c>
      <c r="G958" s="10" t="s">
        <v>2857</v>
      </c>
      <c r="H958" s="10" t="s">
        <v>2858</v>
      </c>
      <c r="I958" s="10" t="s">
        <v>2905</v>
      </c>
      <c r="J958" s="10" t="s">
        <v>2906</v>
      </c>
      <c r="K958" s="11">
        <v>154700</v>
      </c>
      <c r="L958" s="11">
        <v>59500</v>
      </c>
      <c r="M958" s="11">
        <v>29750</v>
      </c>
      <c r="N958" s="21">
        <v>29750</v>
      </c>
      <c r="O958" s="7">
        <v>4</v>
      </c>
      <c r="P958" s="11">
        <v>0</v>
      </c>
      <c r="Q958" s="11">
        <f t="shared" si="98"/>
        <v>23429.87308818744</v>
      </c>
      <c r="R958" s="12" t="b">
        <f t="shared" si="101"/>
        <v>0</v>
      </c>
      <c r="S958" s="23">
        <f t="shared" si="99"/>
        <v>24514.646081206509</v>
      </c>
      <c r="T958" s="23" t="b">
        <f t="shared" si="102"/>
        <v>0</v>
      </c>
      <c r="U958" s="23">
        <f t="shared" si="100"/>
        <v>24525.026684010467</v>
      </c>
      <c r="V958" s="25">
        <f t="shared" si="103"/>
        <v>24526</v>
      </c>
      <c r="W958" s="27">
        <f t="shared" si="104"/>
        <v>-5224</v>
      </c>
    </row>
    <row r="959" spans="2:23" ht="12.75" customHeight="1" x14ac:dyDescent="0.2">
      <c r="B959" s="65" t="s">
        <v>2907</v>
      </c>
      <c r="C959" s="66"/>
      <c r="D959" s="66"/>
      <c r="E959" s="66"/>
      <c r="F959" s="66"/>
      <c r="G959" s="66"/>
      <c r="H959" s="66"/>
      <c r="I959" s="66"/>
      <c r="J959" s="66"/>
      <c r="K959" s="51">
        <f t="shared" ref="K959:M959" si="105">SUM(K2:K958)</f>
        <v>155386242.44000003</v>
      </c>
      <c r="L959" s="51">
        <f t="shared" si="105"/>
        <v>83713220.949999988</v>
      </c>
      <c r="M959" s="51">
        <f t="shared" si="105"/>
        <v>7327688.7399999993</v>
      </c>
      <c r="N959" s="51">
        <f>SUM(N2:N958)</f>
        <v>65109938.289999999</v>
      </c>
      <c r="O959" s="52"/>
      <c r="P959" s="51">
        <v>0</v>
      </c>
      <c r="Q959" s="51"/>
      <c r="R959" s="53"/>
      <c r="S959" s="53"/>
      <c r="T959" s="54"/>
      <c r="U959" s="54"/>
      <c r="V959" s="54"/>
      <c r="W959" s="55"/>
    </row>
    <row r="960" spans="2:23" ht="8.65" customHeight="1" x14ac:dyDescent="0.2"/>
    <row r="962" spans="5:23" x14ac:dyDescent="0.2">
      <c r="E962" s="3" t="s">
        <v>2908</v>
      </c>
      <c r="M962" s="57">
        <v>18000000</v>
      </c>
      <c r="N962" s="58"/>
      <c r="O962" s="59">
        <f>SUM(O2:O958)</f>
        <v>3073</v>
      </c>
      <c r="P962" s="60">
        <f>M962/O962</f>
        <v>5857.46827204686</v>
      </c>
      <c r="Q962" s="61">
        <f>SUM(Q2:Q958)</f>
        <v>17093129.777836058</v>
      </c>
      <c r="R962" s="60">
        <f>COUNTIF(R2:R958,FALSE)</f>
        <v>836</v>
      </c>
      <c r="S962" s="61">
        <f>SUM(S2:S958)</f>
        <v>17991321.81605589</v>
      </c>
      <c r="T962" s="60">
        <f>COUNTIF(T2:T958,FALSE)</f>
        <v>836</v>
      </c>
      <c r="U962" s="62"/>
      <c r="V962" s="62">
        <f>SUM(V2:V958)</f>
        <v>18000000</v>
      </c>
      <c r="W962" s="58"/>
    </row>
    <row r="963" spans="5:23" x14ac:dyDescent="0.2">
      <c r="M963" s="58"/>
      <c r="N963" s="58"/>
      <c r="O963" s="59"/>
      <c r="P963" s="58"/>
      <c r="Q963" s="63">
        <f>M962-Q962</f>
        <v>906870.22216394171</v>
      </c>
      <c r="R963" s="58"/>
      <c r="S963" s="63">
        <f>M962-S962</f>
        <v>8678.1839441098273</v>
      </c>
      <c r="T963" s="64"/>
      <c r="U963" s="64"/>
      <c r="V963" s="64">
        <f>M962-V962</f>
        <v>0</v>
      </c>
      <c r="W963" s="58"/>
    </row>
    <row r="964" spans="5:23" x14ac:dyDescent="0.2">
      <c r="M964" s="58"/>
      <c r="N964" s="58"/>
      <c r="O964" s="59"/>
      <c r="P964" s="58"/>
      <c r="Q964" s="64">
        <f>Q963+S963</f>
        <v>915548.40610805154</v>
      </c>
      <c r="R964" s="58"/>
      <c r="S964" s="58"/>
      <c r="T964" s="58"/>
      <c r="U964" s="58"/>
      <c r="V964" s="64"/>
      <c r="W964" s="58"/>
    </row>
    <row r="965" spans="5:23" x14ac:dyDescent="0.2">
      <c r="M965" s="58"/>
      <c r="N965" s="58"/>
      <c r="O965" s="59"/>
      <c r="P965" s="58"/>
      <c r="Q965" s="58"/>
      <c r="R965" s="58"/>
      <c r="S965" s="58"/>
      <c r="T965" s="58"/>
      <c r="U965" s="58"/>
      <c r="V965" s="58"/>
      <c r="W965" s="58"/>
    </row>
    <row r="966" spans="5:23" x14ac:dyDescent="0.2">
      <c r="M966" s="58"/>
      <c r="N966" s="58"/>
      <c r="O966" s="59"/>
      <c r="P966" s="58">
        <v>957</v>
      </c>
      <c r="Q966" s="58"/>
      <c r="R966" s="58">
        <f>P966-R962</f>
        <v>121</v>
      </c>
      <c r="S966" s="58"/>
      <c r="T966" s="58"/>
      <c r="U966" s="58"/>
      <c r="V966" s="58"/>
      <c r="W966" s="58"/>
    </row>
    <row r="967" spans="5:23" x14ac:dyDescent="0.2">
      <c r="M967" s="58"/>
      <c r="N967" s="58"/>
      <c r="O967" s="59"/>
      <c r="P967" s="58"/>
      <c r="Q967" s="58"/>
      <c r="R967" s="58"/>
      <c r="S967" s="58"/>
      <c r="T967" s="58"/>
      <c r="U967" s="58"/>
      <c r="V967" s="58"/>
      <c r="W967" s="58"/>
    </row>
  </sheetData>
  <autoFilter ref="B1:W959" xr:uid="{00000000-0009-0000-0000-000001000000}"/>
  <mergeCells count="1">
    <mergeCell ref="B959:J959"/>
  </mergeCells>
  <pageMargins left="0.19685000000000002" right="7.8740000000000004E-2" top="1" bottom="1" header="1" footer="1"/>
  <pageSetup orientation="landscape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B1:W964"/>
  <sheetViews>
    <sheetView showGridLines="0" topLeftCell="E1" zoomScaleNormal="100" workbookViewId="0">
      <pane ySplit="1" topLeftCell="A383" activePane="bottomLeft" state="frozen"/>
      <selection activeCell="B1" sqref="B1"/>
      <selection pane="bottomLeft" activeCell="V383" sqref="V383"/>
    </sheetView>
  </sheetViews>
  <sheetFormatPr defaultRowHeight="12.75" x14ac:dyDescent="0.2"/>
  <cols>
    <col min="1" max="1" width="0.85546875" style="1" customWidth="1"/>
    <col min="2" max="2" width="4.42578125" style="1" customWidth="1"/>
    <col min="3" max="3" width="5.85546875" style="1" customWidth="1"/>
    <col min="4" max="4" width="10.85546875" style="1" customWidth="1"/>
    <col min="5" max="5" width="12.5703125" style="1" customWidth="1"/>
    <col min="6" max="6" width="9.28515625" style="1" customWidth="1"/>
    <col min="7" max="7" width="11.28515625" style="1" customWidth="1"/>
    <col min="8" max="8" width="11" style="1" customWidth="1"/>
    <col min="9" max="9" width="16.28515625" style="1" customWidth="1"/>
    <col min="10" max="11" width="13.7109375" style="1" customWidth="1"/>
    <col min="12" max="12" width="12.5703125" style="1" customWidth="1"/>
    <col min="13" max="13" width="13" style="1" customWidth="1"/>
    <col min="14" max="14" width="13.7109375" style="1" customWidth="1"/>
    <col min="15" max="15" width="8.7109375" style="2" customWidth="1"/>
    <col min="16" max="16" width="11.140625" style="1" customWidth="1"/>
    <col min="17" max="17" width="16.85546875" style="1" bestFit="1" customWidth="1"/>
    <col min="18" max="18" width="10.85546875" style="1" bestFit="1" customWidth="1"/>
    <col min="19" max="21" width="15.42578125" style="1" customWidth="1"/>
    <col min="22" max="22" width="16.42578125" style="1" bestFit="1" customWidth="1"/>
    <col min="23" max="23" width="13.85546875" style="1" bestFit="1" customWidth="1"/>
    <col min="24" max="255" width="9.140625" style="1"/>
    <col min="256" max="256" width="0.85546875" style="1" customWidth="1"/>
    <col min="257" max="257" width="4.42578125" style="1" customWidth="1"/>
    <col min="258" max="258" width="5.85546875" style="1" customWidth="1"/>
    <col min="259" max="259" width="10.85546875" style="1" customWidth="1"/>
    <col min="260" max="260" width="12.5703125" style="1" customWidth="1"/>
    <col min="261" max="261" width="9.28515625" style="1" customWidth="1"/>
    <col min="262" max="262" width="11.28515625" style="1" customWidth="1"/>
    <col min="263" max="263" width="11" style="1" customWidth="1"/>
    <col min="264" max="264" width="16.28515625" style="1" customWidth="1"/>
    <col min="265" max="266" width="13.7109375" style="1" customWidth="1"/>
    <col min="267" max="267" width="12.5703125" style="1" customWidth="1"/>
    <col min="268" max="268" width="13" style="1" customWidth="1"/>
    <col min="269" max="269" width="13.7109375" style="1" customWidth="1"/>
    <col min="270" max="270" width="8.7109375" style="1" customWidth="1"/>
    <col min="271" max="271" width="11.140625" style="1" customWidth="1"/>
    <col min="272" max="272" width="21.7109375" style="1" customWidth="1"/>
    <col min="273" max="511" width="9.140625" style="1"/>
    <col min="512" max="512" width="0.85546875" style="1" customWidth="1"/>
    <col min="513" max="513" width="4.42578125" style="1" customWidth="1"/>
    <col min="514" max="514" width="5.85546875" style="1" customWidth="1"/>
    <col min="515" max="515" width="10.85546875" style="1" customWidth="1"/>
    <col min="516" max="516" width="12.5703125" style="1" customWidth="1"/>
    <col min="517" max="517" width="9.28515625" style="1" customWidth="1"/>
    <col min="518" max="518" width="11.28515625" style="1" customWidth="1"/>
    <col min="519" max="519" width="11" style="1" customWidth="1"/>
    <col min="520" max="520" width="16.28515625" style="1" customWidth="1"/>
    <col min="521" max="522" width="13.7109375" style="1" customWidth="1"/>
    <col min="523" max="523" width="12.5703125" style="1" customWidth="1"/>
    <col min="524" max="524" width="13" style="1" customWidth="1"/>
    <col min="525" max="525" width="13.7109375" style="1" customWidth="1"/>
    <col min="526" max="526" width="8.7109375" style="1" customWidth="1"/>
    <col min="527" max="527" width="11.140625" style="1" customWidth="1"/>
    <col min="528" max="528" width="21.7109375" style="1" customWidth="1"/>
    <col min="529" max="767" width="9.140625" style="1"/>
    <col min="768" max="768" width="0.85546875" style="1" customWidth="1"/>
    <col min="769" max="769" width="4.42578125" style="1" customWidth="1"/>
    <col min="770" max="770" width="5.85546875" style="1" customWidth="1"/>
    <col min="771" max="771" width="10.85546875" style="1" customWidth="1"/>
    <col min="772" max="772" width="12.5703125" style="1" customWidth="1"/>
    <col min="773" max="773" width="9.28515625" style="1" customWidth="1"/>
    <col min="774" max="774" width="11.28515625" style="1" customWidth="1"/>
    <col min="775" max="775" width="11" style="1" customWidth="1"/>
    <col min="776" max="776" width="16.28515625" style="1" customWidth="1"/>
    <col min="777" max="778" width="13.7109375" style="1" customWidth="1"/>
    <col min="779" max="779" width="12.5703125" style="1" customWidth="1"/>
    <col min="780" max="780" width="13" style="1" customWidth="1"/>
    <col min="781" max="781" width="13.7109375" style="1" customWidth="1"/>
    <col min="782" max="782" width="8.7109375" style="1" customWidth="1"/>
    <col min="783" max="783" width="11.140625" style="1" customWidth="1"/>
    <col min="784" max="784" width="21.7109375" style="1" customWidth="1"/>
    <col min="785" max="1023" width="9.140625" style="1"/>
    <col min="1024" max="1024" width="0.85546875" style="1" customWidth="1"/>
    <col min="1025" max="1025" width="4.42578125" style="1" customWidth="1"/>
    <col min="1026" max="1026" width="5.85546875" style="1" customWidth="1"/>
    <col min="1027" max="1027" width="10.85546875" style="1" customWidth="1"/>
    <col min="1028" max="1028" width="12.5703125" style="1" customWidth="1"/>
    <col min="1029" max="1029" width="9.28515625" style="1" customWidth="1"/>
    <col min="1030" max="1030" width="11.28515625" style="1" customWidth="1"/>
    <col min="1031" max="1031" width="11" style="1" customWidth="1"/>
    <col min="1032" max="1032" width="16.28515625" style="1" customWidth="1"/>
    <col min="1033" max="1034" width="13.7109375" style="1" customWidth="1"/>
    <col min="1035" max="1035" width="12.5703125" style="1" customWidth="1"/>
    <col min="1036" max="1036" width="13" style="1" customWidth="1"/>
    <col min="1037" max="1037" width="13.7109375" style="1" customWidth="1"/>
    <col min="1038" max="1038" width="8.7109375" style="1" customWidth="1"/>
    <col min="1039" max="1039" width="11.140625" style="1" customWidth="1"/>
    <col min="1040" max="1040" width="21.7109375" style="1" customWidth="1"/>
    <col min="1041" max="1279" width="9.140625" style="1"/>
    <col min="1280" max="1280" width="0.85546875" style="1" customWidth="1"/>
    <col min="1281" max="1281" width="4.42578125" style="1" customWidth="1"/>
    <col min="1282" max="1282" width="5.85546875" style="1" customWidth="1"/>
    <col min="1283" max="1283" width="10.85546875" style="1" customWidth="1"/>
    <col min="1284" max="1284" width="12.5703125" style="1" customWidth="1"/>
    <col min="1285" max="1285" width="9.28515625" style="1" customWidth="1"/>
    <col min="1286" max="1286" width="11.28515625" style="1" customWidth="1"/>
    <col min="1287" max="1287" width="11" style="1" customWidth="1"/>
    <col min="1288" max="1288" width="16.28515625" style="1" customWidth="1"/>
    <col min="1289" max="1290" width="13.7109375" style="1" customWidth="1"/>
    <col min="1291" max="1291" width="12.5703125" style="1" customWidth="1"/>
    <col min="1292" max="1292" width="13" style="1" customWidth="1"/>
    <col min="1293" max="1293" width="13.7109375" style="1" customWidth="1"/>
    <col min="1294" max="1294" width="8.7109375" style="1" customWidth="1"/>
    <col min="1295" max="1295" width="11.140625" style="1" customWidth="1"/>
    <col min="1296" max="1296" width="21.7109375" style="1" customWidth="1"/>
    <col min="1297" max="1535" width="9.140625" style="1"/>
    <col min="1536" max="1536" width="0.85546875" style="1" customWidth="1"/>
    <col min="1537" max="1537" width="4.42578125" style="1" customWidth="1"/>
    <col min="1538" max="1538" width="5.85546875" style="1" customWidth="1"/>
    <col min="1539" max="1539" width="10.85546875" style="1" customWidth="1"/>
    <col min="1540" max="1540" width="12.5703125" style="1" customWidth="1"/>
    <col min="1541" max="1541" width="9.28515625" style="1" customWidth="1"/>
    <col min="1542" max="1542" width="11.28515625" style="1" customWidth="1"/>
    <col min="1543" max="1543" width="11" style="1" customWidth="1"/>
    <col min="1544" max="1544" width="16.28515625" style="1" customWidth="1"/>
    <col min="1545" max="1546" width="13.7109375" style="1" customWidth="1"/>
    <col min="1547" max="1547" width="12.5703125" style="1" customWidth="1"/>
    <col min="1548" max="1548" width="13" style="1" customWidth="1"/>
    <col min="1549" max="1549" width="13.7109375" style="1" customWidth="1"/>
    <col min="1550" max="1550" width="8.7109375" style="1" customWidth="1"/>
    <col min="1551" max="1551" width="11.140625" style="1" customWidth="1"/>
    <col min="1552" max="1552" width="21.7109375" style="1" customWidth="1"/>
    <col min="1553" max="1791" width="9.140625" style="1"/>
    <col min="1792" max="1792" width="0.85546875" style="1" customWidth="1"/>
    <col min="1793" max="1793" width="4.42578125" style="1" customWidth="1"/>
    <col min="1794" max="1794" width="5.85546875" style="1" customWidth="1"/>
    <col min="1795" max="1795" width="10.85546875" style="1" customWidth="1"/>
    <col min="1796" max="1796" width="12.5703125" style="1" customWidth="1"/>
    <col min="1797" max="1797" width="9.28515625" style="1" customWidth="1"/>
    <col min="1798" max="1798" width="11.28515625" style="1" customWidth="1"/>
    <col min="1799" max="1799" width="11" style="1" customWidth="1"/>
    <col min="1800" max="1800" width="16.28515625" style="1" customWidth="1"/>
    <col min="1801" max="1802" width="13.7109375" style="1" customWidth="1"/>
    <col min="1803" max="1803" width="12.5703125" style="1" customWidth="1"/>
    <col min="1804" max="1804" width="13" style="1" customWidth="1"/>
    <col min="1805" max="1805" width="13.7109375" style="1" customWidth="1"/>
    <col min="1806" max="1806" width="8.7109375" style="1" customWidth="1"/>
    <col min="1807" max="1807" width="11.140625" style="1" customWidth="1"/>
    <col min="1808" max="1808" width="21.7109375" style="1" customWidth="1"/>
    <col min="1809" max="2047" width="9.140625" style="1"/>
    <col min="2048" max="2048" width="0.85546875" style="1" customWidth="1"/>
    <col min="2049" max="2049" width="4.42578125" style="1" customWidth="1"/>
    <col min="2050" max="2050" width="5.85546875" style="1" customWidth="1"/>
    <col min="2051" max="2051" width="10.85546875" style="1" customWidth="1"/>
    <col min="2052" max="2052" width="12.5703125" style="1" customWidth="1"/>
    <col min="2053" max="2053" width="9.28515625" style="1" customWidth="1"/>
    <col min="2054" max="2054" width="11.28515625" style="1" customWidth="1"/>
    <col min="2055" max="2055" width="11" style="1" customWidth="1"/>
    <col min="2056" max="2056" width="16.28515625" style="1" customWidth="1"/>
    <col min="2057" max="2058" width="13.7109375" style="1" customWidth="1"/>
    <col min="2059" max="2059" width="12.5703125" style="1" customWidth="1"/>
    <col min="2060" max="2060" width="13" style="1" customWidth="1"/>
    <col min="2061" max="2061" width="13.7109375" style="1" customWidth="1"/>
    <col min="2062" max="2062" width="8.7109375" style="1" customWidth="1"/>
    <col min="2063" max="2063" width="11.140625" style="1" customWidth="1"/>
    <col min="2064" max="2064" width="21.7109375" style="1" customWidth="1"/>
    <col min="2065" max="2303" width="9.140625" style="1"/>
    <col min="2304" max="2304" width="0.85546875" style="1" customWidth="1"/>
    <col min="2305" max="2305" width="4.42578125" style="1" customWidth="1"/>
    <col min="2306" max="2306" width="5.85546875" style="1" customWidth="1"/>
    <col min="2307" max="2307" width="10.85546875" style="1" customWidth="1"/>
    <col min="2308" max="2308" width="12.5703125" style="1" customWidth="1"/>
    <col min="2309" max="2309" width="9.28515625" style="1" customWidth="1"/>
    <col min="2310" max="2310" width="11.28515625" style="1" customWidth="1"/>
    <col min="2311" max="2311" width="11" style="1" customWidth="1"/>
    <col min="2312" max="2312" width="16.28515625" style="1" customWidth="1"/>
    <col min="2313" max="2314" width="13.7109375" style="1" customWidth="1"/>
    <col min="2315" max="2315" width="12.5703125" style="1" customWidth="1"/>
    <col min="2316" max="2316" width="13" style="1" customWidth="1"/>
    <col min="2317" max="2317" width="13.7109375" style="1" customWidth="1"/>
    <col min="2318" max="2318" width="8.7109375" style="1" customWidth="1"/>
    <col min="2319" max="2319" width="11.140625" style="1" customWidth="1"/>
    <col min="2320" max="2320" width="21.7109375" style="1" customWidth="1"/>
    <col min="2321" max="2559" width="9.140625" style="1"/>
    <col min="2560" max="2560" width="0.85546875" style="1" customWidth="1"/>
    <col min="2561" max="2561" width="4.42578125" style="1" customWidth="1"/>
    <col min="2562" max="2562" width="5.85546875" style="1" customWidth="1"/>
    <col min="2563" max="2563" width="10.85546875" style="1" customWidth="1"/>
    <col min="2564" max="2564" width="12.5703125" style="1" customWidth="1"/>
    <col min="2565" max="2565" width="9.28515625" style="1" customWidth="1"/>
    <col min="2566" max="2566" width="11.28515625" style="1" customWidth="1"/>
    <col min="2567" max="2567" width="11" style="1" customWidth="1"/>
    <col min="2568" max="2568" width="16.28515625" style="1" customWidth="1"/>
    <col min="2569" max="2570" width="13.7109375" style="1" customWidth="1"/>
    <col min="2571" max="2571" width="12.5703125" style="1" customWidth="1"/>
    <col min="2572" max="2572" width="13" style="1" customWidth="1"/>
    <col min="2573" max="2573" width="13.7109375" style="1" customWidth="1"/>
    <col min="2574" max="2574" width="8.7109375" style="1" customWidth="1"/>
    <col min="2575" max="2575" width="11.140625" style="1" customWidth="1"/>
    <col min="2576" max="2576" width="21.7109375" style="1" customWidth="1"/>
    <col min="2577" max="2815" width="9.140625" style="1"/>
    <col min="2816" max="2816" width="0.85546875" style="1" customWidth="1"/>
    <col min="2817" max="2817" width="4.42578125" style="1" customWidth="1"/>
    <col min="2818" max="2818" width="5.85546875" style="1" customWidth="1"/>
    <col min="2819" max="2819" width="10.85546875" style="1" customWidth="1"/>
    <col min="2820" max="2820" width="12.5703125" style="1" customWidth="1"/>
    <col min="2821" max="2821" width="9.28515625" style="1" customWidth="1"/>
    <col min="2822" max="2822" width="11.28515625" style="1" customWidth="1"/>
    <col min="2823" max="2823" width="11" style="1" customWidth="1"/>
    <col min="2824" max="2824" width="16.28515625" style="1" customWidth="1"/>
    <col min="2825" max="2826" width="13.7109375" style="1" customWidth="1"/>
    <col min="2827" max="2827" width="12.5703125" style="1" customWidth="1"/>
    <col min="2828" max="2828" width="13" style="1" customWidth="1"/>
    <col min="2829" max="2829" width="13.7109375" style="1" customWidth="1"/>
    <col min="2830" max="2830" width="8.7109375" style="1" customWidth="1"/>
    <col min="2831" max="2831" width="11.140625" style="1" customWidth="1"/>
    <col min="2832" max="2832" width="21.7109375" style="1" customWidth="1"/>
    <col min="2833" max="3071" width="9.140625" style="1"/>
    <col min="3072" max="3072" width="0.85546875" style="1" customWidth="1"/>
    <col min="3073" max="3073" width="4.42578125" style="1" customWidth="1"/>
    <col min="3074" max="3074" width="5.85546875" style="1" customWidth="1"/>
    <col min="3075" max="3075" width="10.85546875" style="1" customWidth="1"/>
    <col min="3076" max="3076" width="12.5703125" style="1" customWidth="1"/>
    <col min="3077" max="3077" width="9.28515625" style="1" customWidth="1"/>
    <col min="3078" max="3078" width="11.28515625" style="1" customWidth="1"/>
    <col min="3079" max="3079" width="11" style="1" customWidth="1"/>
    <col min="3080" max="3080" width="16.28515625" style="1" customWidth="1"/>
    <col min="3081" max="3082" width="13.7109375" style="1" customWidth="1"/>
    <col min="3083" max="3083" width="12.5703125" style="1" customWidth="1"/>
    <col min="3084" max="3084" width="13" style="1" customWidth="1"/>
    <col min="3085" max="3085" width="13.7109375" style="1" customWidth="1"/>
    <col min="3086" max="3086" width="8.7109375" style="1" customWidth="1"/>
    <col min="3087" max="3087" width="11.140625" style="1" customWidth="1"/>
    <col min="3088" max="3088" width="21.7109375" style="1" customWidth="1"/>
    <col min="3089" max="3327" width="9.140625" style="1"/>
    <col min="3328" max="3328" width="0.85546875" style="1" customWidth="1"/>
    <col min="3329" max="3329" width="4.42578125" style="1" customWidth="1"/>
    <col min="3330" max="3330" width="5.85546875" style="1" customWidth="1"/>
    <col min="3331" max="3331" width="10.85546875" style="1" customWidth="1"/>
    <col min="3332" max="3332" width="12.5703125" style="1" customWidth="1"/>
    <col min="3333" max="3333" width="9.28515625" style="1" customWidth="1"/>
    <col min="3334" max="3334" width="11.28515625" style="1" customWidth="1"/>
    <col min="3335" max="3335" width="11" style="1" customWidth="1"/>
    <col min="3336" max="3336" width="16.28515625" style="1" customWidth="1"/>
    <col min="3337" max="3338" width="13.7109375" style="1" customWidth="1"/>
    <col min="3339" max="3339" width="12.5703125" style="1" customWidth="1"/>
    <col min="3340" max="3340" width="13" style="1" customWidth="1"/>
    <col min="3341" max="3341" width="13.7109375" style="1" customWidth="1"/>
    <col min="3342" max="3342" width="8.7109375" style="1" customWidth="1"/>
    <col min="3343" max="3343" width="11.140625" style="1" customWidth="1"/>
    <col min="3344" max="3344" width="21.7109375" style="1" customWidth="1"/>
    <col min="3345" max="3583" width="9.140625" style="1"/>
    <col min="3584" max="3584" width="0.85546875" style="1" customWidth="1"/>
    <col min="3585" max="3585" width="4.42578125" style="1" customWidth="1"/>
    <col min="3586" max="3586" width="5.85546875" style="1" customWidth="1"/>
    <col min="3587" max="3587" width="10.85546875" style="1" customWidth="1"/>
    <col min="3588" max="3588" width="12.5703125" style="1" customWidth="1"/>
    <col min="3589" max="3589" width="9.28515625" style="1" customWidth="1"/>
    <col min="3590" max="3590" width="11.28515625" style="1" customWidth="1"/>
    <col min="3591" max="3591" width="11" style="1" customWidth="1"/>
    <col min="3592" max="3592" width="16.28515625" style="1" customWidth="1"/>
    <col min="3593" max="3594" width="13.7109375" style="1" customWidth="1"/>
    <col min="3595" max="3595" width="12.5703125" style="1" customWidth="1"/>
    <col min="3596" max="3596" width="13" style="1" customWidth="1"/>
    <col min="3597" max="3597" width="13.7109375" style="1" customWidth="1"/>
    <col min="3598" max="3598" width="8.7109375" style="1" customWidth="1"/>
    <col min="3599" max="3599" width="11.140625" style="1" customWidth="1"/>
    <col min="3600" max="3600" width="21.7109375" style="1" customWidth="1"/>
    <col min="3601" max="3839" width="9.140625" style="1"/>
    <col min="3840" max="3840" width="0.85546875" style="1" customWidth="1"/>
    <col min="3841" max="3841" width="4.42578125" style="1" customWidth="1"/>
    <col min="3842" max="3842" width="5.85546875" style="1" customWidth="1"/>
    <col min="3843" max="3843" width="10.85546875" style="1" customWidth="1"/>
    <col min="3844" max="3844" width="12.5703125" style="1" customWidth="1"/>
    <col min="3845" max="3845" width="9.28515625" style="1" customWidth="1"/>
    <col min="3846" max="3846" width="11.28515625" style="1" customWidth="1"/>
    <col min="3847" max="3847" width="11" style="1" customWidth="1"/>
    <col min="3848" max="3848" width="16.28515625" style="1" customWidth="1"/>
    <col min="3849" max="3850" width="13.7109375" style="1" customWidth="1"/>
    <col min="3851" max="3851" width="12.5703125" style="1" customWidth="1"/>
    <col min="3852" max="3852" width="13" style="1" customWidth="1"/>
    <col min="3853" max="3853" width="13.7109375" style="1" customWidth="1"/>
    <col min="3854" max="3854" width="8.7109375" style="1" customWidth="1"/>
    <col min="3855" max="3855" width="11.140625" style="1" customWidth="1"/>
    <col min="3856" max="3856" width="21.7109375" style="1" customWidth="1"/>
    <col min="3857" max="4095" width="9.140625" style="1"/>
    <col min="4096" max="4096" width="0.85546875" style="1" customWidth="1"/>
    <col min="4097" max="4097" width="4.42578125" style="1" customWidth="1"/>
    <col min="4098" max="4098" width="5.85546875" style="1" customWidth="1"/>
    <col min="4099" max="4099" width="10.85546875" style="1" customWidth="1"/>
    <col min="4100" max="4100" width="12.5703125" style="1" customWidth="1"/>
    <col min="4101" max="4101" width="9.28515625" style="1" customWidth="1"/>
    <col min="4102" max="4102" width="11.28515625" style="1" customWidth="1"/>
    <col min="4103" max="4103" width="11" style="1" customWidth="1"/>
    <col min="4104" max="4104" width="16.28515625" style="1" customWidth="1"/>
    <col min="4105" max="4106" width="13.7109375" style="1" customWidth="1"/>
    <col min="4107" max="4107" width="12.5703125" style="1" customWidth="1"/>
    <col min="4108" max="4108" width="13" style="1" customWidth="1"/>
    <col min="4109" max="4109" width="13.7109375" style="1" customWidth="1"/>
    <col min="4110" max="4110" width="8.7109375" style="1" customWidth="1"/>
    <col min="4111" max="4111" width="11.140625" style="1" customWidth="1"/>
    <col min="4112" max="4112" width="21.7109375" style="1" customWidth="1"/>
    <col min="4113" max="4351" width="9.140625" style="1"/>
    <col min="4352" max="4352" width="0.85546875" style="1" customWidth="1"/>
    <col min="4353" max="4353" width="4.42578125" style="1" customWidth="1"/>
    <col min="4354" max="4354" width="5.85546875" style="1" customWidth="1"/>
    <col min="4355" max="4355" width="10.85546875" style="1" customWidth="1"/>
    <col min="4356" max="4356" width="12.5703125" style="1" customWidth="1"/>
    <col min="4357" max="4357" width="9.28515625" style="1" customWidth="1"/>
    <col min="4358" max="4358" width="11.28515625" style="1" customWidth="1"/>
    <col min="4359" max="4359" width="11" style="1" customWidth="1"/>
    <col min="4360" max="4360" width="16.28515625" style="1" customWidth="1"/>
    <col min="4361" max="4362" width="13.7109375" style="1" customWidth="1"/>
    <col min="4363" max="4363" width="12.5703125" style="1" customWidth="1"/>
    <col min="4364" max="4364" width="13" style="1" customWidth="1"/>
    <col min="4365" max="4365" width="13.7109375" style="1" customWidth="1"/>
    <col min="4366" max="4366" width="8.7109375" style="1" customWidth="1"/>
    <col min="4367" max="4367" width="11.140625" style="1" customWidth="1"/>
    <col min="4368" max="4368" width="21.7109375" style="1" customWidth="1"/>
    <col min="4369" max="4607" width="9.140625" style="1"/>
    <col min="4608" max="4608" width="0.85546875" style="1" customWidth="1"/>
    <col min="4609" max="4609" width="4.42578125" style="1" customWidth="1"/>
    <col min="4610" max="4610" width="5.85546875" style="1" customWidth="1"/>
    <col min="4611" max="4611" width="10.85546875" style="1" customWidth="1"/>
    <col min="4612" max="4612" width="12.5703125" style="1" customWidth="1"/>
    <col min="4613" max="4613" width="9.28515625" style="1" customWidth="1"/>
    <col min="4614" max="4614" width="11.28515625" style="1" customWidth="1"/>
    <col min="4615" max="4615" width="11" style="1" customWidth="1"/>
    <col min="4616" max="4616" width="16.28515625" style="1" customWidth="1"/>
    <col min="4617" max="4618" width="13.7109375" style="1" customWidth="1"/>
    <col min="4619" max="4619" width="12.5703125" style="1" customWidth="1"/>
    <col min="4620" max="4620" width="13" style="1" customWidth="1"/>
    <col min="4621" max="4621" width="13.7109375" style="1" customWidth="1"/>
    <col min="4622" max="4622" width="8.7109375" style="1" customWidth="1"/>
    <col min="4623" max="4623" width="11.140625" style="1" customWidth="1"/>
    <col min="4624" max="4624" width="21.7109375" style="1" customWidth="1"/>
    <col min="4625" max="4863" width="9.140625" style="1"/>
    <col min="4864" max="4864" width="0.85546875" style="1" customWidth="1"/>
    <col min="4865" max="4865" width="4.42578125" style="1" customWidth="1"/>
    <col min="4866" max="4866" width="5.85546875" style="1" customWidth="1"/>
    <col min="4867" max="4867" width="10.85546875" style="1" customWidth="1"/>
    <col min="4868" max="4868" width="12.5703125" style="1" customWidth="1"/>
    <col min="4869" max="4869" width="9.28515625" style="1" customWidth="1"/>
    <col min="4870" max="4870" width="11.28515625" style="1" customWidth="1"/>
    <col min="4871" max="4871" width="11" style="1" customWidth="1"/>
    <col min="4872" max="4872" width="16.28515625" style="1" customWidth="1"/>
    <col min="4873" max="4874" width="13.7109375" style="1" customWidth="1"/>
    <col min="4875" max="4875" width="12.5703125" style="1" customWidth="1"/>
    <col min="4876" max="4876" width="13" style="1" customWidth="1"/>
    <col min="4877" max="4877" width="13.7109375" style="1" customWidth="1"/>
    <col min="4878" max="4878" width="8.7109375" style="1" customWidth="1"/>
    <col min="4879" max="4879" width="11.140625" style="1" customWidth="1"/>
    <col min="4880" max="4880" width="21.7109375" style="1" customWidth="1"/>
    <col min="4881" max="5119" width="9.140625" style="1"/>
    <col min="5120" max="5120" width="0.85546875" style="1" customWidth="1"/>
    <col min="5121" max="5121" width="4.42578125" style="1" customWidth="1"/>
    <col min="5122" max="5122" width="5.85546875" style="1" customWidth="1"/>
    <col min="5123" max="5123" width="10.85546875" style="1" customWidth="1"/>
    <col min="5124" max="5124" width="12.5703125" style="1" customWidth="1"/>
    <col min="5125" max="5125" width="9.28515625" style="1" customWidth="1"/>
    <col min="5126" max="5126" width="11.28515625" style="1" customWidth="1"/>
    <col min="5127" max="5127" width="11" style="1" customWidth="1"/>
    <col min="5128" max="5128" width="16.28515625" style="1" customWidth="1"/>
    <col min="5129" max="5130" width="13.7109375" style="1" customWidth="1"/>
    <col min="5131" max="5131" width="12.5703125" style="1" customWidth="1"/>
    <col min="5132" max="5132" width="13" style="1" customWidth="1"/>
    <col min="5133" max="5133" width="13.7109375" style="1" customWidth="1"/>
    <col min="5134" max="5134" width="8.7109375" style="1" customWidth="1"/>
    <col min="5135" max="5135" width="11.140625" style="1" customWidth="1"/>
    <col min="5136" max="5136" width="21.7109375" style="1" customWidth="1"/>
    <col min="5137" max="5375" width="9.140625" style="1"/>
    <col min="5376" max="5376" width="0.85546875" style="1" customWidth="1"/>
    <col min="5377" max="5377" width="4.42578125" style="1" customWidth="1"/>
    <col min="5378" max="5378" width="5.85546875" style="1" customWidth="1"/>
    <col min="5379" max="5379" width="10.85546875" style="1" customWidth="1"/>
    <col min="5380" max="5380" width="12.5703125" style="1" customWidth="1"/>
    <col min="5381" max="5381" width="9.28515625" style="1" customWidth="1"/>
    <col min="5382" max="5382" width="11.28515625" style="1" customWidth="1"/>
    <col min="5383" max="5383" width="11" style="1" customWidth="1"/>
    <col min="5384" max="5384" width="16.28515625" style="1" customWidth="1"/>
    <col min="5385" max="5386" width="13.7109375" style="1" customWidth="1"/>
    <col min="5387" max="5387" width="12.5703125" style="1" customWidth="1"/>
    <col min="5388" max="5388" width="13" style="1" customWidth="1"/>
    <col min="5389" max="5389" width="13.7109375" style="1" customWidth="1"/>
    <col min="5390" max="5390" width="8.7109375" style="1" customWidth="1"/>
    <col min="5391" max="5391" width="11.140625" style="1" customWidth="1"/>
    <col min="5392" max="5392" width="21.7109375" style="1" customWidth="1"/>
    <col min="5393" max="5631" width="9.140625" style="1"/>
    <col min="5632" max="5632" width="0.85546875" style="1" customWidth="1"/>
    <col min="5633" max="5633" width="4.42578125" style="1" customWidth="1"/>
    <col min="5634" max="5634" width="5.85546875" style="1" customWidth="1"/>
    <col min="5635" max="5635" width="10.85546875" style="1" customWidth="1"/>
    <col min="5636" max="5636" width="12.5703125" style="1" customWidth="1"/>
    <col min="5637" max="5637" width="9.28515625" style="1" customWidth="1"/>
    <col min="5638" max="5638" width="11.28515625" style="1" customWidth="1"/>
    <col min="5639" max="5639" width="11" style="1" customWidth="1"/>
    <col min="5640" max="5640" width="16.28515625" style="1" customWidth="1"/>
    <col min="5641" max="5642" width="13.7109375" style="1" customWidth="1"/>
    <col min="5643" max="5643" width="12.5703125" style="1" customWidth="1"/>
    <col min="5644" max="5644" width="13" style="1" customWidth="1"/>
    <col min="5645" max="5645" width="13.7109375" style="1" customWidth="1"/>
    <col min="5646" max="5646" width="8.7109375" style="1" customWidth="1"/>
    <col min="5647" max="5647" width="11.140625" style="1" customWidth="1"/>
    <col min="5648" max="5648" width="21.7109375" style="1" customWidth="1"/>
    <col min="5649" max="5887" width="9.140625" style="1"/>
    <col min="5888" max="5888" width="0.85546875" style="1" customWidth="1"/>
    <col min="5889" max="5889" width="4.42578125" style="1" customWidth="1"/>
    <col min="5890" max="5890" width="5.85546875" style="1" customWidth="1"/>
    <col min="5891" max="5891" width="10.85546875" style="1" customWidth="1"/>
    <col min="5892" max="5892" width="12.5703125" style="1" customWidth="1"/>
    <col min="5893" max="5893" width="9.28515625" style="1" customWidth="1"/>
    <col min="5894" max="5894" width="11.28515625" style="1" customWidth="1"/>
    <col min="5895" max="5895" width="11" style="1" customWidth="1"/>
    <col min="5896" max="5896" width="16.28515625" style="1" customWidth="1"/>
    <col min="5897" max="5898" width="13.7109375" style="1" customWidth="1"/>
    <col min="5899" max="5899" width="12.5703125" style="1" customWidth="1"/>
    <col min="5900" max="5900" width="13" style="1" customWidth="1"/>
    <col min="5901" max="5901" width="13.7109375" style="1" customWidth="1"/>
    <col min="5902" max="5902" width="8.7109375" style="1" customWidth="1"/>
    <col min="5903" max="5903" width="11.140625" style="1" customWidth="1"/>
    <col min="5904" max="5904" width="21.7109375" style="1" customWidth="1"/>
    <col min="5905" max="6143" width="9.140625" style="1"/>
    <col min="6144" max="6144" width="0.85546875" style="1" customWidth="1"/>
    <col min="6145" max="6145" width="4.42578125" style="1" customWidth="1"/>
    <col min="6146" max="6146" width="5.85546875" style="1" customWidth="1"/>
    <col min="6147" max="6147" width="10.85546875" style="1" customWidth="1"/>
    <col min="6148" max="6148" width="12.5703125" style="1" customWidth="1"/>
    <col min="6149" max="6149" width="9.28515625" style="1" customWidth="1"/>
    <col min="6150" max="6150" width="11.28515625" style="1" customWidth="1"/>
    <col min="6151" max="6151" width="11" style="1" customWidth="1"/>
    <col min="6152" max="6152" width="16.28515625" style="1" customWidth="1"/>
    <col min="6153" max="6154" width="13.7109375" style="1" customWidth="1"/>
    <col min="6155" max="6155" width="12.5703125" style="1" customWidth="1"/>
    <col min="6156" max="6156" width="13" style="1" customWidth="1"/>
    <col min="6157" max="6157" width="13.7109375" style="1" customWidth="1"/>
    <col min="6158" max="6158" width="8.7109375" style="1" customWidth="1"/>
    <col min="6159" max="6159" width="11.140625" style="1" customWidth="1"/>
    <col min="6160" max="6160" width="21.7109375" style="1" customWidth="1"/>
    <col min="6161" max="6399" width="9.140625" style="1"/>
    <col min="6400" max="6400" width="0.85546875" style="1" customWidth="1"/>
    <col min="6401" max="6401" width="4.42578125" style="1" customWidth="1"/>
    <col min="6402" max="6402" width="5.85546875" style="1" customWidth="1"/>
    <col min="6403" max="6403" width="10.85546875" style="1" customWidth="1"/>
    <col min="6404" max="6404" width="12.5703125" style="1" customWidth="1"/>
    <col min="6405" max="6405" width="9.28515625" style="1" customWidth="1"/>
    <col min="6406" max="6406" width="11.28515625" style="1" customWidth="1"/>
    <col min="6407" max="6407" width="11" style="1" customWidth="1"/>
    <col min="6408" max="6408" width="16.28515625" style="1" customWidth="1"/>
    <col min="6409" max="6410" width="13.7109375" style="1" customWidth="1"/>
    <col min="6411" max="6411" width="12.5703125" style="1" customWidth="1"/>
    <col min="6412" max="6412" width="13" style="1" customWidth="1"/>
    <col min="6413" max="6413" width="13.7109375" style="1" customWidth="1"/>
    <col min="6414" max="6414" width="8.7109375" style="1" customWidth="1"/>
    <col min="6415" max="6415" width="11.140625" style="1" customWidth="1"/>
    <col min="6416" max="6416" width="21.7109375" style="1" customWidth="1"/>
    <col min="6417" max="6655" width="9.140625" style="1"/>
    <col min="6656" max="6656" width="0.85546875" style="1" customWidth="1"/>
    <col min="6657" max="6657" width="4.42578125" style="1" customWidth="1"/>
    <col min="6658" max="6658" width="5.85546875" style="1" customWidth="1"/>
    <col min="6659" max="6659" width="10.85546875" style="1" customWidth="1"/>
    <col min="6660" max="6660" width="12.5703125" style="1" customWidth="1"/>
    <col min="6661" max="6661" width="9.28515625" style="1" customWidth="1"/>
    <col min="6662" max="6662" width="11.28515625" style="1" customWidth="1"/>
    <col min="6663" max="6663" width="11" style="1" customWidth="1"/>
    <col min="6664" max="6664" width="16.28515625" style="1" customWidth="1"/>
    <col min="6665" max="6666" width="13.7109375" style="1" customWidth="1"/>
    <col min="6667" max="6667" width="12.5703125" style="1" customWidth="1"/>
    <col min="6668" max="6668" width="13" style="1" customWidth="1"/>
    <col min="6669" max="6669" width="13.7109375" style="1" customWidth="1"/>
    <col min="6670" max="6670" width="8.7109375" style="1" customWidth="1"/>
    <col min="6671" max="6671" width="11.140625" style="1" customWidth="1"/>
    <col min="6672" max="6672" width="21.7109375" style="1" customWidth="1"/>
    <col min="6673" max="6911" width="9.140625" style="1"/>
    <col min="6912" max="6912" width="0.85546875" style="1" customWidth="1"/>
    <col min="6913" max="6913" width="4.42578125" style="1" customWidth="1"/>
    <col min="6914" max="6914" width="5.85546875" style="1" customWidth="1"/>
    <col min="6915" max="6915" width="10.85546875" style="1" customWidth="1"/>
    <col min="6916" max="6916" width="12.5703125" style="1" customWidth="1"/>
    <col min="6917" max="6917" width="9.28515625" style="1" customWidth="1"/>
    <col min="6918" max="6918" width="11.28515625" style="1" customWidth="1"/>
    <col min="6919" max="6919" width="11" style="1" customWidth="1"/>
    <col min="6920" max="6920" width="16.28515625" style="1" customWidth="1"/>
    <col min="6921" max="6922" width="13.7109375" style="1" customWidth="1"/>
    <col min="6923" max="6923" width="12.5703125" style="1" customWidth="1"/>
    <col min="6924" max="6924" width="13" style="1" customWidth="1"/>
    <col min="6925" max="6925" width="13.7109375" style="1" customWidth="1"/>
    <col min="6926" max="6926" width="8.7109375" style="1" customWidth="1"/>
    <col min="6927" max="6927" width="11.140625" style="1" customWidth="1"/>
    <col min="6928" max="6928" width="21.7109375" style="1" customWidth="1"/>
    <col min="6929" max="7167" width="9.140625" style="1"/>
    <col min="7168" max="7168" width="0.85546875" style="1" customWidth="1"/>
    <col min="7169" max="7169" width="4.42578125" style="1" customWidth="1"/>
    <col min="7170" max="7170" width="5.85546875" style="1" customWidth="1"/>
    <col min="7171" max="7171" width="10.85546875" style="1" customWidth="1"/>
    <col min="7172" max="7172" width="12.5703125" style="1" customWidth="1"/>
    <col min="7173" max="7173" width="9.28515625" style="1" customWidth="1"/>
    <col min="7174" max="7174" width="11.28515625" style="1" customWidth="1"/>
    <col min="7175" max="7175" width="11" style="1" customWidth="1"/>
    <col min="7176" max="7176" width="16.28515625" style="1" customWidth="1"/>
    <col min="7177" max="7178" width="13.7109375" style="1" customWidth="1"/>
    <col min="7179" max="7179" width="12.5703125" style="1" customWidth="1"/>
    <col min="7180" max="7180" width="13" style="1" customWidth="1"/>
    <col min="7181" max="7181" width="13.7109375" style="1" customWidth="1"/>
    <col min="7182" max="7182" width="8.7109375" style="1" customWidth="1"/>
    <col min="7183" max="7183" width="11.140625" style="1" customWidth="1"/>
    <col min="7184" max="7184" width="21.7109375" style="1" customWidth="1"/>
    <col min="7185" max="7423" width="9.140625" style="1"/>
    <col min="7424" max="7424" width="0.85546875" style="1" customWidth="1"/>
    <col min="7425" max="7425" width="4.42578125" style="1" customWidth="1"/>
    <col min="7426" max="7426" width="5.85546875" style="1" customWidth="1"/>
    <col min="7427" max="7427" width="10.85546875" style="1" customWidth="1"/>
    <col min="7428" max="7428" width="12.5703125" style="1" customWidth="1"/>
    <col min="7429" max="7429" width="9.28515625" style="1" customWidth="1"/>
    <col min="7430" max="7430" width="11.28515625" style="1" customWidth="1"/>
    <col min="7431" max="7431" width="11" style="1" customWidth="1"/>
    <col min="7432" max="7432" width="16.28515625" style="1" customWidth="1"/>
    <col min="7433" max="7434" width="13.7109375" style="1" customWidth="1"/>
    <col min="7435" max="7435" width="12.5703125" style="1" customWidth="1"/>
    <col min="7436" max="7436" width="13" style="1" customWidth="1"/>
    <col min="7437" max="7437" width="13.7109375" style="1" customWidth="1"/>
    <col min="7438" max="7438" width="8.7109375" style="1" customWidth="1"/>
    <col min="7439" max="7439" width="11.140625" style="1" customWidth="1"/>
    <col min="7440" max="7440" width="21.7109375" style="1" customWidth="1"/>
    <col min="7441" max="7679" width="9.140625" style="1"/>
    <col min="7680" max="7680" width="0.85546875" style="1" customWidth="1"/>
    <col min="7681" max="7681" width="4.42578125" style="1" customWidth="1"/>
    <col min="7682" max="7682" width="5.85546875" style="1" customWidth="1"/>
    <col min="7683" max="7683" width="10.85546875" style="1" customWidth="1"/>
    <col min="7684" max="7684" width="12.5703125" style="1" customWidth="1"/>
    <col min="7685" max="7685" width="9.28515625" style="1" customWidth="1"/>
    <col min="7686" max="7686" width="11.28515625" style="1" customWidth="1"/>
    <col min="7687" max="7687" width="11" style="1" customWidth="1"/>
    <col min="7688" max="7688" width="16.28515625" style="1" customWidth="1"/>
    <col min="7689" max="7690" width="13.7109375" style="1" customWidth="1"/>
    <col min="7691" max="7691" width="12.5703125" style="1" customWidth="1"/>
    <col min="7692" max="7692" width="13" style="1" customWidth="1"/>
    <col min="7693" max="7693" width="13.7109375" style="1" customWidth="1"/>
    <col min="7694" max="7694" width="8.7109375" style="1" customWidth="1"/>
    <col min="7695" max="7695" width="11.140625" style="1" customWidth="1"/>
    <col min="7696" max="7696" width="21.7109375" style="1" customWidth="1"/>
    <col min="7697" max="7935" width="9.140625" style="1"/>
    <col min="7936" max="7936" width="0.85546875" style="1" customWidth="1"/>
    <col min="7937" max="7937" width="4.42578125" style="1" customWidth="1"/>
    <col min="7938" max="7938" width="5.85546875" style="1" customWidth="1"/>
    <col min="7939" max="7939" width="10.85546875" style="1" customWidth="1"/>
    <col min="7940" max="7940" width="12.5703125" style="1" customWidth="1"/>
    <col min="7941" max="7941" width="9.28515625" style="1" customWidth="1"/>
    <col min="7942" max="7942" width="11.28515625" style="1" customWidth="1"/>
    <col min="7943" max="7943" width="11" style="1" customWidth="1"/>
    <col min="7944" max="7944" width="16.28515625" style="1" customWidth="1"/>
    <col min="7945" max="7946" width="13.7109375" style="1" customWidth="1"/>
    <col min="7947" max="7947" width="12.5703125" style="1" customWidth="1"/>
    <col min="7948" max="7948" width="13" style="1" customWidth="1"/>
    <col min="7949" max="7949" width="13.7109375" style="1" customWidth="1"/>
    <col min="7950" max="7950" width="8.7109375" style="1" customWidth="1"/>
    <col min="7951" max="7951" width="11.140625" style="1" customWidth="1"/>
    <col min="7952" max="7952" width="21.7109375" style="1" customWidth="1"/>
    <col min="7953" max="8191" width="9.140625" style="1"/>
    <col min="8192" max="8192" width="0.85546875" style="1" customWidth="1"/>
    <col min="8193" max="8193" width="4.42578125" style="1" customWidth="1"/>
    <col min="8194" max="8194" width="5.85546875" style="1" customWidth="1"/>
    <col min="8195" max="8195" width="10.85546875" style="1" customWidth="1"/>
    <col min="8196" max="8196" width="12.5703125" style="1" customWidth="1"/>
    <col min="8197" max="8197" width="9.28515625" style="1" customWidth="1"/>
    <col min="8198" max="8198" width="11.28515625" style="1" customWidth="1"/>
    <col min="8199" max="8199" width="11" style="1" customWidth="1"/>
    <col min="8200" max="8200" width="16.28515625" style="1" customWidth="1"/>
    <col min="8201" max="8202" width="13.7109375" style="1" customWidth="1"/>
    <col min="8203" max="8203" width="12.5703125" style="1" customWidth="1"/>
    <col min="8204" max="8204" width="13" style="1" customWidth="1"/>
    <col min="8205" max="8205" width="13.7109375" style="1" customWidth="1"/>
    <col min="8206" max="8206" width="8.7109375" style="1" customWidth="1"/>
    <col min="8207" max="8207" width="11.140625" style="1" customWidth="1"/>
    <col min="8208" max="8208" width="21.7109375" style="1" customWidth="1"/>
    <col min="8209" max="8447" width="9.140625" style="1"/>
    <col min="8448" max="8448" width="0.85546875" style="1" customWidth="1"/>
    <col min="8449" max="8449" width="4.42578125" style="1" customWidth="1"/>
    <col min="8450" max="8450" width="5.85546875" style="1" customWidth="1"/>
    <col min="8451" max="8451" width="10.85546875" style="1" customWidth="1"/>
    <col min="8452" max="8452" width="12.5703125" style="1" customWidth="1"/>
    <col min="8453" max="8453" width="9.28515625" style="1" customWidth="1"/>
    <col min="8454" max="8454" width="11.28515625" style="1" customWidth="1"/>
    <col min="8455" max="8455" width="11" style="1" customWidth="1"/>
    <col min="8456" max="8456" width="16.28515625" style="1" customWidth="1"/>
    <col min="8457" max="8458" width="13.7109375" style="1" customWidth="1"/>
    <col min="8459" max="8459" width="12.5703125" style="1" customWidth="1"/>
    <col min="8460" max="8460" width="13" style="1" customWidth="1"/>
    <col min="8461" max="8461" width="13.7109375" style="1" customWidth="1"/>
    <col min="8462" max="8462" width="8.7109375" style="1" customWidth="1"/>
    <col min="8463" max="8463" width="11.140625" style="1" customWidth="1"/>
    <col min="8464" max="8464" width="21.7109375" style="1" customWidth="1"/>
    <col min="8465" max="8703" width="9.140625" style="1"/>
    <col min="8704" max="8704" width="0.85546875" style="1" customWidth="1"/>
    <col min="8705" max="8705" width="4.42578125" style="1" customWidth="1"/>
    <col min="8706" max="8706" width="5.85546875" style="1" customWidth="1"/>
    <col min="8707" max="8707" width="10.85546875" style="1" customWidth="1"/>
    <col min="8708" max="8708" width="12.5703125" style="1" customWidth="1"/>
    <col min="8709" max="8709" width="9.28515625" style="1" customWidth="1"/>
    <col min="8710" max="8710" width="11.28515625" style="1" customWidth="1"/>
    <col min="8711" max="8711" width="11" style="1" customWidth="1"/>
    <col min="8712" max="8712" width="16.28515625" style="1" customWidth="1"/>
    <col min="8713" max="8714" width="13.7109375" style="1" customWidth="1"/>
    <col min="8715" max="8715" width="12.5703125" style="1" customWidth="1"/>
    <col min="8716" max="8716" width="13" style="1" customWidth="1"/>
    <col min="8717" max="8717" width="13.7109375" style="1" customWidth="1"/>
    <col min="8718" max="8718" width="8.7109375" style="1" customWidth="1"/>
    <col min="8719" max="8719" width="11.140625" style="1" customWidth="1"/>
    <col min="8720" max="8720" width="21.7109375" style="1" customWidth="1"/>
    <col min="8721" max="8959" width="9.140625" style="1"/>
    <col min="8960" max="8960" width="0.85546875" style="1" customWidth="1"/>
    <col min="8961" max="8961" width="4.42578125" style="1" customWidth="1"/>
    <col min="8962" max="8962" width="5.85546875" style="1" customWidth="1"/>
    <col min="8963" max="8963" width="10.85546875" style="1" customWidth="1"/>
    <col min="8964" max="8964" width="12.5703125" style="1" customWidth="1"/>
    <col min="8965" max="8965" width="9.28515625" style="1" customWidth="1"/>
    <col min="8966" max="8966" width="11.28515625" style="1" customWidth="1"/>
    <col min="8967" max="8967" width="11" style="1" customWidth="1"/>
    <col min="8968" max="8968" width="16.28515625" style="1" customWidth="1"/>
    <col min="8969" max="8970" width="13.7109375" style="1" customWidth="1"/>
    <col min="8971" max="8971" width="12.5703125" style="1" customWidth="1"/>
    <col min="8972" max="8972" width="13" style="1" customWidth="1"/>
    <col min="8973" max="8973" width="13.7109375" style="1" customWidth="1"/>
    <col min="8974" max="8974" width="8.7109375" style="1" customWidth="1"/>
    <col min="8975" max="8975" width="11.140625" style="1" customWidth="1"/>
    <col min="8976" max="8976" width="21.7109375" style="1" customWidth="1"/>
    <col min="8977" max="9215" width="9.140625" style="1"/>
    <col min="9216" max="9216" width="0.85546875" style="1" customWidth="1"/>
    <col min="9217" max="9217" width="4.42578125" style="1" customWidth="1"/>
    <col min="9218" max="9218" width="5.85546875" style="1" customWidth="1"/>
    <col min="9219" max="9219" width="10.85546875" style="1" customWidth="1"/>
    <col min="9220" max="9220" width="12.5703125" style="1" customWidth="1"/>
    <col min="9221" max="9221" width="9.28515625" style="1" customWidth="1"/>
    <col min="9222" max="9222" width="11.28515625" style="1" customWidth="1"/>
    <col min="9223" max="9223" width="11" style="1" customWidth="1"/>
    <col min="9224" max="9224" width="16.28515625" style="1" customWidth="1"/>
    <col min="9225" max="9226" width="13.7109375" style="1" customWidth="1"/>
    <col min="9227" max="9227" width="12.5703125" style="1" customWidth="1"/>
    <col min="9228" max="9228" width="13" style="1" customWidth="1"/>
    <col min="9229" max="9229" width="13.7109375" style="1" customWidth="1"/>
    <col min="9230" max="9230" width="8.7109375" style="1" customWidth="1"/>
    <col min="9231" max="9231" width="11.140625" style="1" customWidth="1"/>
    <col min="9232" max="9232" width="21.7109375" style="1" customWidth="1"/>
    <col min="9233" max="9471" width="9.140625" style="1"/>
    <col min="9472" max="9472" width="0.85546875" style="1" customWidth="1"/>
    <col min="9473" max="9473" width="4.42578125" style="1" customWidth="1"/>
    <col min="9474" max="9474" width="5.85546875" style="1" customWidth="1"/>
    <col min="9475" max="9475" width="10.85546875" style="1" customWidth="1"/>
    <col min="9476" max="9476" width="12.5703125" style="1" customWidth="1"/>
    <col min="9477" max="9477" width="9.28515625" style="1" customWidth="1"/>
    <col min="9478" max="9478" width="11.28515625" style="1" customWidth="1"/>
    <col min="9479" max="9479" width="11" style="1" customWidth="1"/>
    <col min="9480" max="9480" width="16.28515625" style="1" customWidth="1"/>
    <col min="9481" max="9482" width="13.7109375" style="1" customWidth="1"/>
    <col min="9483" max="9483" width="12.5703125" style="1" customWidth="1"/>
    <col min="9484" max="9484" width="13" style="1" customWidth="1"/>
    <col min="9485" max="9485" width="13.7109375" style="1" customWidth="1"/>
    <col min="9486" max="9486" width="8.7109375" style="1" customWidth="1"/>
    <col min="9487" max="9487" width="11.140625" style="1" customWidth="1"/>
    <col min="9488" max="9488" width="21.7109375" style="1" customWidth="1"/>
    <col min="9489" max="9727" width="9.140625" style="1"/>
    <col min="9728" max="9728" width="0.85546875" style="1" customWidth="1"/>
    <col min="9729" max="9729" width="4.42578125" style="1" customWidth="1"/>
    <col min="9730" max="9730" width="5.85546875" style="1" customWidth="1"/>
    <col min="9731" max="9731" width="10.85546875" style="1" customWidth="1"/>
    <col min="9732" max="9732" width="12.5703125" style="1" customWidth="1"/>
    <col min="9733" max="9733" width="9.28515625" style="1" customWidth="1"/>
    <col min="9734" max="9734" width="11.28515625" style="1" customWidth="1"/>
    <col min="9735" max="9735" width="11" style="1" customWidth="1"/>
    <col min="9736" max="9736" width="16.28515625" style="1" customWidth="1"/>
    <col min="9737" max="9738" width="13.7109375" style="1" customWidth="1"/>
    <col min="9739" max="9739" width="12.5703125" style="1" customWidth="1"/>
    <col min="9740" max="9740" width="13" style="1" customWidth="1"/>
    <col min="9741" max="9741" width="13.7109375" style="1" customWidth="1"/>
    <col min="9742" max="9742" width="8.7109375" style="1" customWidth="1"/>
    <col min="9743" max="9743" width="11.140625" style="1" customWidth="1"/>
    <col min="9744" max="9744" width="21.7109375" style="1" customWidth="1"/>
    <col min="9745" max="9983" width="9.140625" style="1"/>
    <col min="9984" max="9984" width="0.85546875" style="1" customWidth="1"/>
    <col min="9985" max="9985" width="4.42578125" style="1" customWidth="1"/>
    <col min="9986" max="9986" width="5.85546875" style="1" customWidth="1"/>
    <col min="9987" max="9987" width="10.85546875" style="1" customWidth="1"/>
    <col min="9988" max="9988" width="12.5703125" style="1" customWidth="1"/>
    <col min="9989" max="9989" width="9.28515625" style="1" customWidth="1"/>
    <col min="9990" max="9990" width="11.28515625" style="1" customWidth="1"/>
    <col min="9991" max="9991" width="11" style="1" customWidth="1"/>
    <col min="9992" max="9992" width="16.28515625" style="1" customWidth="1"/>
    <col min="9993" max="9994" width="13.7109375" style="1" customWidth="1"/>
    <col min="9995" max="9995" width="12.5703125" style="1" customWidth="1"/>
    <col min="9996" max="9996" width="13" style="1" customWidth="1"/>
    <col min="9997" max="9997" width="13.7109375" style="1" customWidth="1"/>
    <col min="9998" max="9998" width="8.7109375" style="1" customWidth="1"/>
    <col min="9999" max="9999" width="11.140625" style="1" customWidth="1"/>
    <col min="10000" max="10000" width="21.7109375" style="1" customWidth="1"/>
    <col min="10001" max="10239" width="9.140625" style="1"/>
    <col min="10240" max="10240" width="0.85546875" style="1" customWidth="1"/>
    <col min="10241" max="10241" width="4.42578125" style="1" customWidth="1"/>
    <col min="10242" max="10242" width="5.85546875" style="1" customWidth="1"/>
    <col min="10243" max="10243" width="10.85546875" style="1" customWidth="1"/>
    <col min="10244" max="10244" width="12.5703125" style="1" customWidth="1"/>
    <col min="10245" max="10245" width="9.28515625" style="1" customWidth="1"/>
    <col min="10246" max="10246" width="11.28515625" style="1" customWidth="1"/>
    <col min="10247" max="10247" width="11" style="1" customWidth="1"/>
    <col min="10248" max="10248" width="16.28515625" style="1" customWidth="1"/>
    <col min="10249" max="10250" width="13.7109375" style="1" customWidth="1"/>
    <col min="10251" max="10251" width="12.5703125" style="1" customWidth="1"/>
    <col min="10252" max="10252" width="13" style="1" customWidth="1"/>
    <col min="10253" max="10253" width="13.7109375" style="1" customWidth="1"/>
    <col min="10254" max="10254" width="8.7109375" style="1" customWidth="1"/>
    <col min="10255" max="10255" width="11.140625" style="1" customWidth="1"/>
    <col min="10256" max="10256" width="21.7109375" style="1" customWidth="1"/>
    <col min="10257" max="10495" width="9.140625" style="1"/>
    <col min="10496" max="10496" width="0.85546875" style="1" customWidth="1"/>
    <col min="10497" max="10497" width="4.42578125" style="1" customWidth="1"/>
    <col min="10498" max="10498" width="5.85546875" style="1" customWidth="1"/>
    <col min="10499" max="10499" width="10.85546875" style="1" customWidth="1"/>
    <col min="10500" max="10500" width="12.5703125" style="1" customWidth="1"/>
    <col min="10501" max="10501" width="9.28515625" style="1" customWidth="1"/>
    <col min="10502" max="10502" width="11.28515625" style="1" customWidth="1"/>
    <col min="10503" max="10503" width="11" style="1" customWidth="1"/>
    <col min="10504" max="10504" width="16.28515625" style="1" customWidth="1"/>
    <col min="10505" max="10506" width="13.7109375" style="1" customWidth="1"/>
    <col min="10507" max="10507" width="12.5703125" style="1" customWidth="1"/>
    <col min="10508" max="10508" width="13" style="1" customWidth="1"/>
    <col min="10509" max="10509" width="13.7109375" style="1" customWidth="1"/>
    <col min="10510" max="10510" width="8.7109375" style="1" customWidth="1"/>
    <col min="10511" max="10511" width="11.140625" style="1" customWidth="1"/>
    <col min="10512" max="10512" width="21.7109375" style="1" customWidth="1"/>
    <col min="10513" max="10751" width="9.140625" style="1"/>
    <col min="10752" max="10752" width="0.85546875" style="1" customWidth="1"/>
    <col min="10753" max="10753" width="4.42578125" style="1" customWidth="1"/>
    <col min="10754" max="10754" width="5.85546875" style="1" customWidth="1"/>
    <col min="10755" max="10755" width="10.85546875" style="1" customWidth="1"/>
    <col min="10756" max="10756" width="12.5703125" style="1" customWidth="1"/>
    <col min="10757" max="10757" width="9.28515625" style="1" customWidth="1"/>
    <col min="10758" max="10758" width="11.28515625" style="1" customWidth="1"/>
    <col min="10759" max="10759" width="11" style="1" customWidth="1"/>
    <col min="10760" max="10760" width="16.28515625" style="1" customWidth="1"/>
    <col min="10761" max="10762" width="13.7109375" style="1" customWidth="1"/>
    <col min="10763" max="10763" width="12.5703125" style="1" customWidth="1"/>
    <col min="10764" max="10764" width="13" style="1" customWidth="1"/>
    <col min="10765" max="10765" width="13.7109375" style="1" customWidth="1"/>
    <col min="10766" max="10766" width="8.7109375" style="1" customWidth="1"/>
    <col min="10767" max="10767" width="11.140625" style="1" customWidth="1"/>
    <col min="10768" max="10768" width="21.7109375" style="1" customWidth="1"/>
    <col min="10769" max="11007" width="9.140625" style="1"/>
    <col min="11008" max="11008" width="0.85546875" style="1" customWidth="1"/>
    <col min="11009" max="11009" width="4.42578125" style="1" customWidth="1"/>
    <col min="11010" max="11010" width="5.85546875" style="1" customWidth="1"/>
    <col min="11011" max="11011" width="10.85546875" style="1" customWidth="1"/>
    <col min="11012" max="11012" width="12.5703125" style="1" customWidth="1"/>
    <col min="11013" max="11013" width="9.28515625" style="1" customWidth="1"/>
    <col min="11014" max="11014" width="11.28515625" style="1" customWidth="1"/>
    <col min="11015" max="11015" width="11" style="1" customWidth="1"/>
    <col min="11016" max="11016" width="16.28515625" style="1" customWidth="1"/>
    <col min="11017" max="11018" width="13.7109375" style="1" customWidth="1"/>
    <col min="11019" max="11019" width="12.5703125" style="1" customWidth="1"/>
    <col min="11020" max="11020" width="13" style="1" customWidth="1"/>
    <col min="11021" max="11021" width="13.7109375" style="1" customWidth="1"/>
    <col min="11022" max="11022" width="8.7109375" style="1" customWidth="1"/>
    <col min="11023" max="11023" width="11.140625" style="1" customWidth="1"/>
    <col min="11024" max="11024" width="21.7109375" style="1" customWidth="1"/>
    <col min="11025" max="11263" width="9.140625" style="1"/>
    <col min="11264" max="11264" width="0.85546875" style="1" customWidth="1"/>
    <col min="11265" max="11265" width="4.42578125" style="1" customWidth="1"/>
    <col min="11266" max="11266" width="5.85546875" style="1" customWidth="1"/>
    <col min="11267" max="11267" width="10.85546875" style="1" customWidth="1"/>
    <col min="11268" max="11268" width="12.5703125" style="1" customWidth="1"/>
    <col min="11269" max="11269" width="9.28515625" style="1" customWidth="1"/>
    <col min="11270" max="11270" width="11.28515625" style="1" customWidth="1"/>
    <col min="11271" max="11271" width="11" style="1" customWidth="1"/>
    <col min="11272" max="11272" width="16.28515625" style="1" customWidth="1"/>
    <col min="11273" max="11274" width="13.7109375" style="1" customWidth="1"/>
    <col min="11275" max="11275" width="12.5703125" style="1" customWidth="1"/>
    <col min="11276" max="11276" width="13" style="1" customWidth="1"/>
    <col min="11277" max="11277" width="13.7109375" style="1" customWidth="1"/>
    <col min="11278" max="11278" width="8.7109375" style="1" customWidth="1"/>
    <col min="11279" max="11279" width="11.140625" style="1" customWidth="1"/>
    <col min="11280" max="11280" width="21.7109375" style="1" customWidth="1"/>
    <col min="11281" max="11519" width="9.140625" style="1"/>
    <col min="11520" max="11520" width="0.85546875" style="1" customWidth="1"/>
    <col min="11521" max="11521" width="4.42578125" style="1" customWidth="1"/>
    <col min="11522" max="11522" width="5.85546875" style="1" customWidth="1"/>
    <col min="11523" max="11523" width="10.85546875" style="1" customWidth="1"/>
    <col min="11524" max="11524" width="12.5703125" style="1" customWidth="1"/>
    <col min="11525" max="11525" width="9.28515625" style="1" customWidth="1"/>
    <col min="11526" max="11526" width="11.28515625" style="1" customWidth="1"/>
    <col min="11527" max="11527" width="11" style="1" customWidth="1"/>
    <col min="11528" max="11528" width="16.28515625" style="1" customWidth="1"/>
    <col min="11529" max="11530" width="13.7109375" style="1" customWidth="1"/>
    <col min="11531" max="11531" width="12.5703125" style="1" customWidth="1"/>
    <col min="11532" max="11532" width="13" style="1" customWidth="1"/>
    <col min="11533" max="11533" width="13.7109375" style="1" customWidth="1"/>
    <col min="11534" max="11534" width="8.7109375" style="1" customWidth="1"/>
    <col min="11535" max="11535" width="11.140625" style="1" customWidth="1"/>
    <col min="11536" max="11536" width="21.7109375" style="1" customWidth="1"/>
    <col min="11537" max="11775" width="9.140625" style="1"/>
    <col min="11776" max="11776" width="0.85546875" style="1" customWidth="1"/>
    <col min="11777" max="11777" width="4.42578125" style="1" customWidth="1"/>
    <col min="11778" max="11778" width="5.85546875" style="1" customWidth="1"/>
    <col min="11779" max="11779" width="10.85546875" style="1" customWidth="1"/>
    <col min="11780" max="11780" width="12.5703125" style="1" customWidth="1"/>
    <col min="11781" max="11781" width="9.28515625" style="1" customWidth="1"/>
    <col min="11782" max="11782" width="11.28515625" style="1" customWidth="1"/>
    <col min="11783" max="11783" width="11" style="1" customWidth="1"/>
    <col min="11784" max="11784" width="16.28515625" style="1" customWidth="1"/>
    <col min="11785" max="11786" width="13.7109375" style="1" customWidth="1"/>
    <col min="11787" max="11787" width="12.5703125" style="1" customWidth="1"/>
    <col min="11788" max="11788" width="13" style="1" customWidth="1"/>
    <col min="11789" max="11789" width="13.7109375" style="1" customWidth="1"/>
    <col min="11790" max="11790" width="8.7109375" style="1" customWidth="1"/>
    <col min="11791" max="11791" width="11.140625" style="1" customWidth="1"/>
    <col min="11792" max="11792" width="21.7109375" style="1" customWidth="1"/>
    <col min="11793" max="12031" width="9.140625" style="1"/>
    <col min="12032" max="12032" width="0.85546875" style="1" customWidth="1"/>
    <col min="12033" max="12033" width="4.42578125" style="1" customWidth="1"/>
    <col min="12034" max="12034" width="5.85546875" style="1" customWidth="1"/>
    <col min="12035" max="12035" width="10.85546875" style="1" customWidth="1"/>
    <col min="12036" max="12036" width="12.5703125" style="1" customWidth="1"/>
    <col min="12037" max="12037" width="9.28515625" style="1" customWidth="1"/>
    <col min="12038" max="12038" width="11.28515625" style="1" customWidth="1"/>
    <col min="12039" max="12039" width="11" style="1" customWidth="1"/>
    <col min="12040" max="12040" width="16.28515625" style="1" customWidth="1"/>
    <col min="12041" max="12042" width="13.7109375" style="1" customWidth="1"/>
    <col min="12043" max="12043" width="12.5703125" style="1" customWidth="1"/>
    <col min="12044" max="12044" width="13" style="1" customWidth="1"/>
    <col min="12045" max="12045" width="13.7109375" style="1" customWidth="1"/>
    <col min="12046" max="12046" width="8.7109375" style="1" customWidth="1"/>
    <col min="12047" max="12047" width="11.140625" style="1" customWidth="1"/>
    <col min="12048" max="12048" width="21.7109375" style="1" customWidth="1"/>
    <col min="12049" max="12287" width="9.140625" style="1"/>
    <col min="12288" max="12288" width="0.85546875" style="1" customWidth="1"/>
    <col min="12289" max="12289" width="4.42578125" style="1" customWidth="1"/>
    <col min="12290" max="12290" width="5.85546875" style="1" customWidth="1"/>
    <col min="12291" max="12291" width="10.85546875" style="1" customWidth="1"/>
    <col min="12292" max="12292" width="12.5703125" style="1" customWidth="1"/>
    <col min="12293" max="12293" width="9.28515625" style="1" customWidth="1"/>
    <col min="12294" max="12294" width="11.28515625" style="1" customWidth="1"/>
    <col min="12295" max="12295" width="11" style="1" customWidth="1"/>
    <col min="12296" max="12296" width="16.28515625" style="1" customWidth="1"/>
    <col min="12297" max="12298" width="13.7109375" style="1" customWidth="1"/>
    <col min="12299" max="12299" width="12.5703125" style="1" customWidth="1"/>
    <col min="12300" max="12300" width="13" style="1" customWidth="1"/>
    <col min="12301" max="12301" width="13.7109375" style="1" customWidth="1"/>
    <col min="12302" max="12302" width="8.7109375" style="1" customWidth="1"/>
    <col min="12303" max="12303" width="11.140625" style="1" customWidth="1"/>
    <col min="12304" max="12304" width="21.7109375" style="1" customWidth="1"/>
    <col min="12305" max="12543" width="9.140625" style="1"/>
    <col min="12544" max="12544" width="0.85546875" style="1" customWidth="1"/>
    <col min="12545" max="12545" width="4.42578125" style="1" customWidth="1"/>
    <col min="12546" max="12546" width="5.85546875" style="1" customWidth="1"/>
    <col min="12547" max="12547" width="10.85546875" style="1" customWidth="1"/>
    <col min="12548" max="12548" width="12.5703125" style="1" customWidth="1"/>
    <col min="12549" max="12549" width="9.28515625" style="1" customWidth="1"/>
    <col min="12550" max="12550" width="11.28515625" style="1" customWidth="1"/>
    <col min="12551" max="12551" width="11" style="1" customWidth="1"/>
    <col min="12552" max="12552" width="16.28515625" style="1" customWidth="1"/>
    <col min="12553" max="12554" width="13.7109375" style="1" customWidth="1"/>
    <col min="12555" max="12555" width="12.5703125" style="1" customWidth="1"/>
    <col min="12556" max="12556" width="13" style="1" customWidth="1"/>
    <col min="12557" max="12557" width="13.7109375" style="1" customWidth="1"/>
    <col min="12558" max="12558" width="8.7109375" style="1" customWidth="1"/>
    <col min="12559" max="12559" width="11.140625" style="1" customWidth="1"/>
    <col min="12560" max="12560" width="21.7109375" style="1" customWidth="1"/>
    <col min="12561" max="12799" width="9.140625" style="1"/>
    <col min="12800" max="12800" width="0.85546875" style="1" customWidth="1"/>
    <col min="12801" max="12801" width="4.42578125" style="1" customWidth="1"/>
    <col min="12802" max="12802" width="5.85546875" style="1" customWidth="1"/>
    <col min="12803" max="12803" width="10.85546875" style="1" customWidth="1"/>
    <col min="12804" max="12804" width="12.5703125" style="1" customWidth="1"/>
    <col min="12805" max="12805" width="9.28515625" style="1" customWidth="1"/>
    <col min="12806" max="12806" width="11.28515625" style="1" customWidth="1"/>
    <col min="12807" max="12807" width="11" style="1" customWidth="1"/>
    <col min="12808" max="12808" width="16.28515625" style="1" customWidth="1"/>
    <col min="12809" max="12810" width="13.7109375" style="1" customWidth="1"/>
    <col min="12811" max="12811" width="12.5703125" style="1" customWidth="1"/>
    <col min="12812" max="12812" width="13" style="1" customWidth="1"/>
    <col min="12813" max="12813" width="13.7109375" style="1" customWidth="1"/>
    <col min="12814" max="12814" width="8.7109375" style="1" customWidth="1"/>
    <col min="12815" max="12815" width="11.140625" style="1" customWidth="1"/>
    <col min="12816" max="12816" width="21.7109375" style="1" customWidth="1"/>
    <col min="12817" max="13055" width="9.140625" style="1"/>
    <col min="13056" max="13056" width="0.85546875" style="1" customWidth="1"/>
    <col min="13057" max="13057" width="4.42578125" style="1" customWidth="1"/>
    <col min="13058" max="13058" width="5.85546875" style="1" customWidth="1"/>
    <col min="13059" max="13059" width="10.85546875" style="1" customWidth="1"/>
    <col min="13060" max="13060" width="12.5703125" style="1" customWidth="1"/>
    <col min="13061" max="13061" width="9.28515625" style="1" customWidth="1"/>
    <col min="13062" max="13062" width="11.28515625" style="1" customWidth="1"/>
    <col min="13063" max="13063" width="11" style="1" customWidth="1"/>
    <col min="13064" max="13064" width="16.28515625" style="1" customWidth="1"/>
    <col min="13065" max="13066" width="13.7109375" style="1" customWidth="1"/>
    <col min="13067" max="13067" width="12.5703125" style="1" customWidth="1"/>
    <col min="13068" max="13068" width="13" style="1" customWidth="1"/>
    <col min="13069" max="13069" width="13.7109375" style="1" customWidth="1"/>
    <col min="13070" max="13070" width="8.7109375" style="1" customWidth="1"/>
    <col min="13071" max="13071" width="11.140625" style="1" customWidth="1"/>
    <col min="13072" max="13072" width="21.7109375" style="1" customWidth="1"/>
    <col min="13073" max="13311" width="9.140625" style="1"/>
    <col min="13312" max="13312" width="0.85546875" style="1" customWidth="1"/>
    <col min="13313" max="13313" width="4.42578125" style="1" customWidth="1"/>
    <col min="13314" max="13314" width="5.85546875" style="1" customWidth="1"/>
    <col min="13315" max="13315" width="10.85546875" style="1" customWidth="1"/>
    <col min="13316" max="13316" width="12.5703125" style="1" customWidth="1"/>
    <col min="13317" max="13317" width="9.28515625" style="1" customWidth="1"/>
    <col min="13318" max="13318" width="11.28515625" style="1" customWidth="1"/>
    <col min="13319" max="13319" width="11" style="1" customWidth="1"/>
    <col min="13320" max="13320" width="16.28515625" style="1" customWidth="1"/>
    <col min="13321" max="13322" width="13.7109375" style="1" customWidth="1"/>
    <col min="13323" max="13323" width="12.5703125" style="1" customWidth="1"/>
    <col min="13324" max="13324" width="13" style="1" customWidth="1"/>
    <col min="13325" max="13325" width="13.7109375" style="1" customWidth="1"/>
    <col min="13326" max="13326" width="8.7109375" style="1" customWidth="1"/>
    <col min="13327" max="13327" width="11.140625" style="1" customWidth="1"/>
    <col min="13328" max="13328" width="21.7109375" style="1" customWidth="1"/>
    <col min="13329" max="13567" width="9.140625" style="1"/>
    <col min="13568" max="13568" width="0.85546875" style="1" customWidth="1"/>
    <col min="13569" max="13569" width="4.42578125" style="1" customWidth="1"/>
    <col min="13570" max="13570" width="5.85546875" style="1" customWidth="1"/>
    <col min="13571" max="13571" width="10.85546875" style="1" customWidth="1"/>
    <col min="13572" max="13572" width="12.5703125" style="1" customWidth="1"/>
    <col min="13573" max="13573" width="9.28515625" style="1" customWidth="1"/>
    <col min="13574" max="13574" width="11.28515625" style="1" customWidth="1"/>
    <col min="13575" max="13575" width="11" style="1" customWidth="1"/>
    <col min="13576" max="13576" width="16.28515625" style="1" customWidth="1"/>
    <col min="13577" max="13578" width="13.7109375" style="1" customWidth="1"/>
    <col min="13579" max="13579" width="12.5703125" style="1" customWidth="1"/>
    <col min="13580" max="13580" width="13" style="1" customWidth="1"/>
    <col min="13581" max="13581" width="13.7109375" style="1" customWidth="1"/>
    <col min="13582" max="13582" width="8.7109375" style="1" customWidth="1"/>
    <col min="13583" max="13583" width="11.140625" style="1" customWidth="1"/>
    <col min="13584" max="13584" width="21.7109375" style="1" customWidth="1"/>
    <col min="13585" max="13823" width="9.140625" style="1"/>
    <col min="13824" max="13824" width="0.85546875" style="1" customWidth="1"/>
    <col min="13825" max="13825" width="4.42578125" style="1" customWidth="1"/>
    <col min="13826" max="13826" width="5.85546875" style="1" customWidth="1"/>
    <col min="13827" max="13827" width="10.85546875" style="1" customWidth="1"/>
    <col min="13828" max="13828" width="12.5703125" style="1" customWidth="1"/>
    <col min="13829" max="13829" width="9.28515625" style="1" customWidth="1"/>
    <col min="13830" max="13830" width="11.28515625" style="1" customWidth="1"/>
    <col min="13831" max="13831" width="11" style="1" customWidth="1"/>
    <col min="13832" max="13832" width="16.28515625" style="1" customWidth="1"/>
    <col min="13833" max="13834" width="13.7109375" style="1" customWidth="1"/>
    <col min="13835" max="13835" width="12.5703125" style="1" customWidth="1"/>
    <col min="13836" max="13836" width="13" style="1" customWidth="1"/>
    <col min="13837" max="13837" width="13.7109375" style="1" customWidth="1"/>
    <col min="13838" max="13838" width="8.7109375" style="1" customWidth="1"/>
    <col min="13839" max="13839" width="11.140625" style="1" customWidth="1"/>
    <col min="13840" max="13840" width="21.7109375" style="1" customWidth="1"/>
    <col min="13841" max="14079" width="9.140625" style="1"/>
    <col min="14080" max="14080" width="0.85546875" style="1" customWidth="1"/>
    <col min="14081" max="14081" width="4.42578125" style="1" customWidth="1"/>
    <col min="14082" max="14082" width="5.85546875" style="1" customWidth="1"/>
    <col min="14083" max="14083" width="10.85546875" style="1" customWidth="1"/>
    <col min="14084" max="14084" width="12.5703125" style="1" customWidth="1"/>
    <col min="14085" max="14085" width="9.28515625" style="1" customWidth="1"/>
    <col min="14086" max="14086" width="11.28515625" style="1" customWidth="1"/>
    <col min="14087" max="14087" width="11" style="1" customWidth="1"/>
    <col min="14088" max="14088" width="16.28515625" style="1" customWidth="1"/>
    <col min="14089" max="14090" width="13.7109375" style="1" customWidth="1"/>
    <col min="14091" max="14091" width="12.5703125" style="1" customWidth="1"/>
    <col min="14092" max="14092" width="13" style="1" customWidth="1"/>
    <col min="14093" max="14093" width="13.7109375" style="1" customWidth="1"/>
    <col min="14094" max="14094" width="8.7109375" style="1" customWidth="1"/>
    <col min="14095" max="14095" width="11.140625" style="1" customWidth="1"/>
    <col min="14096" max="14096" width="21.7109375" style="1" customWidth="1"/>
    <col min="14097" max="14335" width="9.140625" style="1"/>
    <col min="14336" max="14336" width="0.85546875" style="1" customWidth="1"/>
    <col min="14337" max="14337" width="4.42578125" style="1" customWidth="1"/>
    <col min="14338" max="14338" width="5.85546875" style="1" customWidth="1"/>
    <col min="14339" max="14339" width="10.85546875" style="1" customWidth="1"/>
    <col min="14340" max="14340" width="12.5703125" style="1" customWidth="1"/>
    <col min="14341" max="14341" width="9.28515625" style="1" customWidth="1"/>
    <col min="14342" max="14342" width="11.28515625" style="1" customWidth="1"/>
    <col min="14343" max="14343" width="11" style="1" customWidth="1"/>
    <col min="14344" max="14344" width="16.28515625" style="1" customWidth="1"/>
    <col min="14345" max="14346" width="13.7109375" style="1" customWidth="1"/>
    <col min="14347" max="14347" width="12.5703125" style="1" customWidth="1"/>
    <col min="14348" max="14348" width="13" style="1" customWidth="1"/>
    <col min="14349" max="14349" width="13.7109375" style="1" customWidth="1"/>
    <col min="14350" max="14350" width="8.7109375" style="1" customWidth="1"/>
    <col min="14351" max="14351" width="11.140625" style="1" customWidth="1"/>
    <col min="14352" max="14352" width="21.7109375" style="1" customWidth="1"/>
    <col min="14353" max="14591" width="9.140625" style="1"/>
    <col min="14592" max="14592" width="0.85546875" style="1" customWidth="1"/>
    <col min="14593" max="14593" width="4.42578125" style="1" customWidth="1"/>
    <col min="14594" max="14594" width="5.85546875" style="1" customWidth="1"/>
    <col min="14595" max="14595" width="10.85546875" style="1" customWidth="1"/>
    <col min="14596" max="14596" width="12.5703125" style="1" customWidth="1"/>
    <col min="14597" max="14597" width="9.28515625" style="1" customWidth="1"/>
    <col min="14598" max="14598" width="11.28515625" style="1" customWidth="1"/>
    <col min="14599" max="14599" width="11" style="1" customWidth="1"/>
    <col min="14600" max="14600" width="16.28515625" style="1" customWidth="1"/>
    <col min="14601" max="14602" width="13.7109375" style="1" customWidth="1"/>
    <col min="14603" max="14603" width="12.5703125" style="1" customWidth="1"/>
    <col min="14604" max="14604" width="13" style="1" customWidth="1"/>
    <col min="14605" max="14605" width="13.7109375" style="1" customWidth="1"/>
    <col min="14606" max="14606" width="8.7109375" style="1" customWidth="1"/>
    <col min="14607" max="14607" width="11.140625" style="1" customWidth="1"/>
    <col min="14608" max="14608" width="21.7109375" style="1" customWidth="1"/>
    <col min="14609" max="14847" width="9.140625" style="1"/>
    <col min="14848" max="14848" width="0.85546875" style="1" customWidth="1"/>
    <col min="14849" max="14849" width="4.42578125" style="1" customWidth="1"/>
    <col min="14850" max="14850" width="5.85546875" style="1" customWidth="1"/>
    <col min="14851" max="14851" width="10.85546875" style="1" customWidth="1"/>
    <col min="14852" max="14852" width="12.5703125" style="1" customWidth="1"/>
    <col min="14853" max="14853" width="9.28515625" style="1" customWidth="1"/>
    <col min="14854" max="14854" width="11.28515625" style="1" customWidth="1"/>
    <col min="14855" max="14855" width="11" style="1" customWidth="1"/>
    <col min="14856" max="14856" width="16.28515625" style="1" customWidth="1"/>
    <col min="14857" max="14858" width="13.7109375" style="1" customWidth="1"/>
    <col min="14859" max="14859" width="12.5703125" style="1" customWidth="1"/>
    <col min="14860" max="14860" width="13" style="1" customWidth="1"/>
    <col min="14861" max="14861" width="13.7109375" style="1" customWidth="1"/>
    <col min="14862" max="14862" width="8.7109375" style="1" customWidth="1"/>
    <col min="14863" max="14863" width="11.140625" style="1" customWidth="1"/>
    <col min="14864" max="14864" width="21.7109375" style="1" customWidth="1"/>
    <col min="14865" max="15103" width="9.140625" style="1"/>
    <col min="15104" max="15104" width="0.85546875" style="1" customWidth="1"/>
    <col min="15105" max="15105" width="4.42578125" style="1" customWidth="1"/>
    <col min="15106" max="15106" width="5.85546875" style="1" customWidth="1"/>
    <col min="15107" max="15107" width="10.85546875" style="1" customWidth="1"/>
    <col min="15108" max="15108" width="12.5703125" style="1" customWidth="1"/>
    <col min="15109" max="15109" width="9.28515625" style="1" customWidth="1"/>
    <col min="15110" max="15110" width="11.28515625" style="1" customWidth="1"/>
    <col min="15111" max="15111" width="11" style="1" customWidth="1"/>
    <col min="15112" max="15112" width="16.28515625" style="1" customWidth="1"/>
    <col min="15113" max="15114" width="13.7109375" style="1" customWidth="1"/>
    <col min="15115" max="15115" width="12.5703125" style="1" customWidth="1"/>
    <col min="15116" max="15116" width="13" style="1" customWidth="1"/>
    <col min="15117" max="15117" width="13.7109375" style="1" customWidth="1"/>
    <col min="15118" max="15118" width="8.7109375" style="1" customWidth="1"/>
    <col min="15119" max="15119" width="11.140625" style="1" customWidth="1"/>
    <col min="15120" max="15120" width="21.7109375" style="1" customWidth="1"/>
    <col min="15121" max="15359" width="9.140625" style="1"/>
    <col min="15360" max="15360" width="0.85546875" style="1" customWidth="1"/>
    <col min="15361" max="15361" width="4.42578125" style="1" customWidth="1"/>
    <col min="15362" max="15362" width="5.85546875" style="1" customWidth="1"/>
    <col min="15363" max="15363" width="10.85546875" style="1" customWidth="1"/>
    <col min="15364" max="15364" width="12.5703125" style="1" customWidth="1"/>
    <col min="15365" max="15365" width="9.28515625" style="1" customWidth="1"/>
    <col min="15366" max="15366" width="11.28515625" style="1" customWidth="1"/>
    <col min="15367" max="15367" width="11" style="1" customWidth="1"/>
    <col min="15368" max="15368" width="16.28515625" style="1" customWidth="1"/>
    <col min="15369" max="15370" width="13.7109375" style="1" customWidth="1"/>
    <col min="15371" max="15371" width="12.5703125" style="1" customWidth="1"/>
    <col min="15372" max="15372" width="13" style="1" customWidth="1"/>
    <col min="15373" max="15373" width="13.7109375" style="1" customWidth="1"/>
    <col min="15374" max="15374" width="8.7109375" style="1" customWidth="1"/>
    <col min="15375" max="15375" width="11.140625" style="1" customWidth="1"/>
    <col min="15376" max="15376" width="21.7109375" style="1" customWidth="1"/>
    <col min="15377" max="15615" width="9.140625" style="1"/>
    <col min="15616" max="15616" width="0.85546875" style="1" customWidth="1"/>
    <col min="15617" max="15617" width="4.42578125" style="1" customWidth="1"/>
    <col min="15618" max="15618" width="5.85546875" style="1" customWidth="1"/>
    <col min="15619" max="15619" width="10.85546875" style="1" customWidth="1"/>
    <col min="15620" max="15620" width="12.5703125" style="1" customWidth="1"/>
    <col min="15621" max="15621" width="9.28515625" style="1" customWidth="1"/>
    <col min="15622" max="15622" width="11.28515625" style="1" customWidth="1"/>
    <col min="15623" max="15623" width="11" style="1" customWidth="1"/>
    <col min="15624" max="15624" width="16.28515625" style="1" customWidth="1"/>
    <col min="15625" max="15626" width="13.7109375" style="1" customWidth="1"/>
    <col min="15627" max="15627" width="12.5703125" style="1" customWidth="1"/>
    <col min="15628" max="15628" width="13" style="1" customWidth="1"/>
    <col min="15629" max="15629" width="13.7109375" style="1" customWidth="1"/>
    <col min="15630" max="15630" width="8.7109375" style="1" customWidth="1"/>
    <col min="15631" max="15631" width="11.140625" style="1" customWidth="1"/>
    <col min="15632" max="15632" width="21.7109375" style="1" customWidth="1"/>
    <col min="15633" max="15871" width="9.140625" style="1"/>
    <col min="15872" max="15872" width="0.85546875" style="1" customWidth="1"/>
    <col min="15873" max="15873" width="4.42578125" style="1" customWidth="1"/>
    <col min="15874" max="15874" width="5.85546875" style="1" customWidth="1"/>
    <col min="15875" max="15875" width="10.85546875" style="1" customWidth="1"/>
    <col min="15876" max="15876" width="12.5703125" style="1" customWidth="1"/>
    <col min="15877" max="15877" width="9.28515625" style="1" customWidth="1"/>
    <col min="15878" max="15878" width="11.28515625" style="1" customWidth="1"/>
    <col min="15879" max="15879" width="11" style="1" customWidth="1"/>
    <col min="15880" max="15880" width="16.28515625" style="1" customWidth="1"/>
    <col min="15881" max="15882" width="13.7109375" style="1" customWidth="1"/>
    <col min="15883" max="15883" width="12.5703125" style="1" customWidth="1"/>
    <col min="15884" max="15884" width="13" style="1" customWidth="1"/>
    <col min="15885" max="15885" width="13.7109375" style="1" customWidth="1"/>
    <col min="15886" max="15886" width="8.7109375" style="1" customWidth="1"/>
    <col min="15887" max="15887" width="11.140625" style="1" customWidth="1"/>
    <col min="15888" max="15888" width="21.7109375" style="1" customWidth="1"/>
    <col min="15889" max="16127" width="9.140625" style="1"/>
    <col min="16128" max="16128" width="0.85546875" style="1" customWidth="1"/>
    <col min="16129" max="16129" width="4.42578125" style="1" customWidth="1"/>
    <col min="16130" max="16130" width="5.85546875" style="1" customWidth="1"/>
    <col min="16131" max="16131" width="10.85546875" style="1" customWidth="1"/>
    <col min="16132" max="16132" width="12.5703125" style="1" customWidth="1"/>
    <col min="16133" max="16133" width="9.28515625" style="1" customWidth="1"/>
    <col min="16134" max="16134" width="11.28515625" style="1" customWidth="1"/>
    <col min="16135" max="16135" width="11" style="1" customWidth="1"/>
    <col min="16136" max="16136" width="16.28515625" style="1" customWidth="1"/>
    <col min="16137" max="16138" width="13.7109375" style="1" customWidth="1"/>
    <col min="16139" max="16139" width="12.5703125" style="1" customWidth="1"/>
    <col min="16140" max="16140" width="13" style="1" customWidth="1"/>
    <col min="16141" max="16141" width="13.7109375" style="1" customWidth="1"/>
    <col min="16142" max="16142" width="8.7109375" style="1" customWidth="1"/>
    <col min="16143" max="16143" width="11.140625" style="1" customWidth="1"/>
    <col min="16144" max="16144" width="21.7109375" style="1" customWidth="1"/>
    <col min="16145" max="16384" width="9.140625" style="1"/>
  </cols>
  <sheetData>
    <row r="1" spans="2:23" ht="52.9" customHeight="1" x14ac:dyDescent="0.2">
      <c r="B1" s="6" t="s">
        <v>0</v>
      </c>
      <c r="C1" s="6"/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7" t="s">
        <v>12</v>
      </c>
      <c r="P1" s="6" t="s">
        <v>13</v>
      </c>
      <c r="Q1" s="6" t="s">
        <v>2909</v>
      </c>
      <c r="R1" s="8" t="s">
        <v>2913</v>
      </c>
      <c r="S1" s="22" t="s">
        <v>2910</v>
      </c>
      <c r="T1" s="8" t="s">
        <v>2913</v>
      </c>
      <c r="U1" s="22" t="s">
        <v>2912</v>
      </c>
      <c r="V1" s="20" t="s">
        <v>2911</v>
      </c>
      <c r="W1" s="26" t="s">
        <v>2914</v>
      </c>
    </row>
    <row r="2" spans="2:23" ht="114.75" hidden="1" x14ac:dyDescent="0.2">
      <c r="B2" s="9">
        <v>1</v>
      </c>
      <c r="C2" s="9">
        <v>1</v>
      </c>
      <c r="D2" s="9" t="s">
        <v>14</v>
      </c>
      <c r="E2" s="9" t="s">
        <v>15</v>
      </c>
      <c r="F2" s="9">
        <v>2309</v>
      </c>
      <c r="G2" s="10" t="s">
        <v>16</v>
      </c>
      <c r="H2" s="10" t="s">
        <v>17</v>
      </c>
      <c r="I2" s="10" t="s">
        <v>18</v>
      </c>
      <c r="J2" s="10" t="s">
        <v>19</v>
      </c>
      <c r="K2" s="11">
        <v>160800</v>
      </c>
      <c r="L2" s="11">
        <v>87367.48</v>
      </c>
      <c r="M2" s="11">
        <v>0</v>
      </c>
      <c r="N2" s="21">
        <v>87367.48</v>
      </c>
      <c r="O2" s="7">
        <v>4</v>
      </c>
      <c r="P2" s="11">
        <v>0</v>
      </c>
      <c r="Q2" s="11">
        <f t="shared" ref="Q2:Q65" si="0">IF(O2*$P$962&gt;N2,N2,O2*$P$962)</f>
        <v>23445.131878866818</v>
      </c>
      <c r="R2" s="12" t="b">
        <f>IF(N2&lt;=Q2,TRUE,FALSE)</f>
        <v>0</v>
      </c>
      <c r="S2" s="23">
        <f>IF(R2=FALSE,IF(SUM(Q2,$Q$963/$R$962)&gt;N2,Q2,SUM(Q2,$Q$963/$R$962)),Q2)</f>
        <v>24531.853288039987</v>
      </c>
      <c r="T2" s="23" t="b">
        <f>IF(N2&lt;=S2,TRUE,FALSE)</f>
        <v>0</v>
      </c>
      <c r="U2" s="23">
        <f>IF(T2=FALSE,IF(SUM(S2,$S$963/$T$962)&gt;N2,S2,SUM(S2,$S$963/$T$962)),S2)</f>
        <v>24542.252535975302</v>
      </c>
      <c r="V2" s="25">
        <f>IF(U2&gt;=N2,ROUNDDOWN(U2,0),ROUNDUP(U2,0))</f>
        <v>24543</v>
      </c>
      <c r="W2" s="27">
        <f>V2-N2</f>
        <v>-62824.479999999996</v>
      </c>
    </row>
    <row r="3" spans="2:23" ht="114.75" hidden="1" x14ac:dyDescent="0.2">
      <c r="B3" s="9">
        <v>2</v>
      </c>
      <c r="C3" s="9">
        <v>2</v>
      </c>
      <c r="D3" s="9" t="s">
        <v>14</v>
      </c>
      <c r="E3" s="9" t="s">
        <v>20</v>
      </c>
      <c r="F3" s="9">
        <v>2915</v>
      </c>
      <c r="G3" s="10" t="s">
        <v>16</v>
      </c>
      <c r="H3" s="10" t="s">
        <v>17</v>
      </c>
      <c r="I3" s="10" t="s">
        <v>21</v>
      </c>
      <c r="J3" s="10" t="s">
        <v>22</v>
      </c>
      <c r="K3" s="11">
        <v>136850</v>
      </c>
      <c r="L3" s="11">
        <v>21420</v>
      </c>
      <c r="M3" s="11">
        <v>0</v>
      </c>
      <c r="N3" s="21">
        <v>21420</v>
      </c>
      <c r="O3" s="7">
        <v>5</v>
      </c>
      <c r="P3" s="11">
        <v>0</v>
      </c>
      <c r="Q3" s="11">
        <f t="shared" si="0"/>
        <v>21420</v>
      </c>
      <c r="R3" s="12" t="b">
        <f t="shared" ref="R3:R66" si="1">IF(N3&lt;=Q3,TRUE,FALSE)</f>
        <v>1</v>
      </c>
      <c r="S3" s="23">
        <f t="shared" ref="S3:S66" si="2">IF(R3=FALSE,IF(SUM(Q3,$Q$963/$R$962)&gt;N3,Q3,SUM(Q3,$Q$963/$R$962)),Q3)</f>
        <v>21420</v>
      </c>
      <c r="T3" s="23" t="b">
        <f t="shared" ref="T3:T66" si="3">IF(N3&lt;=S3,TRUE,FALSE)</f>
        <v>1</v>
      </c>
      <c r="U3" s="23">
        <f t="shared" ref="U3:U66" si="4">IF(T3=FALSE,IF(SUM(S3,$S$963/$T$962)&gt;N3,S3,SUM(S3,$S$963/$T$962)),S3)</f>
        <v>21420</v>
      </c>
      <c r="V3" s="25">
        <f t="shared" ref="V3:V66" si="5">IF(U3&gt;=N3,ROUNDDOWN(U3,0),ROUNDUP(U3,0))</f>
        <v>21420</v>
      </c>
      <c r="W3" s="27">
        <f t="shared" ref="W3:W66" si="6">V3-N3</f>
        <v>0</v>
      </c>
    </row>
    <row r="4" spans="2:23" ht="76.5" hidden="1" x14ac:dyDescent="0.2">
      <c r="B4" s="9">
        <v>3</v>
      </c>
      <c r="C4" s="9">
        <v>3</v>
      </c>
      <c r="D4" s="9" t="s">
        <v>14</v>
      </c>
      <c r="E4" s="9" t="s">
        <v>23</v>
      </c>
      <c r="F4" s="9">
        <v>2988</v>
      </c>
      <c r="G4" s="10" t="s">
        <v>16</v>
      </c>
      <c r="H4" s="10" t="s">
        <v>17</v>
      </c>
      <c r="I4" s="10" t="s">
        <v>24</v>
      </c>
      <c r="J4" s="10" t="s">
        <v>25</v>
      </c>
      <c r="K4" s="11">
        <v>110075</v>
      </c>
      <c r="L4" s="11">
        <v>27518.75</v>
      </c>
      <c r="M4" s="11">
        <v>12518.75</v>
      </c>
      <c r="N4" s="21">
        <v>15000</v>
      </c>
      <c r="O4" s="7">
        <v>3</v>
      </c>
      <c r="P4" s="11">
        <v>0</v>
      </c>
      <c r="Q4" s="11">
        <f t="shared" si="0"/>
        <v>15000</v>
      </c>
      <c r="R4" s="12" t="b">
        <f t="shared" si="1"/>
        <v>1</v>
      </c>
      <c r="S4" s="23">
        <f t="shared" si="2"/>
        <v>15000</v>
      </c>
      <c r="T4" s="23" t="b">
        <f t="shared" si="3"/>
        <v>1</v>
      </c>
      <c r="U4" s="23">
        <f t="shared" si="4"/>
        <v>15000</v>
      </c>
      <c r="V4" s="25">
        <f t="shared" si="5"/>
        <v>15000</v>
      </c>
      <c r="W4" s="27">
        <f t="shared" si="6"/>
        <v>0</v>
      </c>
    </row>
    <row r="5" spans="2:23" ht="153" hidden="1" x14ac:dyDescent="0.2">
      <c r="B5" s="9">
        <v>4</v>
      </c>
      <c r="C5" s="9">
        <v>4</v>
      </c>
      <c r="D5" s="9" t="s">
        <v>14</v>
      </c>
      <c r="E5" s="9" t="s">
        <v>26</v>
      </c>
      <c r="F5" s="9">
        <v>3761</v>
      </c>
      <c r="G5" s="10" t="s">
        <v>16</v>
      </c>
      <c r="H5" s="10" t="s">
        <v>17</v>
      </c>
      <c r="I5" s="10" t="s">
        <v>27</v>
      </c>
      <c r="J5" s="10" t="s">
        <v>28</v>
      </c>
      <c r="K5" s="11">
        <v>108866</v>
      </c>
      <c r="L5" s="11">
        <v>34289.72</v>
      </c>
      <c r="M5" s="11">
        <v>0</v>
      </c>
      <c r="N5" s="21">
        <v>34289.72</v>
      </c>
      <c r="O5" s="7">
        <v>4</v>
      </c>
      <c r="P5" s="11">
        <v>0</v>
      </c>
      <c r="Q5" s="11">
        <f t="shared" si="0"/>
        <v>23445.131878866818</v>
      </c>
      <c r="R5" s="12" t="b">
        <f t="shared" si="1"/>
        <v>0</v>
      </c>
      <c r="S5" s="23">
        <f t="shared" si="2"/>
        <v>24531.853288039987</v>
      </c>
      <c r="T5" s="23" t="b">
        <f t="shared" si="3"/>
        <v>0</v>
      </c>
      <c r="U5" s="23">
        <f t="shared" si="4"/>
        <v>24542.252535975302</v>
      </c>
      <c r="V5" s="25">
        <f t="shared" si="5"/>
        <v>24543</v>
      </c>
      <c r="W5" s="27">
        <f t="shared" si="6"/>
        <v>-9746.7200000000012</v>
      </c>
    </row>
    <row r="6" spans="2:23" ht="153" hidden="1" x14ac:dyDescent="0.2">
      <c r="B6" s="9">
        <v>5</v>
      </c>
      <c r="C6" s="9">
        <v>5</v>
      </c>
      <c r="D6" s="9" t="s">
        <v>14</v>
      </c>
      <c r="E6" s="9" t="s">
        <v>29</v>
      </c>
      <c r="F6" s="9">
        <v>4008</v>
      </c>
      <c r="G6" s="10" t="s">
        <v>16</v>
      </c>
      <c r="H6" s="10" t="s">
        <v>17</v>
      </c>
      <c r="I6" s="10" t="s">
        <v>30</v>
      </c>
      <c r="J6" s="10" t="s">
        <v>31</v>
      </c>
      <c r="K6" s="11">
        <v>150000</v>
      </c>
      <c r="L6" s="11">
        <v>98848.42</v>
      </c>
      <c r="M6" s="11">
        <v>24473.42</v>
      </c>
      <c r="N6" s="21">
        <v>74375</v>
      </c>
      <c r="O6" s="7">
        <v>3</v>
      </c>
      <c r="P6" s="11">
        <v>0</v>
      </c>
      <c r="Q6" s="11">
        <f t="shared" si="0"/>
        <v>17583.848909150114</v>
      </c>
      <c r="R6" s="12" t="b">
        <f t="shared" si="1"/>
        <v>0</v>
      </c>
      <c r="S6" s="23">
        <f t="shared" si="2"/>
        <v>18670.570318323284</v>
      </c>
      <c r="T6" s="23" t="b">
        <f t="shared" si="3"/>
        <v>0</v>
      </c>
      <c r="U6" s="23">
        <f t="shared" si="4"/>
        <v>18680.969566258598</v>
      </c>
      <c r="V6" s="25">
        <f t="shared" si="5"/>
        <v>18681</v>
      </c>
      <c r="W6" s="27">
        <f t="shared" si="6"/>
        <v>-55694</v>
      </c>
    </row>
    <row r="7" spans="2:23" ht="63.75" hidden="1" x14ac:dyDescent="0.2">
      <c r="B7" s="9">
        <v>6</v>
      </c>
      <c r="C7" s="9">
        <v>6</v>
      </c>
      <c r="D7" s="9" t="s">
        <v>14</v>
      </c>
      <c r="E7" s="9" t="s">
        <v>32</v>
      </c>
      <c r="F7" s="9">
        <v>4142</v>
      </c>
      <c r="G7" s="10" t="s">
        <v>16</v>
      </c>
      <c r="H7" s="10" t="s">
        <v>17</v>
      </c>
      <c r="I7" s="10" t="s">
        <v>33</v>
      </c>
      <c r="J7" s="10" t="s">
        <v>34</v>
      </c>
      <c r="K7" s="11">
        <v>122855.77</v>
      </c>
      <c r="L7" s="11">
        <v>1860.87</v>
      </c>
      <c r="M7" s="11">
        <v>0</v>
      </c>
      <c r="N7" s="21">
        <v>1860.87</v>
      </c>
      <c r="O7" s="7">
        <v>3</v>
      </c>
      <c r="P7" s="11">
        <v>0</v>
      </c>
      <c r="Q7" s="11">
        <f t="shared" si="0"/>
        <v>1860.87</v>
      </c>
      <c r="R7" s="12" t="b">
        <f t="shared" si="1"/>
        <v>1</v>
      </c>
      <c r="S7" s="23">
        <f t="shared" si="2"/>
        <v>1860.87</v>
      </c>
      <c r="T7" s="23" t="b">
        <f t="shared" si="3"/>
        <v>1</v>
      </c>
      <c r="U7" s="23">
        <f t="shared" si="4"/>
        <v>1860.87</v>
      </c>
      <c r="V7" s="25">
        <f t="shared" si="5"/>
        <v>1860</v>
      </c>
      <c r="W7" s="27">
        <f t="shared" si="6"/>
        <v>-0.86999999999989086</v>
      </c>
    </row>
    <row r="8" spans="2:23" ht="76.5" hidden="1" x14ac:dyDescent="0.2">
      <c r="B8" s="9">
        <v>7</v>
      </c>
      <c r="C8" s="9">
        <v>7</v>
      </c>
      <c r="D8" s="9" t="s">
        <v>14</v>
      </c>
      <c r="E8" s="9" t="s">
        <v>35</v>
      </c>
      <c r="F8" s="9">
        <v>4268</v>
      </c>
      <c r="G8" s="10" t="s">
        <v>16</v>
      </c>
      <c r="H8" s="10" t="s">
        <v>17</v>
      </c>
      <c r="I8" s="10" t="s">
        <v>36</v>
      </c>
      <c r="J8" s="10" t="s">
        <v>37</v>
      </c>
      <c r="K8" s="11">
        <v>104720</v>
      </c>
      <c r="L8" s="11">
        <v>20517</v>
      </c>
      <c r="M8" s="11">
        <v>0</v>
      </c>
      <c r="N8" s="21">
        <v>20517</v>
      </c>
      <c r="O8" s="7">
        <v>2</v>
      </c>
      <c r="P8" s="11">
        <v>0</v>
      </c>
      <c r="Q8" s="11">
        <f t="shared" si="0"/>
        <v>11722.565939433409</v>
      </c>
      <c r="R8" s="12" t="b">
        <f t="shared" si="1"/>
        <v>0</v>
      </c>
      <c r="S8" s="23">
        <f t="shared" si="2"/>
        <v>12809.287348606578</v>
      </c>
      <c r="T8" s="23" t="b">
        <f t="shared" si="3"/>
        <v>0</v>
      </c>
      <c r="U8" s="23">
        <f t="shared" si="4"/>
        <v>12819.686596541891</v>
      </c>
      <c r="V8" s="25">
        <f t="shared" si="5"/>
        <v>12820</v>
      </c>
      <c r="W8" s="27">
        <f t="shared" si="6"/>
        <v>-7697</v>
      </c>
    </row>
    <row r="9" spans="2:23" ht="114.75" hidden="1" x14ac:dyDescent="0.2">
      <c r="B9" s="9">
        <v>8</v>
      </c>
      <c r="C9" s="9">
        <v>8</v>
      </c>
      <c r="D9" s="9" t="s">
        <v>14</v>
      </c>
      <c r="E9" s="9" t="s">
        <v>38</v>
      </c>
      <c r="F9" s="9">
        <v>4302</v>
      </c>
      <c r="G9" s="10" t="s">
        <v>16</v>
      </c>
      <c r="H9" s="10" t="s">
        <v>17</v>
      </c>
      <c r="I9" s="10" t="s">
        <v>39</v>
      </c>
      <c r="J9" s="10" t="s">
        <v>40</v>
      </c>
      <c r="K9" s="11">
        <v>107100</v>
      </c>
      <c r="L9" s="11">
        <v>73624</v>
      </c>
      <c r="M9" s="11">
        <v>38624</v>
      </c>
      <c r="N9" s="21">
        <v>35000</v>
      </c>
      <c r="O9" s="13">
        <v>3</v>
      </c>
      <c r="P9" s="11">
        <v>0</v>
      </c>
      <c r="Q9" s="11">
        <f t="shared" si="0"/>
        <v>17583.848909150114</v>
      </c>
      <c r="R9" s="12" t="b">
        <f t="shared" si="1"/>
        <v>0</v>
      </c>
      <c r="S9" s="23">
        <f t="shared" si="2"/>
        <v>18670.570318323284</v>
      </c>
      <c r="T9" s="23" t="b">
        <f t="shared" si="3"/>
        <v>0</v>
      </c>
      <c r="U9" s="23">
        <f t="shared" si="4"/>
        <v>18680.969566258598</v>
      </c>
      <c r="V9" s="25">
        <f t="shared" si="5"/>
        <v>18681</v>
      </c>
      <c r="W9" s="27">
        <f t="shared" si="6"/>
        <v>-16319</v>
      </c>
    </row>
    <row r="10" spans="2:23" ht="102" hidden="1" x14ac:dyDescent="0.2">
      <c r="B10" s="9">
        <v>9</v>
      </c>
      <c r="C10" s="9">
        <v>9</v>
      </c>
      <c r="D10" s="9" t="s">
        <v>14</v>
      </c>
      <c r="E10" s="9" t="s">
        <v>41</v>
      </c>
      <c r="F10" s="9">
        <v>4482</v>
      </c>
      <c r="G10" s="10" t="s">
        <v>16</v>
      </c>
      <c r="H10" s="10" t="s">
        <v>17</v>
      </c>
      <c r="I10" s="10" t="s">
        <v>42</v>
      </c>
      <c r="J10" s="10" t="s">
        <v>43</v>
      </c>
      <c r="K10" s="11">
        <v>123420</v>
      </c>
      <c r="L10" s="11">
        <v>66470</v>
      </c>
      <c r="M10" s="11">
        <v>0</v>
      </c>
      <c r="N10" s="21">
        <v>66470</v>
      </c>
      <c r="O10" s="7">
        <v>4</v>
      </c>
      <c r="P10" s="11">
        <v>0</v>
      </c>
      <c r="Q10" s="11">
        <f t="shared" si="0"/>
        <v>23445.131878866818</v>
      </c>
      <c r="R10" s="12" t="b">
        <f t="shared" si="1"/>
        <v>0</v>
      </c>
      <c r="S10" s="23">
        <f t="shared" si="2"/>
        <v>24531.853288039987</v>
      </c>
      <c r="T10" s="23" t="b">
        <f t="shared" si="3"/>
        <v>0</v>
      </c>
      <c r="U10" s="23">
        <f t="shared" si="4"/>
        <v>24542.252535975302</v>
      </c>
      <c r="V10" s="25">
        <f t="shared" si="5"/>
        <v>24543</v>
      </c>
      <c r="W10" s="27">
        <f t="shared" si="6"/>
        <v>-41927</v>
      </c>
    </row>
    <row r="11" spans="2:23" ht="76.5" hidden="1" x14ac:dyDescent="0.2">
      <c r="B11" s="9">
        <v>10</v>
      </c>
      <c r="C11" s="9">
        <v>10</v>
      </c>
      <c r="D11" s="9" t="s">
        <v>14</v>
      </c>
      <c r="E11" s="9" t="s">
        <v>44</v>
      </c>
      <c r="F11" s="9">
        <v>4767</v>
      </c>
      <c r="G11" s="10" t="s">
        <v>16</v>
      </c>
      <c r="H11" s="10" t="s">
        <v>17</v>
      </c>
      <c r="I11" s="10" t="s">
        <v>45</v>
      </c>
      <c r="J11" s="10" t="s">
        <v>46</v>
      </c>
      <c r="K11" s="11">
        <v>154700</v>
      </c>
      <c r="L11" s="11">
        <v>43390</v>
      </c>
      <c r="M11" s="11">
        <v>0</v>
      </c>
      <c r="N11" s="21">
        <v>43390</v>
      </c>
      <c r="O11" s="7">
        <v>4</v>
      </c>
      <c r="P11" s="11">
        <v>0</v>
      </c>
      <c r="Q11" s="11">
        <f t="shared" si="0"/>
        <v>23445.131878866818</v>
      </c>
      <c r="R11" s="12" t="b">
        <f t="shared" si="1"/>
        <v>0</v>
      </c>
      <c r="S11" s="23">
        <f t="shared" si="2"/>
        <v>24531.853288039987</v>
      </c>
      <c r="T11" s="23" t="b">
        <f t="shared" si="3"/>
        <v>0</v>
      </c>
      <c r="U11" s="23">
        <f t="shared" si="4"/>
        <v>24542.252535975302</v>
      </c>
      <c r="V11" s="25">
        <f t="shared" si="5"/>
        <v>24543</v>
      </c>
      <c r="W11" s="27">
        <f t="shared" si="6"/>
        <v>-18847</v>
      </c>
    </row>
    <row r="12" spans="2:23" ht="76.5" hidden="1" x14ac:dyDescent="0.2">
      <c r="B12" s="9">
        <v>11</v>
      </c>
      <c r="C12" s="9">
        <v>11</v>
      </c>
      <c r="D12" s="9" t="s">
        <v>14</v>
      </c>
      <c r="E12" s="9" t="s">
        <v>47</v>
      </c>
      <c r="F12" s="9">
        <v>4981</v>
      </c>
      <c r="G12" s="10" t="s">
        <v>16</v>
      </c>
      <c r="H12" s="10" t="s">
        <v>17</v>
      </c>
      <c r="I12" s="10" t="s">
        <v>48</v>
      </c>
      <c r="J12" s="10" t="s">
        <v>49</v>
      </c>
      <c r="K12" s="11">
        <v>137687.79</v>
      </c>
      <c r="L12" s="11">
        <v>1190</v>
      </c>
      <c r="M12" s="11">
        <v>0</v>
      </c>
      <c r="N12" s="21">
        <v>1190</v>
      </c>
      <c r="O12" s="7">
        <v>4</v>
      </c>
      <c r="P12" s="11">
        <v>0</v>
      </c>
      <c r="Q12" s="11">
        <f t="shared" si="0"/>
        <v>1190</v>
      </c>
      <c r="R12" s="12" t="b">
        <f t="shared" si="1"/>
        <v>1</v>
      </c>
      <c r="S12" s="23">
        <f t="shared" si="2"/>
        <v>1190</v>
      </c>
      <c r="T12" s="23" t="b">
        <f t="shared" si="3"/>
        <v>1</v>
      </c>
      <c r="U12" s="23">
        <f t="shared" si="4"/>
        <v>1190</v>
      </c>
      <c r="V12" s="25">
        <f t="shared" si="5"/>
        <v>1190</v>
      </c>
      <c r="W12" s="27">
        <f t="shared" si="6"/>
        <v>0</v>
      </c>
    </row>
    <row r="13" spans="2:23" ht="102" hidden="1" x14ac:dyDescent="0.2">
      <c r="B13" s="9">
        <v>12</v>
      </c>
      <c r="C13" s="9">
        <v>12</v>
      </c>
      <c r="D13" s="9" t="s">
        <v>14</v>
      </c>
      <c r="E13" s="9" t="s">
        <v>50</v>
      </c>
      <c r="F13" s="9">
        <v>5167</v>
      </c>
      <c r="G13" s="10" t="s">
        <v>16</v>
      </c>
      <c r="H13" s="10" t="s">
        <v>17</v>
      </c>
      <c r="I13" s="10" t="s">
        <v>51</v>
      </c>
      <c r="J13" s="10" t="s">
        <v>52</v>
      </c>
      <c r="K13" s="11">
        <v>148750</v>
      </c>
      <c r="L13" s="11">
        <v>104407</v>
      </c>
      <c r="M13" s="11">
        <v>10000</v>
      </c>
      <c r="N13" s="21">
        <v>94407</v>
      </c>
      <c r="O13" s="7">
        <v>4</v>
      </c>
      <c r="P13" s="11">
        <v>0</v>
      </c>
      <c r="Q13" s="11">
        <f t="shared" si="0"/>
        <v>23445.131878866818</v>
      </c>
      <c r="R13" s="12" t="b">
        <f t="shared" si="1"/>
        <v>0</v>
      </c>
      <c r="S13" s="23">
        <f t="shared" si="2"/>
        <v>24531.853288039987</v>
      </c>
      <c r="T13" s="23" t="b">
        <f t="shared" si="3"/>
        <v>0</v>
      </c>
      <c r="U13" s="23">
        <f t="shared" si="4"/>
        <v>24542.252535975302</v>
      </c>
      <c r="V13" s="25">
        <f t="shared" si="5"/>
        <v>24543</v>
      </c>
      <c r="W13" s="27">
        <f t="shared" si="6"/>
        <v>-69864</v>
      </c>
    </row>
    <row r="14" spans="2:23" ht="140.25" hidden="1" x14ac:dyDescent="0.2">
      <c r="B14" s="9">
        <v>13</v>
      </c>
      <c r="C14" s="9">
        <v>13</v>
      </c>
      <c r="D14" s="9" t="s">
        <v>14</v>
      </c>
      <c r="E14" s="9" t="s">
        <v>53</v>
      </c>
      <c r="F14" s="9">
        <v>5210</v>
      </c>
      <c r="G14" s="10" t="s">
        <v>16</v>
      </c>
      <c r="H14" s="10" t="s">
        <v>17</v>
      </c>
      <c r="I14" s="10" t="s">
        <v>54</v>
      </c>
      <c r="J14" s="10" t="s">
        <v>55</v>
      </c>
      <c r="K14" s="11">
        <v>120000</v>
      </c>
      <c r="L14" s="11">
        <v>53628</v>
      </c>
      <c r="M14" s="11">
        <v>0</v>
      </c>
      <c r="N14" s="21">
        <v>53628</v>
      </c>
      <c r="O14" s="7">
        <v>4</v>
      </c>
      <c r="P14" s="11">
        <v>0</v>
      </c>
      <c r="Q14" s="11">
        <f t="shared" si="0"/>
        <v>23445.131878866818</v>
      </c>
      <c r="R14" s="12" t="b">
        <f t="shared" si="1"/>
        <v>0</v>
      </c>
      <c r="S14" s="23">
        <f t="shared" si="2"/>
        <v>24531.853288039987</v>
      </c>
      <c r="T14" s="23" t="b">
        <f t="shared" si="3"/>
        <v>0</v>
      </c>
      <c r="U14" s="23">
        <f t="shared" si="4"/>
        <v>24542.252535975302</v>
      </c>
      <c r="V14" s="25">
        <f t="shared" si="5"/>
        <v>24543</v>
      </c>
      <c r="W14" s="27">
        <f t="shared" si="6"/>
        <v>-29085</v>
      </c>
    </row>
    <row r="15" spans="2:23" ht="140.25" hidden="1" x14ac:dyDescent="0.2">
      <c r="B15" s="9">
        <v>14</v>
      </c>
      <c r="C15" s="9">
        <v>14</v>
      </c>
      <c r="D15" s="9" t="s">
        <v>14</v>
      </c>
      <c r="E15" s="9" t="s">
        <v>56</v>
      </c>
      <c r="F15" s="9">
        <v>5700</v>
      </c>
      <c r="G15" s="10" t="s">
        <v>16</v>
      </c>
      <c r="H15" s="10" t="s">
        <v>17</v>
      </c>
      <c r="I15" s="10" t="s">
        <v>57</v>
      </c>
      <c r="J15" s="10" t="s">
        <v>58</v>
      </c>
      <c r="K15" s="11">
        <v>154700</v>
      </c>
      <c r="L15" s="11">
        <v>121101</v>
      </c>
      <c r="M15" s="11">
        <v>0</v>
      </c>
      <c r="N15" s="21">
        <v>121101</v>
      </c>
      <c r="O15" s="7">
        <v>3</v>
      </c>
      <c r="P15" s="11">
        <v>0</v>
      </c>
      <c r="Q15" s="11">
        <f t="shared" si="0"/>
        <v>17583.848909150114</v>
      </c>
      <c r="R15" s="12" t="b">
        <f t="shared" si="1"/>
        <v>0</v>
      </c>
      <c r="S15" s="23">
        <f t="shared" si="2"/>
        <v>18670.570318323284</v>
      </c>
      <c r="T15" s="23" t="b">
        <f t="shared" si="3"/>
        <v>0</v>
      </c>
      <c r="U15" s="23">
        <f t="shared" si="4"/>
        <v>18680.969566258598</v>
      </c>
      <c r="V15" s="25">
        <f t="shared" si="5"/>
        <v>18681</v>
      </c>
      <c r="W15" s="27">
        <f t="shared" si="6"/>
        <v>-102420</v>
      </c>
    </row>
    <row r="16" spans="2:23" ht="76.5" hidden="1" x14ac:dyDescent="0.2">
      <c r="B16" s="9">
        <v>15</v>
      </c>
      <c r="C16" s="9">
        <v>15</v>
      </c>
      <c r="D16" s="9" t="s">
        <v>14</v>
      </c>
      <c r="E16" s="9" t="s">
        <v>59</v>
      </c>
      <c r="F16" s="9">
        <v>5755</v>
      </c>
      <c r="G16" s="10" t="s">
        <v>16</v>
      </c>
      <c r="H16" s="10" t="s">
        <v>17</v>
      </c>
      <c r="I16" s="10" t="s">
        <v>60</v>
      </c>
      <c r="J16" s="10" t="s">
        <v>61</v>
      </c>
      <c r="K16" s="11">
        <v>145775</v>
      </c>
      <c r="L16" s="11">
        <v>36890</v>
      </c>
      <c r="M16" s="11">
        <v>16890</v>
      </c>
      <c r="N16" s="21">
        <v>20000</v>
      </c>
      <c r="O16" s="7">
        <v>4</v>
      </c>
      <c r="P16" s="11">
        <v>0</v>
      </c>
      <c r="Q16" s="11">
        <f t="shared" si="0"/>
        <v>20000</v>
      </c>
      <c r="R16" s="12" t="b">
        <f t="shared" si="1"/>
        <v>1</v>
      </c>
      <c r="S16" s="23">
        <f t="shared" si="2"/>
        <v>20000</v>
      </c>
      <c r="T16" s="23" t="b">
        <f t="shared" si="3"/>
        <v>1</v>
      </c>
      <c r="U16" s="23">
        <f t="shared" si="4"/>
        <v>20000</v>
      </c>
      <c r="V16" s="25">
        <f t="shared" si="5"/>
        <v>20000</v>
      </c>
      <c r="W16" s="27">
        <f t="shared" si="6"/>
        <v>0</v>
      </c>
    </row>
    <row r="17" spans="2:23" ht="102" hidden="1" x14ac:dyDescent="0.2">
      <c r="B17" s="9">
        <v>16</v>
      </c>
      <c r="C17" s="9">
        <v>16</v>
      </c>
      <c r="D17" s="9" t="s">
        <v>14</v>
      </c>
      <c r="E17" s="9" t="s">
        <v>62</v>
      </c>
      <c r="F17" s="9">
        <v>5826</v>
      </c>
      <c r="G17" s="10" t="s">
        <v>16</v>
      </c>
      <c r="H17" s="10" t="s">
        <v>17</v>
      </c>
      <c r="I17" s="10" t="s">
        <v>63</v>
      </c>
      <c r="J17" s="10" t="s">
        <v>64</v>
      </c>
      <c r="K17" s="11">
        <v>150000</v>
      </c>
      <c r="L17" s="11">
        <v>40576</v>
      </c>
      <c r="M17" s="11">
        <v>0</v>
      </c>
      <c r="N17" s="21">
        <v>40576</v>
      </c>
      <c r="O17" s="7">
        <v>3</v>
      </c>
      <c r="P17" s="11">
        <v>0</v>
      </c>
      <c r="Q17" s="11">
        <f t="shared" si="0"/>
        <v>17583.848909150114</v>
      </c>
      <c r="R17" s="12" t="b">
        <f t="shared" si="1"/>
        <v>0</v>
      </c>
      <c r="S17" s="23">
        <f t="shared" si="2"/>
        <v>18670.570318323284</v>
      </c>
      <c r="T17" s="23" t="b">
        <f t="shared" si="3"/>
        <v>0</v>
      </c>
      <c r="U17" s="23">
        <f t="shared" si="4"/>
        <v>18680.969566258598</v>
      </c>
      <c r="V17" s="25">
        <f t="shared" si="5"/>
        <v>18681</v>
      </c>
      <c r="W17" s="27">
        <f t="shared" si="6"/>
        <v>-21895</v>
      </c>
    </row>
    <row r="18" spans="2:23" ht="89.25" hidden="1" x14ac:dyDescent="0.2">
      <c r="B18" s="9">
        <v>17</v>
      </c>
      <c r="C18" s="9">
        <v>17</v>
      </c>
      <c r="D18" s="9" t="s">
        <v>14</v>
      </c>
      <c r="E18" s="9" t="s">
        <v>65</v>
      </c>
      <c r="F18" s="9">
        <v>6217</v>
      </c>
      <c r="G18" s="10" t="s">
        <v>16</v>
      </c>
      <c r="H18" s="10" t="s">
        <v>17</v>
      </c>
      <c r="I18" s="10" t="s">
        <v>66</v>
      </c>
      <c r="J18" s="10" t="s">
        <v>67</v>
      </c>
      <c r="K18" s="11">
        <v>148750</v>
      </c>
      <c r="L18" s="11">
        <v>53088</v>
      </c>
      <c r="M18" s="11">
        <v>0</v>
      </c>
      <c r="N18" s="21">
        <v>53088</v>
      </c>
      <c r="O18" s="7">
        <v>3</v>
      </c>
      <c r="P18" s="11">
        <v>0</v>
      </c>
      <c r="Q18" s="11">
        <f t="shared" si="0"/>
        <v>17583.848909150114</v>
      </c>
      <c r="R18" s="12" t="b">
        <f t="shared" si="1"/>
        <v>0</v>
      </c>
      <c r="S18" s="23">
        <f t="shared" si="2"/>
        <v>18670.570318323284</v>
      </c>
      <c r="T18" s="23" t="b">
        <f t="shared" si="3"/>
        <v>0</v>
      </c>
      <c r="U18" s="23">
        <f t="shared" si="4"/>
        <v>18680.969566258598</v>
      </c>
      <c r="V18" s="25">
        <f t="shared" si="5"/>
        <v>18681</v>
      </c>
      <c r="W18" s="27">
        <f t="shared" si="6"/>
        <v>-34407</v>
      </c>
    </row>
    <row r="19" spans="2:23" ht="102" hidden="1" x14ac:dyDescent="0.2">
      <c r="B19" s="9">
        <v>18</v>
      </c>
      <c r="C19" s="9">
        <v>18</v>
      </c>
      <c r="D19" s="9" t="s">
        <v>14</v>
      </c>
      <c r="E19" s="9" t="s">
        <v>68</v>
      </c>
      <c r="F19" s="9">
        <v>6271</v>
      </c>
      <c r="G19" s="10" t="s">
        <v>16</v>
      </c>
      <c r="H19" s="10" t="s">
        <v>17</v>
      </c>
      <c r="I19" s="10" t="s">
        <v>69</v>
      </c>
      <c r="J19" s="10" t="s">
        <v>70</v>
      </c>
      <c r="K19" s="11">
        <v>120000</v>
      </c>
      <c r="L19" s="11">
        <v>87887</v>
      </c>
      <c r="M19" s="11">
        <v>1500</v>
      </c>
      <c r="N19" s="21">
        <v>86387</v>
      </c>
      <c r="O19" s="7">
        <v>3</v>
      </c>
      <c r="P19" s="11">
        <v>0</v>
      </c>
      <c r="Q19" s="11">
        <f t="shared" si="0"/>
        <v>17583.848909150114</v>
      </c>
      <c r="R19" s="12" t="b">
        <f t="shared" si="1"/>
        <v>0</v>
      </c>
      <c r="S19" s="23">
        <f t="shared" si="2"/>
        <v>18670.570318323284</v>
      </c>
      <c r="T19" s="23" t="b">
        <f t="shared" si="3"/>
        <v>0</v>
      </c>
      <c r="U19" s="23">
        <f t="shared" si="4"/>
        <v>18680.969566258598</v>
      </c>
      <c r="V19" s="25">
        <f t="shared" si="5"/>
        <v>18681</v>
      </c>
      <c r="W19" s="27">
        <f t="shared" si="6"/>
        <v>-67706</v>
      </c>
    </row>
    <row r="20" spans="2:23" ht="153" hidden="1" x14ac:dyDescent="0.2">
      <c r="B20" s="9">
        <v>19</v>
      </c>
      <c r="C20" s="9">
        <v>19</v>
      </c>
      <c r="D20" s="9" t="s">
        <v>14</v>
      </c>
      <c r="E20" s="9" t="s">
        <v>71</v>
      </c>
      <c r="F20" s="9">
        <v>6397</v>
      </c>
      <c r="G20" s="10" t="s">
        <v>16</v>
      </c>
      <c r="H20" s="10" t="s">
        <v>17</v>
      </c>
      <c r="I20" s="10" t="s">
        <v>72</v>
      </c>
      <c r="J20" s="10" t="s">
        <v>73</v>
      </c>
      <c r="K20" s="11">
        <v>168320</v>
      </c>
      <c r="L20" s="11">
        <v>89692</v>
      </c>
      <c r="M20" s="11">
        <v>19950</v>
      </c>
      <c r="N20" s="21">
        <v>89692</v>
      </c>
      <c r="O20" s="7">
        <v>4</v>
      </c>
      <c r="P20" s="11">
        <v>0</v>
      </c>
      <c r="Q20" s="11">
        <f t="shared" si="0"/>
        <v>23445.131878866818</v>
      </c>
      <c r="R20" s="12" t="b">
        <f t="shared" si="1"/>
        <v>0</v>
      </c>
      <c r="S20" s="23">
        <f t="shared" si="2"/>
        <v>24531.853288039987</v>
      </c>
      <c r="T20" s="23" t="b">
        <f t="shared" si="3"/>
        <v>0</v>
      </c>
      <c r="U20" s="23">
        <f t="shared" si="4"/>
        <v>24542.252535975302</v>
      </c>
      <c r="V20" s="25">
        <f t="shared" si="5"/>
        <v>24543</v>
      </c>
      <c r="W20" s="27">
        <f t="shared" si="6"/>
        <v>-65149</v>
      </c>
    </row>
    <row r="21" spans="2:23" ht="127.5" hidden="1" x14ac:dyDescent="0.2">
      <c r="B21" s="9">
        <v>20</v>
      </c>
      <c r="C21" s="9">
        <v>20</v>
      </c>
      <c r="D21" s="9" t="s">
        <v>14</v>
      </c>
      <c r="E21" s="9" t="s">
        <v>74</v>
      </c>
      <c r="F21" s="9">
        <v>6468</v>
      </c>
      <c r="G21" s="10" t="s">
        <v>16</v>
      </c>
      <c r="H21" s="10" t="s">
        <v>17</v>
      </c>
      <c r="I21" s="10" t="s">
        <v>75</v>
      </c>
      <c r="J21" s="10" t="s">
        <v>76</v>
      </c>
      <c r="K21" s="11">
        <v>145275</v>
      </c>
      <c r="L21" s="11">
        <v>53431.79</v>
      </c>
      <c r="M21" s="11">
        <v>0</v>
      </c>
      <c r="N21" s="21">
        <v>53431</v>
      </c>
      <c r="O21" s="7">
        <v>4</v>
      </c>
      <c r="P21" s="11">
        <v>0</v>
      </c>
      <c r="Q21" s="11">
        <f t="shared" si="0"/>
        <v>23445.131878866818</v>
      </c>
      <c r="R21" s="12" t="b">
        <f t="shared" si="1"/>
        <v>0</v>
      </c>
      <c r="S21" s="23">
        <f t="shared" si="2"/>
        <v>24531.853288039987</v>
      </c>
      <c r="T21" s="23" t="b">
        <f t="shared" si="3"/>
        <v>0</v>
      </c>
      <c r="U21" s="23">
        <f t="shared" si="4"/>
        <v>24542.252535975302</v>
      </c>
      <c r="V21" s="25">
        <f t="shared" si="5"/>
        <v>24543</v>
      </c>
      <c r="W21" s="27">
        <f t="shared" si="6"/>
        <v>-28888</v>
      </c>
    </row>
    <row r="22" spans="2:23" ht="89.25" hidden="1" x14ac:dyDescent="0.2">
      <c r="B22" s="9">
        <v>21</v>
      </c>
      <c r="C22" s="9">
        <v>21</v>
      </c>
      <c r="D22" s="9" t="s">
        <v>14</v>
      </c>
      <c r="E22" s="9" t="s">
        <v>77</v>
      </c>
      <c r="F22" s="9">
        <v>6547</v>
      </c>
      <c r="G22" s="10" t="s">
        <v>16</v>
      </c>
      <c r="H22" s="10" t="s">
        <v>17</v>
      </c>
      <c r="I22" s="10" t="s">
        <v>78</v>
      </c>
      <c r="J22" s="10" t="s">
        <v>79</v>
      </c>
      <c r="K22" s="11">
        <v>113362</v>
      </c>
      <c r="L22" s="11">
        <v>80700</v>
      </c>
      <c r="M22" s="11">
        <v>0</v>
      </c>
      <c r="N22" s="21">
        <v>60000</v>
      </c>
      <c r="O22" s="7">
        <v>3</v>
      </c>
      <c r="P22" s="11">
        <v>0</v>
      </c>
      <c r="Q22" s="11">
        <f t="shared" si="0"/>
        <v>17583.848909150114</v>
      </c>
      <c r="R22" s="12" t="b">
        <f t="shared" si="1"/>
        <v>0</v>
      </c>
      <c r="S22" s="23">
        <f t="shared" si="2"/>
        <v>18670.570318323284</v>
      </c>
      <c r="T22" s="23" t="b">
        <f t="shared" si="3"/>
        <v>0</v>
      </c>
      <c r="U22" s="23">
        <f t="shared" si="4"/>
        <v>18680.969566258598</v>
      </c>
      <c r="V22" s="25">
        <f t="shared" si="5"/>
        <v>18681</v>
      </c>
      <c r="W22" s="27">
        <f t="shared" si="6"/>
        <v>-41319</v>
      </c>
    </row>
    <row r="23" spans="2:23" ht="153" hidden="1" x14ac:dyDescent="0.2">
      <c r="B23" s="9">
        <v>22</v>
      </c>
      <c r="C23" s="9">
        <v>22</v>
      </c>
      <c r="D23" s="9" t="s">
        <v>14</v>
      </c>
      <c r="E23" s="9" t="s">
        <v>80</v>
      </c>
      <c r="F23" s="9">
        <v>6627</v>
      </c>
      <c r="G23" s="10" t="s">
        <v>16</v>
      </c>
      <c r="H23" s="10" t="s">
        <v>17</v>
      </c>
      <c r="I23" s="10" t="s">
        <v>81</v>
      </c>
      <c r="J23" s="10" t="s">
        <v>82</v>
      </c>
      <c r="K23" s="11">
        <v>153600</v>
      </c>
      <c r="L23" s="11">
        <v>82549.42</v>
      </c>
      <c r="M23" s="11">
        <v>0</v>
      </c>
      <c r="N23" s="21">
        <v>82549.42</v>
      </c>
      <c r="O23" s="7">
        <v>3</v>
      </c>
      <c r="P23" s="11">
        <v>0</v>
      </c>
      <c r="Q23" s="11">
        <f t="shared" si="0"/>
        <v>17583.848909150114</v>
      </c>
      <c r="R23" s="12" t="b">
        <f t="shared" si="1"/>
        <v>0</v>
      </c>
      <c r="S23" s="23">
        <f t="shared" si="2"/>
        <v>18670.570318323284</v>
      </c>
      <c r="T23" s="23" t="b">
        <f t="shared" si="3"/>
        <v>0</v>
      </c>
      <c r="U23" s="23">
        <f t="shared" si="4"/>
        <v>18680.969566258598</v>
      </c>
      <c r="V23" s="25">
        <f t="shared" si="5"/>
        <v>18681</v>
      </c>
      <c r="W23" s="27">
        <f t="shared" si="6"/>
        <v>-63868.42</v>
      </c>
    </row>
    <row r="24" spans="2:23" ht="76.5" hidden="1" x14ac:dyDescent="0.2">
      <c r="B24" s="9">
        <v>23</v>
      </c>
      <c r="C24" s="9">
        <v>23</v>
      </c>
      <c r="D24" s="9" t="s">
        <v>14</v>
      </c>
      <c r="E24" s="9" t="s">
        <v>83</v>
      </c>
      <c r="F24" s="9">
        <v>7099</v>
      </c>
      <c r="G24" s="10" t="s">
        <v>16</v>
      </c>
      <c r="H24" s="10" t="s">
        <v>17</v>
      </c>
      <c r="I24" s="10" t="s">
        <v>84</v>
      </c>
      <c r="J24" s="10" t="s">
        <v>85</v>
      </c>
      <c r="K24" s="11">
        <v>215390</v>
      </c>
      <c r="L24" s="11">
        <v>47600</v>
      </c>
      <c r="M24" s="11">
        <v>22600</v>
      </c>
      <c r="N24" s="21">
        <v>25000</v>
      </c>
      <c r="O24" s="13">
        <v>5</v>
      </c>
      <c r="P24" s="11">
        <v>0</v>
      </c>
      <c r="Q24" s="11">
        <f t="shared" si="0"/>
        <v>25000</v>
      </c>
      <c r="R24" s="12" t="b">
        <f t="shared" si="1"/>
        <v>1</v>
      </c>
      <c r="S24" s="23">
        <f t="shared" si="2"/>
        <v>25000</v>
      </c>
      <c r="T24" s="23" t="b">
        <f t="shared" si="3"/>
        <v>1</v>
      </c>
      <c r="U24" s="23">
        <f t="shared" si="4"/>
        <v>25000</v>
      </c>
      <c r="V24" s="25">
        <f t="shared" si="5"/>
        <v>25000</v>
      </c>
      <c r="W24" s="27">
        <f t="shared" si="6"/>
        <v>0</v>
      </c>
    </row>
    <row r="25" spans="2:23" ht="114.75" hidden="1" x14ac:dyDescent="0.2">
      <c r="B25" s="9">
        <v>24</v>
      </c>
      <c r="C25" s="9">
        <v>24</v>
      </c>
      <c r="D25" s="9" t="s">
        <v>14</v>
      </c>
      <c r="E25" s="9" t="s">
        <v>86</v>
      </c>
      <c r="F25" s="9">
        <v>7197</v>
      </c>
      <c r="G25" s="10" t="s">
        <v>16</v>
      </c>
      <c r="H25" s="10" t="s">
        <v>17</v>
      </c>
      <c r="I25" s="10" t="s">
        <v>87</v>
      </c>
      <c r="J25" s="10" t="s">
        <v>88</v>
      </c>
      <c r="K25" s="11">
        <v>118000</v>
      </c>
      <c r="L25" s="11">
        <v>10000</v>
      </c>
      <c r="M25" s="11">
        <v>600</v>
      </c>
      <c r="N25" s="21">
        <v>10000</v>
      </c>
      <c r="O25" s="7">
        <v>4</v>
      </c>
      <c r="P25" s="11">
        <v>0</v>
      </c>
      <c r="Q25" s="11">
        <f t="shared" si="0"/>
        <v>10000</v>
      </c>
      <c r="R25" s="12" t="b">
        <f t="shared" si="1"/>
        <v>1</v>
      </c>
      <c r="S25" s="23">
        <f t="shared" si="2"/>
        <v>10000</v>
      </c>
      <c r="T25" s="23" t="b">
        <f t="shared" si="3"/>
        <v>1</v>
      </c>
      <c r="U25" s="23">
        <f t="shared" si="4"/>
        <v>10000</v>
      </c>
      <c r="V25" s="25">
        <f t="shared" si="5"/>
        <v>10000</v>
      </c>
      <c r="W25" s="27">
        <f t="shared" si="6"/>
        <v>0</v>
      </c>
    </row>
    <row r="26" spans="2:23" ht="76.5" hidden="1" x14ac:dyDescent="0.2">
      <c r="B26" s="9">
        <v>25</v>
      </c>
      <c r="C26" s="9">
        <v>25</v>
      </c>
      <c r="D26" s="9" t="s">
        <v>14</v>
      </c>
      <c r="E26" s="9" t="s">
        <v>89</v>
      </c>
      <c r="F26" s="9">
        <v>7865</v>
      </c>
      <c r="G26" s="10" t="s">
        <v>16</v>
      </c>
      <c r="H26" s="10" t="s">
        <v>17</v>
      </c>
      <c r="I26" s="10" t="s">
        <v>90</v>
      </c>
      <c r="J26" s="10" t="s">
        <v>91</v>
      </c>
      <c r="K26" s="11">
        <v>131000</v>
      </c>
      <c r="L26" s="11">
        <v>131000</v>
      </c>
      <c r="M26" s="11">
        <v>0</v>
      </c>
      <c r="N26" s="21">
        <v>90000</v>
      </c>
      <c r="O26" s="7">
        <v>3</v>
      </c>
      <c r="P26" s="11">
        <v>0</v>
      </c>
      <c r="Q26" s="11">
        <f t="shared" si="0"/>
        <v>17583.848909150114</v>
      </c>
      <c r="R26" s="12" t="b">
        <f t="shared" si="1"/>
        <v>0</v>
      </c>
      <c r="S26" s="23">
        <f t="shared" si="2"/>
        <v>18670.570318323284</v>
      </c>
      <c r="T26" s="23" t="b">
        <f t="shared" si="3"/>
        <v>0</v>
      </c>
      <c r="U26" s="23">
        <f t="shared" si="4"/>
        <v>18680.969566258598</v>
      </c>
      <c r="V26" s="25">
        <f t="shared" si="5"/>
        <v>18681</v>
      </c>
      <c r="W26" s="27">
        <f t="shared" si="6"/>
        <v>-71319</v>
      </c>
    </row>
    <row r="27" spans="2:23" ht="114.75" hidden="1" x14ac:dyDescent="0.2">
      <c r="B27" s="9">
        <v>26</v>
      </c>
      <c r="C27" s="9">
        <v>26</v>
      </c>
      <c r="D27" s="9" t="s">
        <v>14</v>
      </c>
      <c r="E27" s="9" t="s">
        <v>92</v>
      </c>
      <c r="F27" s="9">
        <v>7945</v>
      </c>
      <c r="G27" s="10" t="s">
        <v>16</v>
      </c>
      <c r="H27" s="10" t="s">
        <v>17</v>
      </c>
      <c r="I27" s="10" t="s">
        <v>93</v>
      </c>
      <c r="J27" s="10" t="s">
        <v>94</v>
      </c>
      <c r="K27" s="11">
        <v>123000</v>
      </c>
      <c r="L27" s="11">
        <v>83401</v>
      </c>
      <c r="M27" s="11">
        <v>0</v>
      </c>
      <c r="N27" s="21">
        <v>83401</v>
      </c>
      <c r="O27" s="7">
        <v>3</v>
      </c>
      <c r="P27" s="11">
        <v>0</v>
      </c>
      <c r="Q27" s="11">
        <f t="shared" si="0"/>
        <v>17583.848909150114</v>
      </c>
      <c r="R27" s="12" t="b">
        <f t="shared" si="1"/>
        <v>0</v>
      </c>
      <c r="S27" s="23">
        <f t="shared" si="2"/>
        <v>18670.570318323284</v>
      </c>
      <c r="T27" s="23" t="b">
        <f t="shared" si="3"/>
        <v>0</v>
      </c>
      <c r="U27" s="23">
        <f t="shared" si="4"/>
        <v>18680.969566258598</v>
      </c>
      <c r="V27" s="25">
        <f t="shared" si="5"/>
        <v>18681</v>
      </c>
      <c r="W27" s="27">
        <f t="shared" si="6"/>
        <v>-64720</v>
      </c>
    </row>
    <row r="28" spans="2:23" ht="102" hidden="1" x14ac:dyDescent="0.2">
      <c r="B28" s="9">
        <v>27</v>
      </c>
      <c r="C28" s="9">
        <v>27</v>
      </c>
      <c r="D28" s="9" t="s">
        <v>14</v>
      </c>
      <c r="E28" s="9" t="s">
        <v>95</v>
      </c>
      <c r="F28" s="9">
        <v>8158</v>
      </c>
      <c r="G28" s="10" t="s">
        <v>16</v>
      </c>
      <c r="H28" s="10" t="s">
        <v>17</v>
      </c>
      <c r="I28" s="10" t="s">
        <v>96</v>
      </c>
      <c r="J28" s="10" t="s">
        <v>97</v>
      </c>
      <c r="K28" s="11">
        <v>146965</v>
      </c>
      <c r="L28" s="11">
        <v>21420</v>
      </c>
      <c r="M28" s="11">
        <v>0</v>
      </c>
      <c r="N28" s="21">
        <v>21420</v>
      </c>
      <c r="O28" s="7">
        <v>3</v>
      </c>
      <c r="P28" s="11">
        <v>0</v>
      </c>
      <c r="Q28" s="11">
        <f t="shared" si="0"/>
        <v>17583.848909150114</v>
      </c>
      <c r="R28" s="12" t="b">
        <f t="shared" si="1"/>
        <v>0</v>
      </c>
      <c r="S28" s="23">
        <f t="shared" si="2"/>
        <v>18670.570318323284</v>
      </c>
      <c r="T28" s="23" t="b">
        <f t="shared" si="3"/>
        <v>0</v>
      </c>
      <c r="U28" s="23">
        <f t="shared" si="4"/>
        <v>18680.969566258598</v>
      </c>
      <c r="V28" s="25">
        <f t="shared" si="5"/>
        <v>18681</v>
      </c>
      <c r="W28" s="27">
        <f t="shared" si="6"/>
        <v>-2739</v>
      </c>
    </row>
    <row r="29" spans="2:23" ht="127.5" hidden="1" x14ac:dyDescent="0.2">
      <c r="B29" s="9">
        <v>28</v>
      </c>
      <c r="C29" s="9">
        <v>28</v>
      </c>
      <c r="D29" s="9" t="s">
        <v>14</v>
      </c>
      <c r="E29" s="9" t="s">
        <v>98</v>
      </c>
      <c r="F29" s="9">
        <v>8229</v>
      </c>
      <c r="G29" s="10" t="s">
        <v>16</v>
      </c>
      <c r="H29" s="10" t="s">
        <v>17</v>
      </c>
      <c r="I29" s="10" t="s">
        <v>99</v>
      </c>
      <c r="J29" s="10" t="s">
        <v>100</v>
      </c>
      <c r="K29" s="11">
        <v>132000</v>
      </c>
      <c r="L29" s="11">
        <v>56271</v>
      </c>
      <c r="M29" s="11">
        <v>0</v>
      </c>
      <c r="N29" s="21">
        <v>56271</v>
      </c>
      <c r="O29" s="7">
        <v>3</v>
      </c>
      <c r="P29" s="11">
        <v>0</v>
      </c>
      <c r="Q29" s="11">
        <f t="shared" si="0"/>
        <v>17583.848909150114</v>
      </c>
      <c r="R29" s="12" t="b">
        <f t="shared" si="1"/>
        <v>0</v>
      </c>
      <c r="S29" s="23">
        <f t="shared" si="2"/>
        <v>18670.570318323284</v>
      </c>
      <c r="T29" s="23" t="b">
        <f t="shared" si="3"/>
        <v>0</v>
      </c>
      <c r="U29" s="23">
        <f t="shared" si="4"/>
        <v>18680.969566258598</v>
      </c>
      <c r="V29" s="25">
        <f t="shared" si="5"/>
        <v>18681</v>
      </c>
      <c r="W29" s="27">
        <f t="shared" si="6"/>
        <v>-37590</v>
      </c>
    </row>
    <row r="30" spans="2:23" ht="102" hidden="1" x14ac:dyDescent="0.2">
      <c r="B30" s="9">
        <v>29</v>
      </c>
      <c r="C30" s="9">
        <v>29</v>
      </c>
      <c r="D30" s="9" t="s">
        <v>14</v>
      </c>
      <c r="E30" s="9" t="s">
        <v>101</v>
      </c>
      <c r="F30" s="9">
        <v>8354</v>
      </c>
      <c r="G30" s="10" t="s">
        <v>16</v>
      </c>
      <c r="H30" s="10" t="s">
        <v>17</v>
      </c>
      <c r="I30" s="10" t="s">
        <v>102</v>
      </c>
      <c r="J30" s="10" t="s">
        <v>103</v>
      </c>
      <c r="K30" s="11">
        <v>117000</v>
      </c>
      <c r="L30" s="11">
        <v>50401</v>
      </c>
      <c r="M30" s="11">
        <v>401</v>
      </c>
      <c r="N30" s="21">
        <v>50000</v>
      </c>
      <c r="O30" s="7">
        <v>3</v>
      </c>
      <c r="P30" s="11">
        <v>0</v>
      </c>
      <c r="Q30" s="11">
        <f t="shared" si="0"/>
        <v>17583.848909150114</v>
      </c>
      <c r="R30" s="12" t="b">
        <f t="shared" si="1"/>
        <v>0</v>
      </c>
      <c r="S30" s="23">
        <f t="shared" si="2"/>
        <v>18670.570318323284</v>
      </c>
      <c r="T30" s="23" t="b">
        <f t="shared" si="3"/>
        <v>0</v>
      </c>
      <c r="U30" s="23">
        <f t="shared" si="4"/>
        <v>18680.969566258598</v>
      </c>
      <c r="V30" s="25">
        <f t="shared" si="5"/>
        <v>18681</v>
      </c>
      <c r="W30" s="27">
        <f t="shared" si="6"/>
        <v>-31319</v>
      </c>
    </row>
    <row r="31" spans="2:23" ht="114.75" hidden="1" x14ac:dyDescent="0.2">
      <c r="B31" s="9">
        <v>30</v>
      </c>
      <c r="C31" s="9">
        <v>30</v>
      </c>
      <c r="D31" s="9" t="s">
        <v>14</v>
      </c>
      <c r="E31" s="9" t="s">
        <v>104</v>
      </c>
      <c r="F31" s="9">
        <v>8425</v>
      </c>
      <c r="G31" s="10" t="s">
        <v>16</v>
      </c>
      <c r="H31" s="10" t="s">
        <v>17</v>
      </c>
      <c r="I31" s="10" t="s">
        <v>105</v>
      </c>
      <c r="J31" s="10" t="s">
        <v>106</v>
      </c>
      <c r="K31" s="11">
        <v>130000</v>
      </c>
      <c r="L31" s="11">
        <v>59930</v>
      </c>
      <c r="M31" s="11">
        <v>0</v>
      </c>
      <c r="N31" s="21">
        <v>59930</v>
      </c>
      <c r="O31" s="7">
        <v>4</v>
      </c>
      <c r="P31" s="11">
        <v>0</v>
      </c>
      <c r="Q31" s="11">
        <f t="shared" si="0"/>
        <v>23445.131878866818</v>
      </c>
      <c r="R31" s="12" t="b">
        <f t="shared" si="1"/>
        <v>0</v>
      </c>
      <c r="S31" s="23">
        <f t="shared" si="2"/>
        <v>24531.853288039987</v>
      </c>
      <c r="T31" s="23" t="b">
        <f t="shared" si="3"/>
        <v>0</v>
      </c>
      <c r="U31" s="23">
        <f t="shared" si="4"/>
        <v>24542.252535975302</v>
      </c>
      <c r="V31" s="25">
        <f t="shared" si="5"/>
        <v>24543</v>
      </c>
      <c r="W31" s="27">
        <f t="shared" si="6"/>
        <v>-35387</v>
      </c>
    </row>
    <row r="32" spans="2:23" ht="114.75" hidden="1" x14ac:dyDescent="0.2">
      <c r="B32" s="9">
        <v>31</v>
      </c>
      <c r="C32" s="9">
        <v>31</v>
      </c>
      <c r="D32" s="9" t="s">
        <v>14</v>
      </c>
      <c r="E32" s="9" t="s">
        <v>107</v>
      </c>
      <c r="F32" s="9">
        <v>1936</v>
      </c>
      <c r="G32" s="10" t="s">
        <v>16</v>
      </c>
      <c r="H32" s="10" t="s">
        <v>17</v>
      </c>
      <c r="I32" s="10" t="s">
        <v>108</v>
      </c>
      <c r="J32" s="10" t="s">
        <v>109</v>
      </c>
      <c r="K32" s="11">
        <v>142800</v>
      </c>
      <c r="L32" s="11">
        <v>120000</v>
      </c>
      <c r="M32" s="11">
        <v>0</v>
      </c>
      <c r="N32" s="21">
        <v>84081.3</v>
      </c>
      <c r="O32" s="7">
        <v>3</v>
      </c>
      <c r="P32" s="11">
        <v>0</v>
      </c>
      <c r="Q32" s="11">
        <f t="shared" si="0"/>
        <v>17583.848909150114</v>
      </c>
      <c r="R32" s="12" t="b">
        <f t="shared" si="1"/>
        <v>0</v>
      </c>
      <c r="S32" s="23">
        <f t="shared" si="2"/>
        <v>18670.570318323284</v>
      </c>
      <c r="T32" s="23" t="b">
        <f t="shared" si="3"/>
        <v>0</v>
      </c>
      <c r="U32" s="23">
        <f t="shared" si="4"/>
        <v>18680.969566258598</v>
      </c>
      <c r="V32" s="25">
        <f t="shared" si="5"/>
        <v>18681</v>
      </c>
      <c r="W32" s="27">
        <f t="shared" si="6"/>
        <v>-65400.3</v>
      </c>
    </row>
    <row r="33" spans="2:23" ht="38.25" hidden="1" x14ac:dyDescent="0.2">
      <c r="B33" s="9">
        <v>32</v>
      </c>
      <c r="C33" s="9">
        <v>1</v>
      </c>
      <c r="D33" s="9" t="s">
        <v>110</v>
      </c>
      <c r="E33" s="9" t="s">
        <v>111</v>
      </c>
      <c r="F33" s="9">
        <v>9743</v>
      </c>
      <c r="G33" s="10" t="s">
        <v>112</v>
      </c>
      <c r="H33" s="10" t="s">
        <v>113</v>
      </c>
      <c r="I33" s="10" t="s">
        <v>114</v>
      </c>
      <c r="J33" s="10" t="s">
        <v>115</v>
      </c>
      <c r="K33" s="11">
        <v>143990</v>
      </c>
      <c r="L33" s="11">
        <v>26382</v>
      </c>
      <c r="M33" s="11">
        <v>1382</v>
      </c>
      <c r="N33" s="21">
        <v>25000</v>
      </c>
      <c r="O33" s="7">
        <v>3</v>
      </c>
      <c r="P33" s="11">
        <v>0</v>
      </c>
      <c r="Q33" s="11">
        <f t="shared" si="0"/>
        <v>17583.848909150114</v>
      </c>
      <c r="R33" s="12" t="b">
        <f t="shared" si="1"/>
        <v>0</v>
      </c>
      <c r="S33" s="23">
        <f t="shared" si="2"/>
        <v>18670.570318323284</v>
      </c>
      <c r="T33" s="23" t="b">
        <f t="shared" si="3"/>
        <v>0</v>
      </c>
      <c r="U33" s="23">
        <f t="shared" si="4"/>
        <v>18680.969566258598</v>
      </c>
      <c r="V33" s="25">
        <f t="shared" si="5"/>
        <v>18681</v>
      </c>
      <c r="W33" s="27">
        <f t="shared" si="6"/>
        <v>-6319</v>
      </c>
    </row>
    <row r="34" spans="2:23" ht="51" hidden="1" x14ac:dyDescent="0.2">
      <c r="B34" s="9">
        <v>33</v>
      </c>
      <c r="C34" s="9">
        <v>2</v>
      </c>
      <c r="D34" s="9" t="s">
        <v>110</v>
      </c>
      <c r="E34" s="9" t="s">
        <v>116</v>
      </c>
      <c r="F34" s="9">
        <v>10195</v>
      </c>
      <c r="G34" s="10" t="s">
        <v>112</v>
      </c>
      <c r="H34" s="10" t="s">
        <v>113</v>
      </c>
      <c r="I34" s="10" t="s">
        <v>117</v>
      </c>
      <c r="J34" s="10" t="s">
        <v>118</v>
      </c>
      <c r="K34" s="11">
        <v>124960</v>
      </c>
      <c r="L34" s="11">
        <v>96157.47</v>
      </c>
      <c r="M34" s="11">
        <v>16157.47</v>
      </c>
      <c r="N34" s="21">
        <v>80000</v>
      </c>
      <c r="O34" s="7">
        <v>2</v>
      </c>
      <c r="P34" s="11">
        <v>0</v>
      </c>
      <c r="Q34" s="11">
        <f t="shared" si="0"/>
        <v>11722.565939433409</v>
      </c>
      <c r="R34" s="12" t="b">
        <f t="shared" si="1"/>
        <v>0</v>
      </c>
      <c r="S34" s="23">
        <f t="shared" si="2"/>
        <v>12809.287348606578</v>
      </c>
      <c r="T34" s="23" t="b">
        <f t="shared" si="3"/>
        <v>0</v>
      </c>
      <c r="U34" s="23">
        <f t="shared" si="4"/>
        <v>12819.686596541891</v>
      </c>
      <c r="V34" s="25">
        <f t="shared" si="5"/>
        <v>12820</v>
      </c>
      <c r="W34" s="27">
        <f t="shared" si="6"/>
        <v>-67180</v>
      </c>
    </row>
    <row r="35" spans="2:23" ht="76.5" hidden="1" x14ac:dyDescent="0.2">
      <c r="B35" s="9">
        <v>34</v>
      </c>
      <c r="C35" s="9">
        <v>3</v>
      </c>
      <c r="D35" s="9" t="s">
        <v>110</v>
      </c>
      <c r="E35" s="9" t="s">
        <v>119</v>
      </c>
      <c r="F35" s="9">
        <v>10514</v>
      </c>
      <c r="G35" s="10" t="s">
        <v>112</v>
      </c>
      <c r="H35" s="10" t="s">
        <v>113</v>
      </c>
      <c r="I35" s="10" t="s">
        <v>120</v>
      </c>
      <c r="J35" s="10" t="s">
        <v>121</v>
      </c>
      <c r="K35" s="11">
        <v>246351.04</v>
      </c>
      <c r="L35" s="11">
        <v>75059.8</v>
      </c>
      <c r="M35" s="11">
        <v>29986.799999999999</v>
      </c>
      <c r="N35" s="21">
        <v>45073</v>
      </c>
      <c r="O35" s="7">
        <v>3</v>
      </c>
      <c r="P35" s="11">
        <v>0</v>
      </c>
      <c r="Q35" s="11">
        <f t="shared" si="0"/>
        <v>17583.848909150114</v>
      </c>
      <c r="R35" s="12" t="b">
        <f t="shared" si="1"/>
        <v>0</v>
      </c>
      <c r="S35" s="23">
        <f t="shared" si="2"/>
        <v>18670.570318323284</v>
      </c>
      <c r="T35" s="23" t="b">
        <f t="shared" si="3"/>
        <v>0</v>
      </c>
      <c r="U35" s="23">
        <f t="shared" si="4"/>
        <v>18680.969566258598</v>
      </c>
      <c r="V35" s="25">
        <f t="shared" si="5"/>
        <v>18681</v>
      </c>
      <c r="W35" s="27">
        <f t="shared" si="6"/>
        <v>-26392</v>
      </c>
    </row>
    <row r="36" spans="2:23" ht="38.25" hidden="1" x14ac:dyDescent="0.2">
      <c r="B36" s="9">
        <v>35</v>
      </c>
      <c r="C36" s="9">
        <v>4</v>
      </c>
      <c r="D36" s="9" t="s">
        <v>110</v>
      </c>
      <c r="E36" s="9" t="s">
        <v>122</v>
      </c>
      <c r="F36" s="9">
        <v>10649</v>
      </c>
      <c r="G36" s="10" t="s">
        <v>112</v>
      </c>
      <c r="H36" s="10" t="s">
        <v>113</v>
      </c>
      <c r="I36" s="10" t="s">
        <v>123</v>
      </c>
      <c r="J36" s="10" t="s">
        <v>124</v>
      </c>
      <c r="K36" s="11">
        <v>289700</v>
      </c>
      <c r="L36" s="11">
        <v>273735</v>
      </c>
      <c r="M36" s="11">
        <v>10000</v>
      </c>
      <c r="N36" s="21">
        <v>155235</v>
      </c>
      <c r="O36" s="7">
        <v>4</v>
      </c>
      <c r="P36" s="11">
        <v>0</v>
      </c>
      <c r="Q36" s="11">
        <f t="shared" si="0"/>
        <v>23445.131878866818</v>
      </c>
      <c r="R36" s="12" t="b">
        <f t="shared" si="1"/>
        <v>0</v>
      </c>
      <c r="S36" s="23">
        <f t="shared" si="2"/>
        <v>24531.853288039987</v>
      </c>
      <c r="T36" s="23" t="b">
        <f t="shared" si="3"/>
        <v>0</v>
      </c>
      <c r="U36" s="23">
        <f t="shared" si="4"/>
        <v>24542.252535975302</v>
      </c>
      <c r="V36" s="25">
        <f t="shared" si="5"/>
        <v>24543</v>
      </c>
      <c r="W36" s="27">
        <f t="shared" si="6"/>
        <v>-130692</v>
      </c>
    </row>
    <row r="37" spans="2:23" ht="38.25" hidden="1" x14ac:dyDescent="0.2">
      <c r="B37" s="9">
        <v>36</v>
      </c>
      <c r="C37" s="9">
        <v>5</v>
      </c>
      <c r="D37" s="9" t="s">
        <v>110</v>
      </c>
      <c r="E37" s="9" t="s">
        <v>125</v>
      </c>
      <c r="F37" s="9">
        <v>10827</v>
      </c>
      <c r="G37" s="10" t="s">
        <v>112</v>
      </c>
      <c r="H37" s="10" t="s">
        <v>113</v>
      </c>
      <c r="I37" s="10" t="s">
        <v>126</v>
      </c>
      <c r="J37" s="10" t="s">
        <v>127</v>
      </c>
      <c r="K37" s="11">
        <v>276115.7</v>
      </c>
      <c r="L37" s="11">
        <v>200702.7</v>
      </c>
      <c r="M37" s="11">
        <v>35854.699999999997</v>
      </c>
      <c r="N37" s="21">
        <v>164848</v>
      </c>
      <c r="O37" s="7">
        <v>3</v>
      </c>
      <c r="P37" s="11">
        <v>0</v>
      </c>
      <c r="Q37" s="11">
        <f t="shared" si="0"/>
        <v>17583.848909150114</v>
      </c>
      <c r="R37" s="12" t="b">
        <f t="shared" si="1"/>
        <v>0</v>
      </c>
      <c r="S37" s="23">
        <f t="shared" si="2"/>
        <v>18670.570318323284</v>
      </c>
      <c r="T37" s="23" t="b">
        <f t="shared" si="3"/>
        <v>0</v>
      </c>
      <c r="U37" s="23">
        <f t="shared" si="4"/>
        <v>18680.969566258598</v>
      </c>
      <c r="V37" s="25">
        <f t="shared" si="5"/>
        <v>18681</v>
      </c>
      <c r="W37" s="27">
        <f t="shared" si="6"/>
        <v>-146167</v>
      </c>
    </row>
    <row r="38" spans="2:23" ht="63.75" hidden="1" x14ac:dyDescent="0.2">
      <c r="B38" s="9">
        <v>37</v>
      </c>
      <c r="C38" s="9">
        <v>6</v>
      </c>
      <c r="D38" s="9" t="s">
        <v>110</v>
      </c>
      <c r="E38" s="9" t="s">
        <v>128</v>
      </c>
      <c r="F38" s="9">
        <v>10872</v>
      </c>
      <c r="G38" s="10" t="s">
        <v>112</v>
      </c>
      <c r="H38" s="10" t="s">
        <v>113</v>
      </c>
      <c r="I38" s="10" t="s">
        <v>129</v>
      </c>
      <c r="J38" s="10" t="s">
        <v>130</v>
      </c>
      <c r="K38" s="11">
        <v>245500</v>
      </c>
      <c r="L38" s="11">
        <v>85360</v>
      </c>
      <c r="M38" s="11">
        <v>5360</v>
      </c>
      <c r="N38" s="21">
        <v>80000</v>
      </c>
      <c r="O38" s="7">
        <v>3</v>
      </c>
      <c r="P38" s="11">
        <v>0</v>
      </c>
      <c r="Q38" s="11">
        <f t="shared" si="0"/>
        <v>17583.848909150114</v>
      </c>
      <c r="R38" s="12" t="b">
        <f t="shared" si="1"/>
        <v>0</v>
      </c>
      <c r="S38" s="23">
        <f t="shared" si="2"/>
        <v>18670.570318323284</v>
      </c>
      <c r="T38" s="23" t="b">
        <f t="shared" si="3"/>
        <v>0</v>
      </c>
      <c r="U38" s="23">
        <f t="shared" si="4"/>
        <v>18680.969566258598</v>
      </c>
      <c r="V38" s="25">
        <f t="shared" si="5"/>
        <v>18681</v>
      </c>
      <c r="W38" s="27">
        <f t="shared" si="6"/>
        <v>-61319</v>
      </c>
    </row>
    <row r="39" spans="2:23" ht="51" hidden="1" x14ac:dyDescent="0.2">
      <c r="B39" s="9">
        <v>38</v>
      </c>
      <c r="C39" s="9">
        <v>7</v>
      </c>
      <c r="D39" s="9" t="s">
        <v>110</v>
      </c>
      <c r="E39" s="9" t="s">
        <v>131</v>
      </c>
      <c r="F39" s="9">
        <v>11174</v>
      </c>
      <c r="G39" s="10" t="s">
        <v>112</v>
      </c>
      <c r="H39" s="10" t="s">
        <v>113</v>
      </c>
      <c r="I39" s="10" t="s">
        <v>132</v>
      </c>
      <c r="J39" s="10" t="s">
        <v>133</v>
      </c>
      <c r="K39" s="11">
        <v>142800</v>
      </c>
      <c r="L39" s="11">
        <v>77945</v>
      </c>
      <c r="M39" s="11">
        <v>17945</v>
      </c>
      <c r="N39" s="21">
        <v>60000</v>
      </c>
      <c r="O39" s="7">
        <v>4</v>
      </c>
      <c r="P39" s="11">
        <v>0</v>
      </c>
      <c r="Q39" s="11">
        <f t="shared" si="0"/>
        <v>23445.131878866818</v>
      </c>
      <c r="R39" s="12" t="b">
        <f t="shared" si="1"/>
        <v>0</v>
      </c>
      <c r="S39" s="23">
        <f t="shared" si="2"/>
        <v>24531.853288039987</v>
      </c>
      <c r="T39" s="23" t="b">
        <f t="shared" si="3"/>
        <v>0</v>
      </c>
      <c r="U39" s="23">
        <f t="shared" si="4"/>
        <v>24542.252535975302</v>
      </c>
      <c r="V39" s="25">
        <f t="shared" si="5"/>
        <v>24543</v>
      </c>
      <c r="W39" s="27">
        <f t="shared" si="6"/>
        <v>-35457</v>
      </c>
    </row>
    <row r="40" spans="2:23" ht="153" hidden="1" x14ac:dyDescent="0.2">
      <c r="B40" s="9">
        <v>39</v>
      </c>
      <c r="C40" s="9">
        <v>8</v>
      </c>
      <c r="D40" s="9" t="s">
        <v>110</v>
      </c>
      <c r="E40" s="9" t="s">
        <v>134</v>
      </c>
      <c r="F40" s="9">
        <v>9538</v>
      </c>
      <c r="G40" s="10" t="s">
        <v>112</v>
      </c>
      <c r="H40" s="10" t="s">
        <v>113</v>
      </c>
      <c r="I40" s="10" t="s">
        <v>135</v>
      </c>
      <c r="J40" s="10" t="s">
        <v>136</v>
      </c>
      <c r="K40" s="11">
        <v>280853.5</v>
      </c>
      <c r="L40" s="11">
        <v>28842.400000000001</v>
      </c>
      <c r="M40" s="11">
        <v>2537.4</v>
      </c>
      <c r="N40" s="21">
        <v>26305</v>
      </c>
      <c r="O40" s="7">
        <v>3</v>
      </c>
      <c r="P40" s="11">
        <v>0</v>
      </c>
      <c r="Q40" s="11">
        <f t="shared" si="0"/>
        <v>17583.848909150114</v>
      </c>
      <c r="R40" s="12" t="b">
        <f t="shared" si="1"/>
        <v>0</v>
      </c>
      <c r="S40" s="23">
        <f t="shared" si="2"/>
        <v>18670.570318323284</v>
      </c>
      <c r="T40" s="23" t="b">
        <f t="shared" si="3"/>
        <v>0</v>
      </c>
      <c r="U40" s="23">
        <f t="shared" si="4"/>
        <v>18680.969566258598</v>
      </c>
      <c r="V40" s="25">
        <f t="shared" si="5"/>
        <v>18681</v>
      </c>
      <c r="W40" s="27">
        <f t="shared" si="6"/>
        <v>-7624</v>
      </c>
    </row>
    <row r="41" spans="2:23" ht="140.25" hidden="1" x14ac:dyDescent="0.2">
      <c r="B41" s="9">
        <v>40</v>
      </c>
      <c r="C41" s="9">
        <v>9</v>
      </c>
      <c r="D41" s="9" t="s">
        <v>110</v>
      </c>
      <c r="E41" s="9" t="s">
        <v>137</v>
      </c>
      <c r="F41" s="9">
        <v>11398</v>
      </c>
      <c r="G41" s="10" t="s">
        <v>112</v>
      </c>
      <c r="H41" s="10" t="s">
        <v>113</v>
      </c>
      <c r="I41" s="10" t="s">
        <v>138</v>
      </c>
      <c r="J41" s="10" t="s">
        <v>139</v>
      </c>
      <c r="K41" s="11">
        <v>251178.25</v>
      </c>
      <c r="L41" s="11">
        <v>58003</v>
      </c>
      <c r="M41" s="11">
        <v>0</v>
      </c>
      <c r="N41" s="21">
        <v>58003</v>
      </c>
      <c r="O41" s="7">
        <v>3</v>
      </c>
      <c r="P41" s="11">
        <v>0</v>
      </c>
      <c r="Q41" s="11">
        <f t="shared" si="0"/>
        <v>17583.848909150114</v>
      </c>
      <c r="R41" s="12" t="b">
        <f t="shared" si="1"/>
        <v>0</v>
      </c>
      <c r="S41" s="23">
        <f t="shared" si="2"/>
        <v>18670.570318323284</v>
      </c>
      <c r="T41" s="23" t="b">
        <f t="shared" si="3"/>
        <v>0</v>
      </c>
      <c r="U41" s="23">
        <f t="shared" si="4"/>
        <v>18680.969566258598</v>
      </c>
      <c r="V41" s="25">
        <f t="shared" si="5"/>
        <v>18681</v>
      </c>
      <c r="W41" s="27">
        <f t="shared" si="6"/>
        <v>-39322</v>
      </c>
    </row>
    <row r="42" spans="2:23" ht="89.25" hidden="1" x14ac:dyDescent="0.2">
      <c r="B42" s="9">
        <v>41</v>
      </c>
      <c r="C42" s="9">
        <v>10</v>
      </c>
      <c r="D42" s="9" t="s">
        <v>110</v>
      </c>
      <c r="E42" s="9" t="s">
        <v>140</v>
      </c>
      <c r="F42" s="9">
        <v>11478</v>
      </c>
      <c r="G42" s="10" t="s">
        <v>112</v>
      </c>
      <c r="H42" s="10" t="s">
        <v>113</v>
      </c>
      <c r="I42" s="10" t="s">
        <v>141</v>
      </c>
      <c r="J42" s="10" t="s">
        <v>142</v>
      </c>
      <c r="K42" s="11">
        <v>234754</v>
      </c>
      <c r="L42" s="11">
        <v>41311</v>
      </c>
      <c r="M42" s="11">
        <v>17511</v>
      </c>
      <c r="N42" s="21">
        <v>23800</v>
      </c>
      <c r="O42" s="7">
        <v>3</v>
      </c>
      <c r="P42" s="11">
        <v>0</v>
      </c>
      <c r="Q42" s="11">
        <f t="shared" si="0"/>
        <v>17583.848909150114</v>
      </c>
      <c r="R42" s="12" t="b">
        <f t="shared" si="1"/>
        <v>0</v>
      </c>
      <c r="S42" s="23">
        <f t="shared" si="2"/>
        <v>18670.570318323284</v>
      </c>
      <c r="T42" s="23" t="b">
        <f t="shared" si="3"/>
        <v>0</v>
      </c>
      <c r="U42" s="23">
        <f t="shared" si="4"/>
        <v>18680.969566258598</v>
      </c>
      <c r="V42" s="25">
        <f t="shared" si="5"/>
        <v>18681</v>
      </c>
      <c r="W42" s="27">
        <f t="shared" si="6"/>
        <v>-5119</v>
      </c>
    </row>
    <row r="43" spans="2:23" ht="89.25" hidden="1" x14ac:dyDescent="0.2">
      <c r="B43" s="9">
        <v>42</v>
      </c>
      <c r="C43" s="9">
        <v>11</v>
      </c>
      <c r="D43" s="9" t="s">
        <v>110</v>
      </c>
      <c r="E43" s="9" t="s">
        <v>143</v>
      </c>
      <c r="F43" s="9">
        <v>9654</v>
      </c>
      <c r="G43" s="10" t="s">
        <v>112</v>
      </c>
      <c r="H43" s="10" t="s">
        <v>113</v>
      </c>
      <c r="I43" s="10" t="s">
        <v>144</v>
      </c>
      <c r="J43" s="10" t="s">
        <v>145</v>
      </c>
      <c r="K43" s="11">
        <v>371713</v>
      </c>
      <c r="L43" s="11">
        <v>81237</v>
      </c>
      <c r="M43" s="11">
        <v>16237</v>
      </c>
      <c r="N43" s="21">
        <v>65000</v>
      </c>
      <c r="O43" s="7">
        <v>3</v>
      </c>
      <c r="P43" s="11">
        <v>0</v>
      </c>
      <c r="Q43" s="11">
        <f t="shared" si="0"/>
        <v>17583.848909150114</v>
      </c>
      <c r="R43" s="12" t="b">
        <f t="shared" si="1"/>
        <v>0</v>
      </c>
      <c r="S43" s="23">
        <f t="shared" si="2"/>
        <v>18670.570318323284</v>
      </c>
      <c r="T43" s="23" t="b">
        <f t="shared" si="3"/>
        <v>0</v>
      </c>
      <c r="U43" s="23">
        <f t="shared" si="4"/>
        <v>18680.969566258598</v>
      </c>
      <c r="V43" s="25">
        <f t="shared" si="5"/>
        <v>18681</v>
      </c>
      <c r="W43" s="27">
        <f t="shared" si="6"/>
        <v>-46319</v>
      </c>
    </row>
    <row r="44" spans="2:23" ht="63.75" hidden="1" x14ac:dyDescent="0.2">
      <c r="B44" s="9">
        <v>43</v>
      </c>
      <c r="C44" s="9">
        <v>12</v>
      </c>
      <c r="D44" s="9" t="s">
        <v>110</v>
      </c>
      <c r="E44" s="9" t="s">
        <v>146</v>
      </c>
      <c r="F44" s="9">
        <v>11539</v>
      </c>
      <c r="G44" s="10" t="s">
        <v>112</v>
      </c>
      <c r="H44" s="10" t="s">
        <v>113</v>
      </c>
      <c r="I44" s="10" t="s">
        <v>147</v>
      </c>
      <c r="J44" s="10" t="s">
        <v>148</v>
      </c>
      <c r="K44" s="11">
        <v>343565</v>
      </c>
      <c r="L44" s="11">
        <v>70805</v>
      </c>
      <c r="M44" s="11">
        <v>5805</v>
      </c>
      <c r="N44" s="21">
        <v>65000</v>
      </c>
      <c r="O44" s="7">
        <v>4</v>
      </c>
      <c r="P44" s="11">
        <v>0</v>
      </c>
      <c r="Q44" s="11">
        <f t="shared" si="0"/>
        <v>23445.131878866818</v>
      </c>
      <c r="R44" s="12" t="b">
        <f t="shared" si="1"/>
        <v>0</v>
      </c>
      <c r="S44" s="23">
        <f t="shared" si="2"/>
        <v>24531.853288039987</v>
      </c>
      <c r="T44" s="23" t="b">
        <f t="shared" si="3"/>
        <v>0</v>
      </c>
      <c r="U44" s="23">
        <f t="shared" si="4"/>
        <v>24542.252535975302</v>
      </c>
      <c r="V44" s="25">
        <f t="shared" si="5"/>
        <v>24543</v>
      </c>
      <c r="W44" s="27">
        <f t="shared" si="6"/>
        <v>-40457</v>
      </c>
    </row>
    <row r="45" spans="2:23" ht="51" hidden="1" x14ac:dyDescent="0.2">
      <c r="B45" s="9">
        <v>44</v>
      </c>
      <c r="C45" s="9">
        <v>13</v>
      </c>
      <c r="D45" s="9" t="s">
        <v>110</v>
      </c>
      <c r="E45" s="9" t="s">
        <v>149</v>
      </c>
      <c r="F45" s="9">
        <v>11584</v>
      </c>
      <c r="G45" s="10" t="s">
        <v>112</v>
      </c>
      <c r="H45" s="10" t="s">
        <v>113</v>
      </c>
      <c r="I45" s="10" t="s">
        <v>150</v>
      </c>
      <c r="J45" s="10" t="s">
        <v>151</v>
      </c>
      <c r="K45" s="11">
        <v>462433.39</v>
      </c>
      <c r="L45" s="11">
        <v>109066.25</v>
      </c>
      <c r="M45" s="11">
        <v>9066.25</v>
      </c>
      <c r="N45" s="21">
        <v>100000</v>
      </c>
      <c r="O45" s="7">
        <v>3</v>
      </c>
      <c r="P45" s="11">
        <v>0</v>
      </c>
      <c r="Q45" s="11">
        <f t="shared" si="0"/>
        <v>17583.848909150114</v>
      </c>
      <c r="R45" s="12" t="b">
        <f t="shared" si="1"/>
        <v>0</v>
      </c>
      <c r="S45" s="23">
        <f t="shared" si="2"/>
        <v>18670.570318323284</v>
      </c>
      <c r="T45" s="23" t="b">
        <f t="shared" si="3"/>
        <v>0</v>
      </c>
      <c r="U45" s="23">
        <f t="shared" si="4"/>
        <v>18680.969566258598</v>
      </c>
      <c r="V45" s="25">
        <f t="shared" si="5"/>
        <v>18681</v>
      </c>
      <c r="W45" s="27">
        <f t="shared" si="6"/>
        <v>-81319</v>
      </c>
    </row>
    <row r="46" spans="2:23" ht="38.25" hidden="1" x14ac:dyDescent="0.2">
      <c r="B46" s="9">
        <v>45</v>
      </c>
      <c r="C46" s="9">
        <v>14</v>
      </c>
      <c r="D46" s="9" t="s">
        <v>110</v>
      </c>
      <c r="E46" s="9" t="s">
        <v>152</v>
      </c>
      <c r="F46" s="9">
        <v>11735</v>
      </c>
      <c r="G46" s="10" t="s">
        <v>112</v>
      </c>
      <c r="H46" s="10" t="s">
        <v>113</v>
      </c>
      <c r="I46" s="10" t="s">
        <v>153</v>
      </c>
      <c r="J46" s="10" t="s">
        <v>154</v>
      </c>
      <c r="K46" s="11">
        <v>254065</v>
      </c>
      <c r="L46" s="11">
        <v>67830</v>
      </c>
      <c r="M46" s="11">
        <v>17830</v>
      </c>
      <c r="N46" s="21">
        <v>50000</v>
      </c>
      <c r="O46" s="7">
        <v>3</v>
      </c>
      <c r="P46" s="11">
        <v>0</v>
      </c>
      <c r="Q46" s="11">
        <f t="shared" si="0"/>
        <v>17583.848909150114</v>
      </c>
      <c r="R46" s="12" t="b">
        <f t="shared" si="1"/>
        <v>0</v>
      </c>
      <c r="S46" s="23">
        <f t="shared" si="2"/>
        <v>18670.570318323284</v>
      </c>
      <c r="T46" s="23" t="b">
        <f t="shared" si="3"/>
        <v>0</v>
      </c>
      <c r="U46" s="23">
        <f t="shared" si="4"/>
        <v>18680.969566258598</v>
      </c>
      <c r="V46" s="25">
        <f t="shared" si="5"/>
        <v>18681</v>
      </c>
      <c r="W46" s="27">
        <f t="shared" si="6"/>
        <v>-31319</v>
      </c>
    </row>
    <row r="47" spans="2:23" ht="25.5" hidden="1" x14ac:dyDescent="0.2">
      <c r="B47" s="9">
        <v>46</v>
      </c>
      <c r="C47" s="9">
        <v>15</v>
      </c>
      <c r="D47" s="9" t="s">
        <v>110</v>
      </c>
      <c r="E47" s="9" t="s">
        <v>155</v>
      </c>
      <c r="F47" s="9">
        <v>12144</v>
      </c>
      <c r="G47" s="10" t="s">
        <v>112</v>
      </c>
      <c r="H47" s="10" t="s">
        <v>113</v>
      </c>
      <c r="I47" s="10" t="s">
        <v>156</v>
      </c>
      <c r="J47" s="10" t="s">
        <v>157</v>
      </c>
      <c r="K47" s="11">
        <v>155652</v>
      </c>
      <c r="L47" s="11">
        <v>155652</v>
      </c>
      <c r="M47" s="11">
        <v>0</v>
      </c>
      <c r="N47" s="21">
        <v>155652</v>
      </c>
      <c r="O47" s="7">
        <v>2</v>
      </c>
      <c r="P47" s="11">
        <v>0</v>
      </c>
      <c r="Q47" s="11">
        <f t="shared" si="0"/>
        <v>11722.565939433409</v>
      </c>
      <c r="R47" s="12" t="b">
        <f t="shared" si="1"/>
        <v>0</v>
      </c>
      <c r="S47" s="23">
        <f t="shared" si="2"/>
        <v>12809.287348606578</v>
      </c>
      <c r="T47" s="23" t="b">
        <f t="shared" si="3"/>
        <v>0</v>
      </c>
      <c r="U47" s="23">
        <f t="shared" si="4"/>
        <v>12819.686596541891</v>
      </c>
      <c r="V47" s="25">
        <f t="shared" si="5"/>
        <v>12820</v>
      </c>
      <c r="W47" s="27">
        <f t="shared" si="6"/>
        <v>-142832</v>
      </c>
    </row>
    <row r="48" spans="2:23" ht="51" hidden="1" x14ac:dyDescent="0.2">
      <c r="B48" s="9">
        <v>47</v>
      </c>
      <c r="C48" s="9">
        <v>16</v>
      </c>
      <c r="D48" s="9" t="s">
        <v>110</v>
      </c>
      <c r="E48" s="9" t="s">
        <v>158</v>
      </c>
      <c r="F48" s="9">
        <v>11940</v>
      </c>
      <c r="G48" s="10" t="s">
        <v>112</v>
      </c>
      <c r="H48" s="10" t="s">
        <v>113</v>
      </c>
      <c r="I48" s="10" t="s">
        <v>159</v>
      </c>
      <c r="J48" s="10" t="s">
        <v>160</v>
      </c>
      <c r="K48" s="11">
        <v>283890</v>
      </c>
      <c r="L48" s="11">
        <v>283890</v>
      </c>
      <c r="M48" s="11">
        <v>28389</v>
      </c>
      <c r="N48" s="21">
        <v>255501</v>
      </c>
      <c r="O48" s="7">
        <v>3</v>
      </c>
      <c r="P48" s="11">
        <v>0</v>
      </c>
      <c r="Q48" s="11">
        <f t="shared" si="0"/>
        <v>17583.848909150114</v>
      </c>
      <c r="R48" s="12" t="b">
        <f t="shared" si="1"/>
        <v>0</v>
      </c>
      <c r="S48" s="23">
        <f t="shared" si="2"/>
        <v>18670.570318323284</v>
      </c>
      <c r="T48" s="23" t="b">
        <f t="shared" si="3"/>
        <v>0</v>
      </c>
      <c r="U48" s="23">
        <f t="shared" si="4"/>
        <v>18680.969566258598</v>
      </c>
      <c r="V48" s="25">
        <f t="shared" si="5"/>
        <v>18681</v>
      </c>
      <c r="W48" s="27">
        <f t="shared" si="6"/>
        <v>-236820</v>
      </c>
    </row>
    <row r="49" spans="2:23" ht="76.5" hidden="1" x14ac:dyDescent="0.2">
      <c r="B49" s="9">
        <v>48</v>
      </c>
      <c r="C49" s="9">
        <v>17</v>
      </c>
      <c r="D49" s="9" t="s">
        <v>110</v>
      </c>
      <c r="E49" s="9" t="s">
        <v>161</v>
      </c>
      <c r="F49" s="9">
        <v>11995</v>
      </c>
      <c r="G49" s="10" t="s">
        <v>112</v>
      </c>
      <c r="H49" s="10" t="s">
        <v>113</v>
      </c>
      <c r="I49" s="10" t="s">
        <v>162</v>
      </c>
      <c r="J49" s="10" t="s">
        <v>163</v>
      </c>
      <c r="K49" s="11">
        <v>319900</v>
      </c>
      <c r="L49" s="11">
        <v>174470</v>
      </c>
      <c r="M49" s="11">
        <v>74470</v>
      </c>
      <c r="N49" s="21">
        <v>100000</v>
      </c>
      <c r="O49" s="7">
        <v>3</v>
      </c>
      <c r="P49" s="11">
        <v>0</v>
      </c>
      <c r="Q49" s="11">
        <f t="shared" si="0"/>
        <v>17583.848909150114</v>
      </c>
      <c r="R49" s="12" t="b">
        <f t="shared" si="1"/>
        <v>0</v>
      </c>
      <c r="S49" s="23">
        <f t="shared" si="2"/>
        <v>18670.570318323284</v>
      </c>
      <c r="T49" s="23" t="b">
        <f t="shared" si="3"/>
        <v>0</v>
      </c>
      <c r="U49" s="23">
        <f t="shared" si="4"/>
        <v>18680.969566258598</v>
      </c>
      <c r="V49" s="25">
        <f t="shared" si="5"/>
        <v>18681</v>
      </c>
      <c r="W49" s="27">
        <f t="shared" si="6"/>
        <v>-81319</v>
      </c>
    </row>
    <row r="50" spans="2:23" ht="76.5" hidden="1" x14ac:dyDescent="0.2">
      <c r="B50" s="9">
        <v>49</v>
      </c>
      <c r="C50" s="9">
        <v>18</v>
      </c>
      <c r="D50" s="9" t="s">
        <v>110</v>
      </c>
      <c r="E50" s="9" t="s">
        <v>164</v>
      </c>
      <c r="F50" s="9">
        <v>12037</v>
      </c>
      <c r="G50" s="10" t="s">
        <v>112</v>
      </c>
      <c r="H50" s="10" t="s">
        <v>113</v>
      </c>
      <c r="I50" s="10" t="s">
        <v>165</v>
      </c>
      <c r="J50" s="10" t="s">
        <v>166</v>
      </c>
      <c r="K50" s="11">
        <v>306180</v>
      </c>
      <c r="L50" s="11">
        <v>225702.24</v>
      </c>
      <c r="M50" s="11">
        <v>46702.239999999998</v>
      </c>
      <c r="N50" s="21">
        <v>179000</v>
      </c>
      <c r="O50" s="7">
        <v>3</v>
      </c>
      <c r="P50" s="11">
        <v>0</v>
      </c>
      <c r="Q50" s="11">
        <f t="shared" si="0"/>
        <v>17583.848909150114</v>
      </c>
      <c r="R50" s="12" t="b">
        <f t="shared" si="1"/>
        <v>0</v>
      </c>
      <c r="S50" s="23">
        <f t="shared" si="2"/>
        <v>18670.570318323284</v>
      </c>
      <c r="T50" s="23" t="b">
        <f t="shared" si="3"/>
        <v>0</v>
      </c>
      <c r="U50" s="23">
        <f t="shared" si="4"/>
        <v>18680.969566258598</v>
      </c>
      <c r="V50" s="25">
        <f t="shared" si="5"/>
        <v>18681</v>
      </c>
      <c r="W50" s="27">
        <f t="shared" si="6"/>
        <v>-160319</v>
      </c>
    </row>
    <row r="51" spans="2:23" ht="51" hidden="1" x14ac:dyDescent="0.2">
      <c r="B51" s="9">
        <v>50</v>
      </c>
      <c r="C51" s="9">
        <v>19</v>
      </c>
      <c r="D51" s="9" t="s">
        <v>110</v>
      </c>
      <c r="E51" s="9" t="s">
        <v>167</v>
      </c>
      <c r="F51" s="9">
        <v>12224</v>
      </c>
      <c r="G51" s="10" t="s">
        <v>112</v>
      </c>
      <c r="H51" s="10" t="s">
        <v>113</v>
      </c>
      <c r="I51" s="10" t="s">
        <v>168</v>
      </c>
      <c r="J51" s="10" t="s">
        <v>169</v>
      </c>
      <c r="K51" s="11">
        <v>273105</v>
      </c>
      <c r="L51" s="11">
        <v>73287</v>
      </c>
      <c r="M51" s="11">
        <v>3287</v>
      </c>
      <c r="N51" s="21">
        <v>70000</v>
      </c>
      <c r="O51" s="7">
        <v>3</v>
      </c>
      <c r="P51" s="11">
        <v>0</v>
      </c>
      <c r="Q51" s="11">
        <f t="shared" si="0"/>
        <v>17583.848909150114</v>
      </c>
      <c r="R51" s="12" t="b">
        <f t="shared" si="1"/>
        <v>0</v>
      </c>
      <c r="S51" s="23">
        <f t="shared" si="2"/>
        <v>18670.570318323284</v>
      </c>
      <c r="T51" s="23" t="b">
        <f t="shared" si="3"/>
        <v>0</v>
      </c>
      <c r="U51" s="23">
        <f t="shared" si="4"/>
        <v>18680.969566258598</v>
      </c>
      <c r="V51" s="25">
        <f t="shared" si="5"/>
        <v>18681</v>
      </c>
      <c r="W51" s="27">
        <f t="shared" si="6"/>
        <v>-51319</v>
      </c>
    </row>
    <row r="52" spans="2:23" ht="38.25" hidden="1" x14ac:dyDescent="0.2">
      <c r="B52" s="9">
        <v>51</v>
      </c>
      <c r="C52" s="9">
        <v>20</v>
      </c>
      <c r="D52" s="9" t="s">
        <v>110</v>
      </c>
      <c r="E52" s="9" t="s">
        <v>170</v>
      </c>
      <c r="F52" s="9">
        <v>12242</v>
      </c>
      <c r="G52" s="10" t="s">
        <v>112</v>
      </c>
      <c r="H52" s="10" t="s">
        <v>113</v>
      </c>
      <c r="I52" s="10" t="s">
        <v>171</v>
      </c>
      <c r="J52" s="10" t="s">
        <v>172</v>
      </c>
      <c r="K52" s="11">
        <v>145180</v>
      </c>
      <c r="L52" s="11">
        <v>32130</v>
      </c>
      <c r="M52" s="11">
        <v>2130</v>
      </c>
      <c r="N52" s="21">
        <v>30000</v>
      </c>
      <c r="O52" s="7">
        <v>3</v>
      </c>
      <c r="P52" s="11">
        <v>0</v>
      </c>
      <c r="Q52" s="11">
        <f t="shared" si="0"/>
        <v>17583.848909150114</v>
      </c>
      <c r="R52" s="12" t="b">
        <f t="shared" si="1"/>
        <v>0</v>
      </c>
      <c r="S52" s="23">
        <f t="shared" si="2"/>
        <v>18670.570318323284</v>
      </c>
      <c r="T52" s="23" t="b">
        <f t="shared" si="3"/>
        <v>0</v>
      </c>
      <c r="U52" s="23">
        <f t="shared" si="4"/>
        <v>18680.969566258598</v>
      </c>
      <c r="V52" s="25">
        <f t="shared" si="5"/>
        <v>18681</v>
      </c>
      <c r="W52" s="27">
        <f t="shared" si="6"/>
        <v>-11319</v>
      </c>
    </row>
    <row r="53" spans="2:23" ht="25.5" hidden="1" x14ac:dyDescent="0.2">
      <c r="B53" s="9">
        <v>52</v>
      </c>
      <c r="C53" s="9">
        <v>21</v>
      </c>
      <c r="D53" s="9" t="s">
        <v>110</v>
      </c>
      <c r="E53" s="9" t="s">
        <v>173</v>
      </c>
      <c r="F53" s="9">
        <v>12126</v>
      </c>
      <c r="G53" s="10" t="s">
        <v>112</v>
      </c>
      <c r="H53" s="10" t="s">
        <v>113</v>
      </c>
      <c r="I53" s="10" t="s">
        <v>174</v>
      </c>
      <c r="J53" s="10" t="s">
        <v>175</v>
      </c>
      <c r="K53" s="11">
        <v>184450</v>
      </c>
      <c r="L53" s="11">
        <v>95795</v>
      </c>
      <c r="M53" s="11">
        <v>5795</v>
      </c>
      <c r="N53" s="21">
        <v>90000</v>
      </c>
      <c r="O53" s="7">
        <v>2</v>
      </c>
      <c r="P53" s="11">
        <v>0</v>
      </c>
      <c r="Q53" s="11">
        <f t="shared" si="0"/>
        <v>11722.565939433409</v>
      </c>
      <c r="R53" s="12" t="b">
        <f t="shared" si="1"/>
        <v>0</v>
      </c>
      <c r="S53" s="23">
        <f t="shared" si="2"/>
        <v>12809.287348606578</v>
      </c>
      <c r="T53" s="23" t="b">
        <f t="shared" si="3"/>
        <v>0</v>
      </c>
      <c r="U53" s="23">
        <f t="shared" si="4"/>
        <v>12819.686596541891</v>
      </c>
      <c r="V53" s="25">
        <f t="shared" si="5"/>
        <v>12820</v>
      </c>
      <c r="W53" s="27">
        <f t="shared" si="6"/>
        <v>-77180</v>
      </c>
    </row>
    <row r="54" spans="2:23" ht="38.25" hidden="1" x14ac:dyDescent="0.2">
      <c r="B54" s="9">
        <v>53</v>
      </c>
      <c r="C54" s="9">
        <v>22</v>
      </c>
      <c r="D54" s="9" t="s">
        <v>110</v>
      </c>
      <c r="E54" s="9" t="s">
        <v>176</v>
      </c>
      <c r="F54" s="9">
        <v>12509</v>
      </c>
      <c r="G54" s="10" t="s">
        <v>112</v>
      </c>
      <c r="H54" s="10" t="s">
        <v>113</v>
      </c>
      <c r="I54" s="10" t="s">
        <v>177</v>
      </c>
      <c r="J54" s="10" t="s">
        <v>178</v>
      </c>
      <c r="K54" s="11">
        <v>303450</v>
      </c>
      <c r="L54" s="11">
        <v>190598</v>
      </c>
      <c r="M54" s="11">
        <v>90598</v>
      </c>
      <c r="N54" s="21">
        <v>100000</v>
      </c>
      <c r="O54" s="7">
        <v>4</v>
      </c>
      <c r="P54" s="11">
        <v>0</v>
      </c>
      <c r="Q54" s="11">
        <f t="shared" si="0"/>
        <v>23445.131878866818</v>
      </c>
      <c r="R54" s="12" t="b">
        <f t="shared" si="1"/>
        <v>0</v>
      </c>
      <c r="S54" s="23">
        <f t="shared" si="2"/>
        <v>24531.853288039987</v>
      </c>
      <c r="T54" s="23" t="b">
        <f t="shared" si="3"/>
        <v>0</v>
      </c>
      <c r="U54" s="23">
        <f t="shared" si="4"/>
        <v>24542.252535975302</v>
      </c>
      <c r="V54" s="25">
        <f t="shared" si="5"/>
        <v>24543</v>
      </c>
      <c r="W54" s="27">
        <f t="shared" si="6"/>
        <v>-75457</v>
      </c>
    </row>
    <row r="55" spans="2:23" ht="153" hidden="1" x14ac:dyDescent="0.2">
      <c r="B55" s="9">
        <v>54</v>
      </c>
      <c r="C55" s="9">
        <v>23</v>
      </c>
      <c r="D55" s="9" t="s">
        <v>110</v>
      </c>
      <c r="E55" s="9" t="s">
        <v>179</v>
      </c>
      <c r="F55" s="9">
        <v>12572</v>
      </c>
      <c r="G55" s="10" t="s">
        <v>112</v>
      </c>
      <c r="H55" s="10" t="s">
        <v>113</v>
      </c>
      <c r="I55" s="10" t="s">
        <v>180</v>
      </c>
      <c r="J55" s="10" t="s">
        <v>181</v>
      </c>
      <c r="K55" s="11">
        <v>396762.58</v>
      </c>
      <c r="L55" s="11">
        <v>66340.52</v>
      </c>
      <c r="M55" s="11">
        <v>7100</v>
      </c>
      <c r="N55" s="21">
        <v>59240.52</v>
      </c>
      <c r="O55" s="7">
        <v>4</v>
      </c>
      <c r="P55" s="11">
        <v>0</v>
      </c>
      <c r="Q55" s="11">
        <f t="shared" si="0"/>
        <v>23445.131878866818</v>
      </c>
      <c r="R55" s="12" t="b">
        <f t="shared" si="1"/>
        <v>0</v>
      </c>
      <c r="S55" s="23">
        <f t="shared" si="2"/>
        <v>24531.853288039987</v>
      </c>
      <c r="T55" s="23" t="b">
        <f t="shared" si="3"/>
        <v>0</v>
      </c>
      <c r="U55" s="23">
        <f t="shared" si="4"/>
        <v>24542.252535975302</v>
      </c>
      <c r="V55" s="25">
        <f t="shared" si="5"/>
        <v>24543</v>
      </c>
      <c r="W55" s="27">
        <f t="shared" si="6"/>
        <v>-34697.519999999997</v>
      </c>
    </row>
    <row r="56" spans="2:23" ht="127.5" hidden="1" x14ac:dyDescent="0.2">
      <c r="B56" s="9">
        <v>55</v>
      </c>
      <c r="C56" s="9">
        <v>24</v>
      </c>
      <c r="D56" s="9" t="s">
        <v>110</v>
      </c>
      <c r="E56" s="9" t="s">
        <v>182</v>
      </c>
      <c r="F56" s="9">
        <v>12643</v>
      </c>
      <c r="G56" s="10" t="s">
        <v>112</v>
      </c>
      <c r="H56" s="10" t="s">
        <v>113</v>
      </c>
      <c r="I56" s="10" t="s">
        <v>183</v>
      </c>
      <c r="J56" s="10" t="s">
        <v>184</v>
      </c>
      <c r="K56" s="11">
        <v>363378.83</v>
      </c>
      <c r="L56" s="11">
        <v>27370</v>
      </c>
      <c r="M56" s="11">
        <v>0</v>
      </c>
      <c r="N56" s="21">
        <v>27370</v>
      </c>
      <c r="O56" s="7">
        <v>3</v>
      </c>
      <c r="P56" s="11">
        <v>0</v>
      </c>
      <c r="Q56" s="11">
        <f t="shared" si="0"/>
        <v>17583.848909150114</v>
      </c>
      <c r="R56" s="12" t="b">
        <f t="shared" si="1"/>
        <v>0</v>
      </c>
      <c r="S56" s="23">
        <f t="shared" si="2"/>
        <v>18670.570318323284</v>
      </c>
      <c r="T56" s="23" t="b">
        <f t="shared" si="3"/>
        <v>0</v>
      </c>
      <c r="U56" s="23">
        <f t="shared" si="4"/>
        <v>18680.969566258598</v>
      </c>
      <c r="V56" s="25">
        <f t="shared" si="5"/>
        <v>18681</v>
      </c>
      <c r="W56" s="27">
        <f t="shared" si="6"/>
        <v>-8689</v>
      </c>
    </row>
    <row r="57" spans="2:23" ht="76.5" hidden="1" x14ac:dyDescent="0.2">
      <c r="B57" s="9">
        <v>56</v>
      </c>
      <c r="C57" s="9">
        <v>1</v>
      </c>
      <c r="D57" s="9" t="s">
        <v>185</v>
      </c>
      <c r="E57" s="9" t="s">
        <v>186</v>
      </c>
      <c r="F57" s="9">
        <v>13999</v>
      </c>
      <c r="G57" s="10" t="s">
        <v>187</v>
      </c>
      <c r="H57" s="10" t="s">
        <v>188</v>
      </c>
      <c r="I57" s="10" t="s">
        <v>189</v>
      </c>
      <c r="J57" s="10" t="s">
        <v>190</v>
      </c>
      <c r="K57" s="11">
        <v>119800</v>
      </c>
      <c r="L57" s="11">
        <v>50000</v>
      </c>
      <c r="M57" s="11">
        <v>0</v>
      </c>
      <c r="N57" s="21">
        <v>50000</v>
      </c>
      <c r="O57" s="7">
        <v>4</v>
      </c>
      <c r="P57" s="11">
        <v>0</v>
      </c>
      <c r="Q57" s="11">
        <f t="shared" si="0"/>
        <v>23445.131878866818</v>
      </c>
      <c r="R57" s="12" t="b">
        <f t="shared" si="1"/>
        <v>0</v>
      </c>
      <c r="S57" s="23">
        <f t="shared" si="2"/>
        <v>24531.853288039987</v>
      </c>
      <c r="T57" s="23" t="b">
        <f t="shared" si="3"/>
        <v>0</v>
      </c>
      <c r="U57" s="23">
        <f t="shared" si="4"/>
        <v>24542.252535975302</v>
      </c>
      <c r="V57" s="25">
        <f t="shared" si="5"/>
        <v>24543</v>
      </c>
      <c r="W57" s="27">
        <f t="shared" si="6"/>
        <v>-25457</v>
      </c>
    </row>
    <row r="58" spans="2:23" ht="25.5" hidden="1" x14ac:dyDescent="0.2">
      <c r="B58" s="9">
        <v>57</v>
      </c>
      <c r="C58" s="9">
        <v>2</v>
      </c>
      <c r="D58" s="9" t="s">
        <v>185</v>
      </c>
      <c r="E58" s="9" t="s">
        <v>191</v>
      </c>
      <c r="F58" s="9">
        <v>13187</v>
      </c>
      <c r="G58" s="10" t="s">
        <v>187</v>
      </c>
      <c r="H58" s="10" t="s">
        <v>188</v>
      </c>
      <c r="I58" s="10" t="s">
        <v>192</v>
      </c>
      <c r="J58" s="10" t="s">
        <v>193</v>
      </c>
      <c r="K58" s="11">
        <v>220150</v>
      </c>
      <c r="L58" s="11">
        <v>88060</v>
      </c>
      <c r="M58" s="11">
        <v>0</v>
      </c>
      <c r="N58" s="21">
        <v>88060</v>
      </c>
      <c r="O58" s="7">
        <v>3</v>
      </c>
      <c r="P58" s="11">
        <v>0</v>
      </c>
      <c r="Q58" s="11">
        <f t="shared" si="0"/>
        <v>17583.848909150114</v>
      </c>
      <c r="R58" s="12" t="b">
        <f t="shared" si="1"/>
        <v>0</v>
      </c>
      <c r="S58" s="23">
        <f t="shared" si="2"/>
        <v>18670.570318323284</v>
      </c>
      <c r="T58" s="23" t="b">
        <f t="shared" si="3"/>
        <v>0</v>
      </c>
      <c r="U58" s="23">
        <f t="shared" si="4"/>
        <v>18680.969566258598</v>
      </c>
      <c r="V58" s="25">
        <f t="shared" si="5"/>
        <v>18681</v>
      </c>
      <c r="W58" s="27">
        <f t="shared" si="6"/>
        <v>-69379</v>
      </c>
    </row>
    <row r="59" spans="2:23" ht="25.5" hidden="1" x14ac:dyDescent="0.2">
      <c r="B59" s="9">
        <v>58</v>
      </c>
      <c r="C59" s="9">
        <v>3</v>
      </c>
      <c r="D59" s="9" t="s">
        <v>185</v>
      </c>
      <c r="E59" s="9" t="s">
        <v>194</v>
      </c>
      <c r="F59" s="9">
        <v>14352</v>
      </c>
      <c r="G59" s="10" t="s">
        <v>187</v>
      </c>
      <c r="H59" s="10" t="s">
        <v>188</v>
      </c>
      <c r="I59" s="10" t="s">
        <v>195</v>
      </c>
      <c r="J59" s="10" t="s">
        <v>196</v>
      </c>
      <c r="K59" s="11">
        <v>119531</v>
      </c>
      <c r="L59" s="11">
        <v>50000</v>
      </c>
      <c r="M59" s="11">
        <v>0</v>
      </c>
      <c r="N59" s="21">
        <v>39531</v>
      </c>
      <c r="O59" s="7">
        <v>3</v>
      </c>
      <c r="P59" s="11">
        <v>0</v>
      </c>
      <c r="Q59" s="11">
        <f t="shared" si="0"/>
        <v>17583.848909150114</v>
      </c>
      <c r="R59" s="12" t="b">
        <f t="shared" si="1"/>
        <v>0</v>
      </c>
      <c r="S59" s="23">
        <f t="shared" si="2"/>
        <v>18670.570318323284</v>
      </c>
      <c r="T59" s="23" t="b">
        <f t="shared" si="3"/>
        <v>0</v>
      </c>
      <c r="U59" s="23">
        <f t="shared" si="4"/>
        <v>18680.969566258598</v>
      </c>
      <c r="V59" s="25">
        <f t="shared" si="5"/>
        <v>18681</v>
      </c>
      <c r="W59" s="27">
        <f t="shared" si="6"/>
        <v>-20850</v>
      </c>
    </row>
    <row r="60" spans="2:23" ht="25.5" hidden="1" x14ac:dyDescent="0.2">
      <c r="B60" s="9">
        <v>59</v>
      </c>
      <c r="C60" s="9">
        <v>4</v>
      </c>
      <c r="D60" s="9" t="s">
        <v>185</v>
      </c>
      <c r="E60" s="9" t="s">
        <v>197</v>
      </c>
      <c r="F60" s="9">
        <v>14584</v>
      </c>
      <c r="G60" s="10" t="s">
        <v>187</v>
      </c>
      <c r="H60" s="10" t="s">
        <v>188</v>
      </c>
      <c r="I60" s="10" t="s">
        <v>198</v>
      </c>
      <c r="J60" s="10" t="s">
        <v>199</v>
      </c>
      <c r="K60" s="11">
        <v>163285</v>
      </c>
      <c r="L60" s="11">
        <v>30000</v>
      </c>
      <c r="M60" s="11">
        <v>0</v>
      </c>
      <c r="N60" s="21">
        <v>22015</v>
      </c>
      <c r="O60" s="7">
        <v>4</v>
      </c>
      <c r="P60" s="11">
        <v>0</v>
      </c>
      <c r="Q60" s="11">
        <f t="shared" si="0"/>
        <v>22015</v>
      </c>
      <c r="R60" s="12" t="b">
        <f t="shared" si="1"/>
        <v>1</v>
      </c>
      <c r="S60" s="23">
        <f t="shared" si="2"/>
        <v>22015</v>
      </c>
      <c r="T60" s="23" t="b">
        <f t="shared" si="3"/>
        <v>1</v>
      </c>
      <c r="U60" s="23">
        <f t="shared" si="4"/>
        <v>22015</v>
      </c>
      <c r="V60" s="25">
        <f t="shared" si="5"/>
        <v>22015</v>
      </c>
      <c r="W60" s="27">
        <f t="shared" si="6"/>
        <v>0</v>
      </c>
    </row>
    <row r="61" spans="2:23" ht="25.5" hidden="1" x14ac:dyDescent="0.2">
      <c r="B61" s="9">
        <v>60</v>
      </c>
      <c r="C61" s="9">
        <v>5</v>
      </c>
      <c r="D61" s="9" t="s">
        <v>185</v>
      </c>
      <c r="E61" s="9" t="s">
        <v>200</v>
      </c>
      <c r="F61" s="9">
        <v>14753</v>
      </c>
      <c r="G61" s="10" t="s">
        <v>187</v>
      </c>
      <c r="H61" s="10" t="s">
        <v>188</v>
      </c>
      <c r="I61" s="10" t="s">
        <v>201</v>
      </c>
      <c r="J61" s="10" t="s">
        <v>202</v>
      </c>
      <c r="K61" s="11">
        <v>119100</v>
      </c>
      <c r="L61" s="11">
        <v>91457</v>
      </c>
      <c r="M61" s="11">
        <v>0</v>
      </c>
      <c r="N61" s="21">
        <v>33000</v>
      </c>
      <c r="O61" s="7">
        <v>3</v>
      </c>
      <c r="P61" s="11">
        <v>0</v>
      </c>
      <c r="Q61" s="11">
        <f t="shared" si="0"/>
        <v>17583.848909150114</v>
      </c>
      <c r="R61" s="12" t="b">
        <f t="shared" si="1"/>
        <v>0</v>
      </c>
      <c r="S61" s="23">
        <f t="shared" si="2"/>
        <v>18670.570318323284</v>
      </c>
      <c r="T61" s="23" t="b">
        <f t="shared" si="3"/>
        <v>0</v>
      </c>
      <c r="U61" s="23">
        <f t="shared" si="4"/>
        <v>18680.969566258598</v>
      </c>
      <c r="V61" s="25">
        <f t="shared" si="5"/>
        <v>18681</v>
      </c>
      <c r="W61" s="27">
        <f t="shared" si="6"/>
        <v>-14319</v>
      </c>
    </row>
    <row r="62" spans="2:23" ht="51" hidden="1" x14ac:dyDescent="0.2">
      <c r="B62" s="9">
        <v>61</v>
      </c>
      <c r="C62" s="9">
        <v>6</v>
      </c>
      <c r="D62" s="9" t="s">
        <v>185</v>
      </c>
      <c r="E62" s="9" t="s">
        <v>203</v>
      </c>
      <c r="F62" s="9">
        <v>14851</v>
      </c>
      <c r="G62" s="10" t="s">
        <v>187</v>
      </c>
      <c r="H62" s="10" t="s">
        <v>188</v>
      </c>
      <c r="I62" s="10" t="s">
        <v>204</v>
      </c>
      <c r="J62" s="10" t="s">
        <v>205</v>
      </c>
      <c r="K62" s="11">
        <v>196931</v>
      </c>
      <c r="L62" s="11">
        <v>66880</v>
      </c>
      <c r="M62" s="11">
        <v>0</v>
      </c>
      <c r="N62" s="21">
        <v>66880</v>
      </c>
      <c r="O62" s="13">
        <v>3</v>
      </c>
      <c r="P62" s="11">
        <v>0</v>
      </c>
      <c r="Q62" s="11">
        <f t="shared" si="0"/>
        <v>17583.848909150114</v>
      </c>
      <c r="R62" s="12" t="b">
        <f t="shared" si="1"/>
        <v>0</v>
      </c>
      <c r="S62" s="23">
        <f t="shared" si="2"/>
        <v>18670.570318323284</v>
      </c>
      <c r="T62" s="23" t="b">
        <f t="shared" si="3"/>
        <v>0</v>
      </c>
      <c r="U62" s="23">
        <f t="shared" si="4"/>
        <v>18680.969566258598</v>
      </c>
      <c r="V62" s="25">
        <f t="shared" si="5"/>
        <v>18681</v>
      </c>
      <c r="W62" s="27">
        <f t="shared" si="6"/>
        <v>-48199</v>
      </c>
    </row>
    <row r="63" spans="2:23" ht="51" hidden="1" x14ac:dyDescent="0.2">
      <c r="B63" s="9">
        <v>62</v>
      </c>
      <c r="C63" s="9">
        <v>7</v>
      </c>
      <c r="D63" s="9" t="s">
        <v>185</v>
      </c>
      <c r="E63" s="9" t="s">
        <v>206</v>
      </c>
      <c r="F63" s="9">
        <v>15064</v>
      </c>
      <c r="G63" s="10" t="s">
        <v>187</v>
      </c>
      <c r="H63" s="10" t="s">
        <v>188</v>
      </c>
      <c r="I63" s="10" t="s">
        <v>207</v>
      </c>
      <c r="J63" s="10" t="s">
        <v>208</v>
      </c>
      <c r="K63" s="11">
        <v>276000</v>
      </c>
      <c r="L63" s="11">
        <v>164201.78</v>
      </c>
      <c r="M63" s="11">
        <v>0</v>
      </c>
      <c r="N63" s="21">
        <v>50000</v>
      </c>
      <c r="O63" s="7">
        <v>3</v>
      </c>
      <c r="P63" s="11">
        <v>0</v>
      </c>
      <c r="Q63" s="11">
        <f t="shared" si="0"/>
        <v>17583.848909150114</v>
      </c>
      <c r="R63" s="12" t="b">
        <f t="shared" si="1"/>
        <v>0</v>
      </c>
      <c r="S63" s="23">
        <f t="shared" si="2"/>
        <v>18670.570318323284</v>
      </c>
      <c r="T63" s="23" t="b">
        <f t="shared" si="3"/>
        <v>0</v>
      </c>
      <c r="U63" s="23">
        <f t="shared" si="4"/>
        <v>18680.969566258598</v>
      </c>
      <c r="V63" s="25">
        <f t="shared" si="5"/>
        <v>18681</v>
      </c>
      <c r="W63" s="27">
        <f t="shared" si="6"/>
        <v>-31319</v>
      </c>
    </row>
    <row r="64" spans="2:23" ht="25.5" hidden="1" x14ac:dyDescent="0.2">
      <c r="B64" s="9">
        <v>63</v>
      </c>
      <c r="C64" s="9">
        <v>8</v>
      </c>
      <c r="D64" s="9" t="s">
        <v>185</v>
      </c>
      <c r="E64" s="9" t="s">
        <v>209</v>
      </c>
      <c r="F64" s="9">
        <v>13490</v>
      </c>
      <c r="G64" s="10" t="s">
        <v>187</v>
      </c>
      <c r="H64" s="10" t="s">
        <v>188</v>
      </c>
      <c r="I64" s="10" t="s">
        <v>210</v>
      </c>
      <c r="J64" s="10" t="s">
        <v>211</v>
      </c>
      <c r="K64" s="11">
        <v>317730</v>
      </c>
      <c r="L64" s="11">
        <v>158865</v>
      </c>
      <c r="M64" s="11">
        <v>0</v>
      </c>
      <c r="N64" s="21">
        <v>95319</v>
      </c>
      <c r="O64" s="7">
        <v>5</v>
      </c>
      <c r="P64" s="11">
        <v>0</v>
      </c>
      <c r="Q64" s="11">
        <f t="shared" si="0"/>
        <v>29306.414848583521</v>
      </c>
      <c r="R64" s="12" t="b">
        <f t="shared" si="1"/>
        <v>0</v>
      </c>
      <c r="S64" s="23">
        <f t="shared" si="2"/>
        <v>30393.136257756691</v>
      </c>
      <c r="T64" s="23" t="b">
        <f t="shared" si="3"/>
        <v>0</v>
      </c>
      <c r="U64" s="23">
        <f t="shared" si="4"/>
        <v>30403.535505692005</v>
      </c>
      <c r="V64" s="25">
        <f t="shared" si="5"/>
        <v>30404</v>
      </c>
      <c r="W64" s="27">
        <f t="shared" si="6"/>
        <v>-64915</v>
      </c>
    </row>
    <row r="65" spans="2:23" ht="51" hidden="1" x14ac:dyDescent="0.2">
      <c r="B65" s="9">
        <v>64</v>
      </c>
      <c r="C65" s="9">
        <v>9</v>
      </c>
      <c r="D65" s="9" t="s">
        <v>185</v>
      </c>
      <c r="E65" s="9" t="s">
        <v>212</v>
      </c>
      <c r="F65" s="9">
        <v>15448</v>
      </c>
      <c r="G65" s="10" t="s">
        <v>187</v>
      </c>
      <c r="H65" s="10" t="s">
        <v>188</v>
      </c>
      <c r="I65" s="10" t="s">
        <v>213</v>
      </c>
      <c r="J65" s="10" t="s">
        <v>214</v>
      </c>
      <c r="K65" s="11">
        <v>156247</v>
      </c>
      <c r="L65" s="11">
        <v>156247</v>
      </c>
      <c r="M65" s="11">
        <v>0</v>
      </c>
      <c r="N65" s="21">
        <v>100000</v>
      </c>
      <c r="O65" s="7">
        <v>2</v>
      </c>
      <c r="P65" s="11">
        <v>0</v>
      </c>
      <c r="Q65" s="11">
        <f t="shared" si="0"/>
        <v>11722.565939433409</v>
      </c>
      <c r="R65" s="12" t="b">
        <f t="shared" si="1"/>
        <v>0</v>
      </c>
      <c r="S65" s="23">
        <f t="shared" si="2"/>
        <v>12809.287348606578</v>
      </c>
      <c r="T65" s="23" t="b">
        <f t="shared" si="3"/>
        <v>0</v>
      </c>
      <c r="U65" s="23">
        <f t="shared" si="4"/>
        <v>12819.686596541891</v>
      </c>
      <c r="V65" s="25">
        <f t="shared" si="5"/>
        <v>12820</v>
      </c>
      <c r="W65" s="27">
        <f t="shared" si="6"/>
        <v>-87180</v>
      </c>
    </row>
    <row r="66" spans="2:23" ht="51" hidden="1" x14ac:dyDescent="0.2">
      <c r="B66" s="9">
        <v>65</v>
      </c>
      <c r="C66" s="9">
        <v>10</v>
      </c>
      <c r="D66" s="9" t="s">
        <v>185</v>
      </c>
      <c r="E66" s="9" t="s">
        <v>215</v>
      </c>
      <c r="F66" s="9">
        <v>15741</v>
      </c>
      <c r="G66" s="10" t="s">
        <v>187</v>
      </c>
      <c r="H66" s="10" t="s">
        <v>188</v>
      </c>
      <c r="I66" s="10" t="s">
        <v>216</v>
      </c>
      <c r="J66" s="10" t="s">
        <v>217</v>
      </c>
      <c r="K66" s="11">
        <v>154700</v>
      </c>
      <c r="L66" s="11">
        <v>101000</v>
      </c>
      <c r="M66" s="11">
        <v>0</v>
      </c>
      <c r="N66" s="21">
        <v>100000</v>
      </c>
      <c r="O66" s="7">
        <v>3</v>
      </c>
      <c r="P66" s="11">
        <v>0</v>
      </c>
      <c r="Q66" s="11">
        <f t="shared" ref="Q66:Q129" si="7">IF(O66*$P$962&gt;N66,N66,O66*$P$962)</f>
        <v>17583.848909150114</v>
      </c>
      <c r="R66" s="12" t="b">
        <f t="shared" si="1"/>
        <v>0</v>
      </c>
      <c r="S66" s="23">
        <f t="shared" si="2"/>
        <v>18670.570318323284</v>
      </c>
      <c r="T66" s="23" t="b">
        <f t="shared" si="3"/>
        <v>0</v>
      </c>
      <c r="U66" s="23">
        <f t="shared" si="4"/>
        <v>18680.969566258598</v>
      </c>
      <c r="V66" s="25">
        <f t="shared" si="5"/>
        <v>18681</v>
      </c>
      <c r="W66" s="27">
        <f t="shared" si="6"/>
        <v>-81319</v>
      </c>
    </row>
    <row r="67" spans="2:23" ht="25.5" hidden="1" x14ac:dyDescent="0.2">
      <c r="B67" s="9">
        <v>66</v>
      </c>
      <c r="C67" s="9">
        <v>11</v>
      </c>
      <c r="D67" s="9" t="s">
        <v>185</v>
      </c>
      <c r="E67" s="9" t="s">
        <v>218</v>
      </c>
      <c r="F67" s="9">
        <v>15901</v>
      </c>
      <c r="G67" s="10" t="s">
        <v>187</v>
      </c>
      <c r="H67" s="10" t="s">
        <v>188</v>
      </c>
      <c r="I67" s="10" t="s">
        <v>219</v>
      </c>
      <c r="J67" s="10" t="s">
        <v>220</v>
      </c>
      <c r="K67" s="11">
        <v>78750</v>
      </c>
      <c r="L67" s="11">
        <v>53750</v>
      </c>
      <c r="M67" s="11">
        <v>0</v>
      </c>
      <c r="N67" s="21">
        <v>50000</v>
      </c>
      <c r="O67" s="7">
        <v>3</v>
      </c>
      <c r="P67" s="11">
        <v>0</v>
      </c>
      <c r="Q67" s="11">
        <f t="shared" si="7"/>
        <v>17583.848909150114</v>
      </c>
      <c r="R67" s="12" t="b">
        <f t="shared" ref="R67:R130" si="8">IF(N67&lt;=Q67,TRUE,FALSE)</f>
        <v>0</v>
      </c>
      <c r="S67" s="23">
        <f t="shared" ref="S67:S130" si="9">IF(R67=FALSE,IF(SUM(Q67,$Q$963/$R$962)&gt;N67,Q67,SUM(Q67,$Q$963/$R$962)),Q67)</f>
        <v>18670.570318323284</v>
      </c>
      <c r="T67" s="23" t="b">
        <f t="shared" ref="T67:T130" si="10">IF(N67&lt;=S67,TRUE,FALSE)</f>
        <v>0</v>
      </c>
      <c r="U67" s="23">
        <f t="shared" ref="U67:U130" si="11">IF(T67=FALSE,IF(SUM(S67,$S$963/$T$962)&gt;N67,S67,SUM(S67,$S$963/$T$962)),S67)</f>
        <v>18680.969566258598</v>
      </c>
      <c r="V67" s="25">
        <f t="shared" ref="V67:V130" si="12">IF(U67&gt;=N67,ROUNDDOWN(U67,0),ROUNDUP(U67,0))</f>
        <v>18681</v>
      </c>
      <c r="W67" s="27">
        <f t="shared" ref="W67:W130" si="13">V67-N67</f>
        <v>-31319</v>
      </c>
    </row>
    <row r="68" spans="2:23" ht="25.5" hidden="1" x14ac:dyDescent="0.2">
      <c r="B68" s="9">
        <v>67</v>
      </c>
      <c r="C68" s="9">
        <v>12</v>
      </c>
      <c r="D68" s="9" t="s">
        <v>185</v>
      </c>
      <c r="E68" s="9" t="s">
        <v>221</v>
      </c>
      <c r="F68" s="9">
        <v>15983</v>
      </c>
      <c r="G68" s="10" t="s">
        <v>187</v>
      </c>
      <c r="H68" s="10" t="s">
        <v>188</v>
      </c>
      <c r="I68" s="10" t="s">
        <v>222</v>
      </c>
      <c r="J68" s="10" t="s">
        <v>223</v>
      </c>
      <c r="K68" s="11">
        <v>142800</v>
      </c>
      <c r="L68" s="11">
        <v>142800</v>
      </c>
      <c r="M68" s="11">
        <v>0</v>
      </c>
      <c r="N68" s="21">
        <v>142800</v>
      </c>
      <c r="O68" s="7">
        <v>4</v>
      </c>
      <c r="P68" s="11">
        <v>0</v>
      </c>
      <c r="Q68" s="11">
        <f t="shared" si="7"/>
        <v>23445.131878866818</v>
      </c>
      <c r="R68" s="12" t="b">
        <f t="shared" si="8"/>
        <v>0</v>
      </c>
      <c r="S68" s="23">
        <f t="shared" si="9"/>
        <v>24531.853288039987</v>
      </c>
      <c r="T68" s="23" t="b">
        <f t="shared" si="10"/>
        <v>0</v>
      </c>
      <c r="U68" s="23">
        <f t="shared" si="11"/>
        <v>24542.252535975302</v>
      </c>
      <c r="V68" s="25">
        <f t="shared" si="12"/>
        <v>24543</v>
      </c>
      <c r="W68" s="27">
        <f t="shared" si="13"/>
        <v>-118257</v>
      </c>
    </row>
    <row r="69" spans="2:23" ht="25.5" hidden="1" x14ac:dyDescent="0.2">
      <c r="B69" s="9">
        <v>68</v>
      </c>
      <c r="C69" s="9">
        <v>13</v>
      </c>
      <c r="D69" s="9" t="s">
        <v>185</v>
      </c>
      <c r="E69" s="9" t="s">
        <v>224</v>
      </c>
      <c r="F69" s="9">
        <v>16329</v>
      </c>
      <c r="G69" s="10" t="s">
        <v>187</v>
      </c>
      <c r="H69" s="10" t="s">
        <v>188</v>
      </c>
      <c r="I69" s="10" t="s">
        <v>225</v>
      </c>
      <c r="J69" s="10" t="s">
        <v>226</v>
      </c>
      <c r="K69" s="11">
        <v>166538.74</v>
      </c>
      <c r="L69" s="11">
        <v>15965</v>
      </c>
      <c r="M69" s="11">
        <v>0</v>
      </c>
      <c r="N69" s="21">
        <v>15965</v>
      </c>
      <c r="O69" s="7">
        <v>3</v>
      </c>
      <c r="P69" s="11">
        <v>0</v>
      </c>
      <c r="Q69" s="11">
        <f t="shared" si="7"/>
        <v>15965</v>
      </c>
      <c r="R69" s="12" t="b">
        <f t="shared" si="8"/>
        <v>1</v>
      </c>
      <c r="S69" s="23">
        <f t="shared" si="9"/>
        <v>15965</v>
      </c>
      <c r="T69" s="23" t="b">
        <f t="shared" si="10"/>
        <v>1</v>
      </c>
      <c r="U69" s="23">
        <f t="shared" si="11"/>
        <v>15965</v>
      </c>
      <c r="V69" s="25">
        <f t="shared" si="12"/>
        <v>15965</v>
      </c>
      <c r="W69" s="27">
        <f t="shared" si="13"/>
        <v>0</v>
      </c>
    </row>
    <row r="70" spans="2:23" ht="25.5" hidden="1" x14ac:dyDescent="0.2">
      <c r="B70" s="9">
        <v>69</v>
      </c>
      <c r="C70" s="9">
        <v>14</v>
      </c>
      <c r="D70" s="9" t="s">
        <v>185</v>
      </c>
      <c r="E70" s="9" t="s">
        <v>227</v>
      </c>
      <c r="F70" s="9">
        <v>16365</v>
      </c>
      <c r="G70" s="10" t="s">
        <v>187</v>
      </c>
      <c r="H70" s="10" t="s">
        <v>188</v>
      </c>
      <c r="I70" s="10" t="s">
        <v>228</v>
      </c>
      <c r="J70" s="10" t="s">
        <v>229</v>
      </c>
      <c r="K70" s="11">
        <v>132000</v>
      </c>
      <c r="L70" s="11">
        <v>132000</v>
      </c>
      <c r="M70" s="11">
        <v>0</v>
      </c>
      <c r="N70" s="21">
        <v>132000</v>
      </c>
      <c r="O70" s="7">
        <v>2</v>
      </c>
      <c r="P70" s="11">
        <v>0</v>
      </c>
      <c r="Q70" s="11">
        <f t="shared" si="7"/>
        <v>11722.565939433409</v>
      </c>
      <c r="R70" s="12" t="b">
        <f t="shared" si="8"/>
        <v>0</v>
      </c>
      <c r="S70" s="23">
        <f t="shared" si="9"/>
        <v>12809.287348606578</v>
      </c>
      <c r="T70" s="23" t="b">
        <f t="shared" si="10"/>
        <v>0</v>
      </c>
      <c r="U70" s="23">
        <f t="shared" si="11"/>
        <v>12819.686596541891</v>
      </c>
      <c r="V70" s="25">
        <f t="shared" si="12"/>
        <v>12820</v>
      </c>
      <c r="W70" s="27">
        <f t="shared" si="13"/>
        <v>-119180</v>
      </c>
    </row>
    <row r="71" spans="2:23" ht="25.5" hidden="1" x14ac:dyDescent="0.2">
      <c r="B71" s="9">
        <v>70</v>
      </c>
      <c r="C71" s="9">
        <v>15</v>
      </c>
      <c r="D71" s="9" t="s">
        <v>185</v>
      </c>
      <c r="E71" s="9" t="s">
        <v>230</v>
      </c>
      <c r="F71" s="9">
        <v>16285</v>
      </c>
      <c r="G71" s="10" t="s">
        <v>187</v>
      </c>
      <c r="H71" s="10" t="s">
        <v>188</v>
      </c>
      <c r="I71" s="10" t="s">
        <v>231</v>
      </c>
      <c r="J71" s="10" t="s">
        <v>232</v>
      </c>
      <c r="K71" s="11">
        <v>157080</v>
      </c>
      <c r="L71" s="11">
        <v>157080</v>
      </c>
      <c r="M71" s="11">
        <v>0</v>
      </c>
      <c r="N71" s="21">
        <v>50000</v>
      </c>
      <c r="O71" s="7">
        <v>3</v>
      </c>
      <c r="P71" s="11">
        <v>0</v>
      </c>
      <c r="Q71" s="11">
        <f t="shared" si="7"/>
        <v>17583.848909150114</v>
      </c>
      <c r="R71" s="12" t="b">
        <f t="shared" si="8"/>
        <v>0</v>
      </c>
      <c r="S71" s="23">
        <f t="shared" si="9"/>
        <v>18670.570318323284</v>
      </c>
      <c r="T71" s="23" t="b">
        <f t="shared" si="10"/>
        <v>0</v>
      </c>
      <c r="U71" s="23">
        <f t="shared" si="11"/>
        <v>18680.969566258598</v>
      </c>
      <c r="V71" s="25">
        <f t="shared" si="12"/>
        <v>18681</v>
      </c>
      <c r="W71" s="27">
        <f t="shared" si="13"/>
        <v>-31319</v>
      </c>
    </row>
    <row r="72" spans="2:23" ht="51" hidden="1" x14ac:dyDescent="0.2">
      <c r="B72" s="9">
        <v>71</v>
      </c>
      <c r="C72" s="9">
        <v>16</v>
      </c>
      <c r="D72" s="9" t="s">
        <v>185</v>
      </c>
      <c r="E72" s="9" t="s">
        <v>233</v>
      </c>
      <c r="F72" s="9">
        <v>16454</v>
      </c>
      <c r="G72" s="10" t="s">
        <v>187</v>
      </c>
      <c r="H72" s="10" t="s">
        <v>188</v>
      </c>
      <c r="I72" s="10" t="s">
        <v>234</v>
      </c>
      <c r="J72" s="10" t="s">
        <v>235</v>
      </c>
      <c r="K72" s="11">
        <v>126316.13</v>
      </c>
      <c r="L72" s="11">
        <v>40416.129999999997</v>
      </c>
      <c r="M72" s="11">
        <v>0</v>
      </c>
      <c r="N72" s="21">
        <v>40416.129999999997</v>
      </c>
      <c r="O72" s="7">
        <v>3</v>
      </c>
      <c r="P72" s="11">
        <v>0</v>
      </c>
      <c r="Q72" s="11">
        <f t="shared" si="7"/>
        <v>17583.848909150114</v>
      </c>
      <c r="R72" s="12" t="b">
        <f t="shared" si="8"/>
        <v>0</v>
      </c>
      <c r="S72" s="23">
        <f t="shared" si="9"/>
        <v>18670.570318323284</v>
      </c>
      <c r="T72" s="23" t="b">
        <f t="shared" si="10"/>
        <v>0</v>
      </c>
      <c r="U72" s="23">
        <f t="shared" si="11"/>
        <v>18680.969566258598</v>
      </c>
      <c r="V72" s="25">
        <f t="shared" si="12"/>
        <v>18681</v>
      </c>
      <c r="W72" s="27">
        <f t="shared" si="13"/>
        <v>-21735.129999999997</v>
      </c>
    </row>
    <row r="73" spans="2:23" ht="25.5" hidden="1" x14ac:dyDescent="0.2">
      <c r="B73" s="9">
        <v>72</v>
      </c>
      <c r="C73" s="9">
        <v>17</v>
      </c>
      <c r="D73" s="9" t="s">
        <v>185</v>
      </c>
      <c r="E73" s="9" t="s">
        <v>236</v>
      </c>
      <c r="F73" s="9">
        <v>16659</v>
      </c>
      <c r="G73" s="10" t="s">
        <v>187</v>
      </c>
      <c r="H73" s="10" t="s">
        <v>188</v>
      </c>
      <c r="I73" s="10" t="s">
        <v>237</v>
      </c>
      <c r="J73" s="10" t="s">
        <v>238</v>
      </c>
      <c r="K73" s="11">
        <v>142200</v>
      </c>
      <c r="L73" s="11">
        <v>72405.98</v>
      </c>
      <c r="M73" s="11">
        <v>0</v>
      </c>
      <c r="N73" s="21">
        <v>30000</v>
      </c>
      <c r="O73" s="7">
        <v>3</v>
      </c>
      <c r="P73" s="11">
        <v>0</v>
      </c>
      <c r="Q73" s="11">
        <f t="shared" si="7"/>
        <v>17583.848909150114</v>
      </c>
      <c r="R73" s="12" t="b">
        <f t="shared" si="8"/>
        <v>0</v>
      </c>
      <c r="S73" s="23">
        <f t="shared" si="9"/>
        <v>18670.570318323284</v>
      </c>
      <c r="T73" s="23" t="b">
        <f t="shared" si="10"/>
        <v>0</v>
      </c>
      <c r="U73" s="23">
        <f t="shared" si="11"/>
        <v>18680.969566258598</v>
      </c>
      <c r="V73" s="25">
        <f t="shared" si="12"/>
        <v>18681</v>
      </c>
      <c r="W73" s="27">
        <f t="shared" si="13"/>
        <v>-11319</v>
      </c>
    </row>
    <row r="74" spans="2:23" ht="25.5" hidden="1" x14ac:dyDescent="0.2">
      <c r="B74" s="9">
        <v>73</v>
      </c>
      <c r="C74" s="9">
        <v>18</v>
      </c>
      <c r="D74" s="9" t="s">
        <v>185</v>
      </c>
      <c r="E74" s="9" t="s">
        <v>239</v>
      </c>
      <c r="F74" s="9">
        <v>16908</v>
      </c>
      <c r="G74" s="10" t="s">
        <v>187</v>
      </c>
      <c r="H74" s="10" t="s">
        <v>188</v>
      </c>
      <c r="I74" s="10" t="s">
        <v>240</v>
      </c>
      <c r="J74" s="10" t="s">
        <v>241</v>
      </c>
      <c r="K74" s="11">
        <v>90000</v>
      </c>
      <c r="L74" s="11">
        <v>35000</v>
      </c>
      <c r="M74" s="11">
        <v>0</v>
      </c>
      <c r="N74" s="21">
        <v>20000</v>
      </c>
      <c r="O74" s="7">
        <v>3</v>
      </c>
      <c r="P74" s="11">
        <v>0</v>
      </c>
      <c r="Q74" s="11">
        <f t="shared" si="7"/>
        <v>17583.848909150114</v>
      </c>
      <c r="R74" s="12" t="b">
        <f t="shared" si="8"/>
        <v>0</v>
      </c>
      <c r="S74" s="23">
        <f t="shared" si="9"/>
        <v>18670.570318323284</v>
      </c>
      <c r="T74" s="23" t="b">
        <f t="shared" si="10"/>
        <v>0</v>
      </c>
      <c r="U74" s="23">
        <f t="shared" si="11"/>
        <v>18680.969566258598</v>
      </c>
      <c r="V74" s="25">
        <f t="shared" si="12"/>
        <v>18681</v>
      </c>
      <c r="W74" s="27">
        <f t="shared" si="13"/>
        <v>-1319</v>
      </c>
    </row>
    <row r="75" spans="2:23" ht="25.5" hidden="1" x14ac:dyDescent="0.2">
      <c r="B75" s="9">
        <v>74</v>
      </c>
      <c r="C75" s="9">
        <v>19</v>
      </c>
      <c r="D75" s="9" t="s">
        <v>185</v>
      </c>
      <c r="E75" s="9" t="s">
        <v>242</v>
      </c>
      <c r="F75" s="9">
        <v>16944</v>
      </c>
      <c r="G75" s="10" t="s">
        <v>187</v>
      </c>
      <c r="H75" s="10" t="s">
        <v>188</v>
      </c>
      <c r="I75" s="10" t="s">
        <v>243</v>
      </c>
      <c r="J75" s="10" t="s">
        <v>244</v>
      </c>
      <c r="K75" s="11">
        <v>148750</v>
      </c>
      <c r="L75" s="11">
        <v>98770</v>
      </c>
      <c r="M75" s="11">
        <v>0</v>
      </c>
      <c r="N75" s="21">
        <v>10710</v>
      </c>
      <c r="O75" s="7">
        <v>3</v>
      </c>
      <c r="P75" s="11">
        <v>0</v>
      </c>
      <c r="Q75" s="11">
        <f t="shared" si="7"/>
        <v>10710</v>
      </c>
      <c r="R75" s="12" t="b">
        <f t="shared" si="8"/>
        <v>1</v>
      </c>
      <c r="S75" s="23">
        <f t="shared" si="9"/>
        <v>10710</v>
      </c>
      <c r="T75" s="23" t="b">
        <f t="shared" si="10"/>
        <v>1</v>
      </c>
      <c r="U75" s="23">
        <f t="shared" si="11"/>
        <v>10710</v>
      </c>
      <c r="V75" s="25">
        <f t="shared" si="12"/>
        <v>10710</v>
      </c>
      <c r="W75" s="27">
        <f t="shared" si="13"/>
        <v>0</v>
      </c>
    </row>
    <row r="76" spans="2:23" ht="127.5" hidden="1" x14ac:dyDescent="0.2">
      <c r="B76" s="9">
        <v>75</v>
      </c>
      <c r="C76" s="9">
        <v>20</v>
      </c>
      <c r="D76" s="9" t="s">
        <v>185</v>
      </c>
      <c r="E76" s="9" t="s">
        <v>245</v>
      </c>
      <c r="F76" s="9">
        <v>13365</v>
      </c>
      <c r="G76" s="10" t="s">
        <v>187</v>
      </c>
      <c r="H76" s="10" t="s">
        <v>188</v>
      </c>
      <c r="I76" s="10" t="s">
        <v>246</v>
      </c>
      <c r="J76" s="10" t="s">
        <v>247</v>
      </c>
      <c r="K76" s="11">
        <v>220437.25</v>
      </c>
      <c r="L76" s="11">
        <v>72534.25</v>
      </c>
      <c r="M76" s="11">
        <v>0</v>
      </c>
      <c r="N76" s="21">
        <v>40000</v>
      </c>
      <c r="O76" s="7">
        <v>3</v>
      </c>
      <c r="P76" s="11">
        <v>0</v>
      </c>
      <c r="Q76" s="11">
        <f t="shared" si="7"/>
        <v>17583.848909150114</v>
      </c>
      <c r="R76" s="12" t="b">
        <f t="shared" si="8"/>
        <v>0</v>
      </c>
      <c r="S76" s="23">
        <f t="shared" si="9"/>
        <v>18670.570318323284</v>
      </c>
      <c r="T76" s="23" t="b">
        <f t="shared" si="10"/>
        <v>0</v>
      </c>
      <c r="U76" s="23">
        <f t="shared" si="11"/>
        <v>18680.969566258598</v>
      </c>
      <c r="V76" s="25">
        <f t="shared" si="12"/>
        <v>18681</v>
      </c>
      <c r="W76" s="27">
        <f t="shared" si="13"/>
        <v>-21319</v>
      </c>
    </row>
    <row r="77" spans="2:23" ht="25.5" hidden="1" x14ac:dyDescent="0.2">
      <c r="B77" s="9">
        <v>76</v>
      </c>
      <c r="C77" s="9">
        <v>21</v>
      </c>
      <c r="D77" s="9" t="s">
        <v>185</v>
      </c>
      <c r="E77" s="9" t="s">
        <v>248</v>
      </c>
      <c r="F77" s="9">
        <v>17209</v>
      </c>
      <c r="G77" s="10" t="s">
        <v>187</v>
      </c>
      <c r="H77" s="10" t="s">
        <v>188</v>
      </c>
      <c r="I77" s="10" t="s">
        <v>249</v>
      </c>
      <c r="J77" s="10" t="s">
        <v>250</v>
      </c>
      <c r="K77" s="11">
        <v>70000</v>
      </c>
      <c r="L77" s="11">
        <v>70000</v>
      </c>
      <c r="M77" s="11">
        <v>0</v>
      </c>
      <c r="N77" s="21">
        <v>28500</v>
      </c>
      <c r="O77" s="7">
        <v>3</v>
      </c>
      <c r="P77" s="11">
        <v>0</v>
      </c>
      <c r="Q77" s="11">
        <f t="shared" si="7"/>
        <v>17583.848909150114</v>
      </c>
      <c r="R77" s="12" t="b">
        <f t="shared" si="8"/>
        <v>0</v>
      </c>
      <c r="S77" s="23">
        <f t="shared" si="9"/>
        <v>18670.570318323284</v>
      </c>
      <c r="T77" s="23" t="b">
        <f t="shared" si="10"/>
        <v>0</v>
      </c>
      <c r="U77" s="23">
        <f t="shared" si="11"/>
        <v>18680.969566258598</v>
      </c>
      <c r="V77" s="25">
        <f t="shared" si="12"/>
        <v>18681</v>
      </c>
      <c r="W77" s="27">
        <f t="shared" si="13"/>
        <v>-9819</v>
      </c>
    </row>
    <row r="78" spans="2:23" ht="25.5" hidden="1" x14ac:dyDescent="0.2">
      <c r="B78" s="9">
        <v>77</v>
      </c>
      <c r="C78" s="9">
        <v>22</v>
      </c>
      <c r="D78" s="9" t="s">
        <v>185</v>
      </c>
      <c r="E78" s="9" t="s">
        <v>251</v>
      </c>
      <c r="F78" s="9">
        <v>17254</v>
      </c>
      <c r="G78" s="10" t="s">
        <v>187</v>
      </c>
      <c r="H78" s="10" t="s">
        <v>188</v>
      </c>
      <c r="I78" s="10" t="s">
        <v>252</v>
      </c>
      <c r="J78" s="10" t="s">
        <v>253</v>
      </c>
      <c r="K78" s="11">
        <v>159460</v>
      </c>
      <c r="L78" s="11">
        <v>159460</v>
      </c>
      <c r="M78" s="11">
        <v>0</v>
      </c>
      <c r="N78" s="21">
        <v>106616</v>
      </c>
      <c r="O78" s="7">
        <v>3</v>
      </c>
      <c r="P78" s="11">
        <v>0</v>
      </c>
      <c r="Q78" s="11">
        <f t="shared" si="7"/>
        <v>17583.848909150114</v>
      </c>
      <c r="R78" s="12" t="b">
        <f t="shared" si="8"/>
        <v>0</v>
      </c>
      <c r="S78" s="23">
        <f t="shared" si="9"/>
        <v>18670.570318323284</v>
      </c>
      <c r="T78" s="23" t="b">
        <f t="shared" si="10"/>
        <v>0</v>
      </c>
      <c r="U78" s="23">
        <f t="shared" si="11"/>
        <v>18680.969566258598</v>
      </c>
      <c r="V78" s="25">
        <f t="shared" si="12"/>
        <v>18681</v>
      </c>
      <c r="W78" s="27">
        <f t="shared" si="13"/>
        <v>-87935</v>
      </c>
    </row>
    <row r="79" spans="2:23" ht="25.5" hidden="1" x14ac:dyDescent="0.2">
      <c r="B79" s="9">
        <v>78</v>
      </c>
      <c r="C79" s="9">
        <v>23</v>
      </c>
      <c r="D79" s="9" t="s">
        <v>185</v>
      </c>
      <c r="E79" s="9" t="s">
        <v>254</v>
      </c>
      <c r="F79" s="9">
        <v>17334</v>
      </c>
      <c r="G79" s="10" t="s">
        <v>187</v>
      </c>
      <c r="H79" s="10" t="s">
        <v>188</v>
      </c>
      <c r="I79" s="10" t="s">
        <v>255</v>
      </c>
      <c r="J79" s="10" t="s">
        <v>256</v>
      </c>
      <c r="K79" s="11">
        <v>59500</v>
      </c>
      <c r="L79" s="11">
        <v>59500</v>
      </c>
      <c r="M79" s="11">
        <v>0</v>
      </c>
      <c r="N79" s="21">
        <v>30000</v>
      </c>
      <c r="O79" s="7">
        <v>3</v>
      </c>
      <c r="P79" s="11">
        <v>0</v>
      </c>
      <c r="Q79" s="11">
        <f t="shared" si="7"/>
        <v>17583.848909150114</v>
      </c>
      <c r="R79" s="12" t="b">
        <f t="shared" si="8"/>
        <v>0</v>
      </c>
      <c r="S79" s="23">
        <f t="shared" si="9"/>
        <v>18670.570318323284</v>
      </c>
      <c r="T79" s="23" t="b">
        <f t="shared" si="10"/>
        <v>0</v>
      </c>
      <c r="U79" s="23">
        <f t="shared" si="11"/>
        <v>18680.969566258598</v>
      </c>
      <c r="V79" s="25">
        <f t="shared" si="12"/>
        <v>18681</v>
      </c>
      <c r="W79" s="27">
        <f t="shared" si="13"/>
        <v>-11319</v>
      </c>
    </row>
    <row r="80" spans="2:23" ht="25.5" hidden="1" x14ac:dyDescent="0.2">
      <c r="B80" s="9">
        <v>79</v>
      </c>
      <c r="C80" s="9">
        <v>24</v>
      </c>
      <c r="D80" s="9" t="s">
        <v>185</v>
      </c>
      <c r="E80" s="9" t="s">
        <v>257</v>
      </c>
      <c r="F80" s="9">
        <v>17771</v>
      </c>
      <c r="G80" s="10" t="s">
        <v>187</v>
      </c>
      <c r="H80" s="10" t="s">
        <v>188</v>
      </c>
      <c r="I80" s="10" t="s">
        <v>258</v>
      </c>
      <c r="J80" s="10" t="s">
        <v>259</v>
      </c>
      <c r="K80" s="11">
        <v>156602</v>
      </c>
      <c r="L80" s="11">
        <v>41162</v>
      </c>
      <c r="M80" s="11">
        <v>0</v>
      </c>
      <c r="N80" s="21">
        <v>25192</v>
      </c>
      <c r="O80" s="7">
        <v>3</v>
      </c>
      <c r="P80" s="11">
        <v>0</v>
      </c>
      <c r="Q80" s="11">
        <f t="shared" si="7"/>
        <v>17583.848909150114</v>
      </c>
      <c r="R80" s="12" t="b">
        <f t="shared" si="8"/>
        <v>0</v>
      </c>
      <c r="S80" s="23">
        <f t="shared" si="9"/>
        <v>18670.570318323284</v>
      </c>
      <c r="T80" s="23" t="b">
        <f t="shared" si="10"/>
        <v>0</v>
      </c>
      <c r="U80" s="23">
        <f t="shared" si="11"/>
        <v>18680.969566258598</v>
      </c>
      <c r="V80" s="25">
        <f t="shared" si="12"/>
        <v>18681</v>
      </c>
      <c r="W80" s="27">
        <f t="shared" si="13"/>
        <v>-6511</v>
      </c>
    </row>
    <row r="81" spans="2:23" ht="25.5" hidden="1" x14ac:dyDescent="0.2">
      <c r="B81" s="9">
        <v>80</v>
      </c>
      <c r="C81" s="9">
        <v>25</v>
      </c>
      <c r="D81" s="9" t="s">
        <v>185</v>
      </c>
      <c r="E81" s="9" t="s">
        <v>260</v>
      </c>
      <c r="F81" s="9">
        <v>17851</v>
      </c>
      <c r="G81" s="10" t="s">
        <v>187</v>
      </c>
      <c r="H81" s="10" t="s">
        <v>188</v>
      </c>
      <c r="I81" s="10" t="s">
        <v>198</v>
      </c>
      <c r="J81" s="10" t="s">
        <v>261</v>
      </c>
      <c r="K81" s="11">
        <v>159960</v>
      </c>
      <c r="L81" s="11">
        <v>60000</v>
      </c>
      <c r="M81" s="11">
        <v>0</v>
      </c>
      <c r="N81" s="21">
        <v>30000</v>
      </c>
      <c r="O81" s="7">
        <v>4</v>
      </c>
      <c r="P81" s="11">
        <v>0</v>
      </c>
      <c r="Q81" s="11">
        <f t="shared" si="7"/>
        <v>23445.131878866818</v>
      </c>
      <c r="R81" s="12" t="b">
        <f t="shared" si="8"/>
        <v>0</v>
      </c>
      <c r="S81" s="23">
        <f t="shared" si="9"/>
        <v>24531.853288039987</v>
      </c>
      <c r="T81" s="23" t="b">
        <f t="shared" si="10"/>
        <v>0</v>
      </c>
      <c r="U81" s="23">
        <f t="shared" si="11"/>
        <v>24542.252535975302</v>
      </c>
      <c r="V81" s="25">
        <f t="shared" si="12"/>
        <v>24543</v>
      </c>
      <c r="W81" s="27">
        <f t="shared" si="13"/>
        <v>-5457</v>
      </c>
    </row>
    <row r="82" spans="2:23" ht="25.5" hidden="1" x14ac:dyDescent="0.2">
      <c r="B82" s="9">
        <v>81</v>
      </c>
      <c r="C82" s="9">
        <v>26</v>
      </c>
      <c r="D82" s="9" t="s">
        <v>185</v>
      </c>
      <c r="E82" s="9" t="s">
        <v>262</v>
      </c>
      <c r="F82" s="9">
        <v>13169</v>
      </c>
      <c r="G82" s="10" t="s">
        <v>187</v>
      </c>
      <c r="H82" s="10" t="s">
        <v>188</v>
      </c>
      <c r="I82" s="10" t="s">
        <v>263</v>
      </c>
      <c r="J82" s="10" t="s">
        <v>264</v>
      </c>
      <c r="K82" s="11">
        <v>1392300</v>
      </c>
      <c r="L82" s="11">
        <v>1392300</v>
      </c>
      <c r="M82" s="11">
        <v>0</v>
      </c>
      <c r="N82" s="21">
        <v>487305</v>
      </c>
      <c r="O82" s="7">
        <v>6</v>
      </c>
      <c r="P82" s="11">
        <v>0</v>
      </c>
      <c r="Q82" s="11">
        <f t="shared" si="7"/>
        <v>35167.697818300228</v>
      </c>
      <c r="R82" s="12" t="b">
        <f t="shared" si="8"/>
        <v>0</v>
      </c>
      <c r="S82" s="23">
        <f t="shared" si="9"/>
        <v>36254.419227473401</v>
      </c>
      <c r="T82" s="23" t="b">
        <f t="shared" si="10"/>
        <v>0</v>
      </c>
      <c r="U82" s="23">
        <f t="shared" si="11"/>
        <v>36264.818475408712</v>
      </c>
      <c r="V82" s="25">
        <f t="shared" si="12"/>
        <v>36265</v>
      </c>
      <c r="W82" s="27">
        <f t="shared" si="13"/>
        <v>-451040</v>
      </c>
    </row>
    <row r="83" spans="2:23" ht="25.5" hidden="1" x14ac:dyDescent="0.2">
      <c r="B83" s="9">
        <v>82</v>
      </c>
      <c r="C83" s="9">
        <v>27</v>
      </c>
      <c r="D83" s="9" t="s">
        <v>185</v>
      </c>
      <c r="E83" s="9" t="s">
        <v>265</v>
      </c>
      <c r="F83" s="9">
        <v>18028</v>
      </c>
      <c r="G83" s="10" t="s">
        <v>187</v>
      </c>
      <c r="H83" s="10" t="s">
        <v>188</v>
      </c>
      <c r="I83" s="10" t="s">
        <v>266</v>
      </c>
      <c r="J83" s="10" t="s">
        <v>267</v>
      </c>
      <c r="K83" s="11">
        <v>130000</v>
      </c>
      <c r="L83" s="11">
        <v>67634.16</v>
      </c>
      <c r="M83" s="11">
        <v>0</v>
      </c>
      <c r="N83" s="21">
        <v>50000</v>
      </c>
      <c r="O83" s="7">
        <v>2</v>
      </c>
      <c r="P83" s="11">
        <v>0</v>
      </c>
      <c r="Q83" s="11">
        <f t="shared" si="7"/>
        <v>11722.565939433409</v>
      </c>
      <c r="R83" s="12" t="b">
        <f t="shared" si="8"/>
        <v>0</v>
      </c>
      <c r="S83" s="23">
        <f t="shared" si="9"/>
        <v>12809.287348606578</v>
      </c>
      <c r="T83" s="23" t="b">
        <f t="shared" si="10"/>
        <v>0</v>
      </c>
      <c r="U83" s="23">
        <f t="shared" si="11"/>
        <v>12819.686596541891</v>
      </c>
      <c r="V83" s="25">
        <f t="shared" si="12"/>
        <v>12820</v>
      </c>
      <c r="W83" s="27">
        <f t="shared" si="13"/>
        <v>-37180</v>
      </c>
    </row>
    <row r="84" spans="2:23" ht="25.5" hidden="1" x14ac:dyDescent="0.2">
      <c r="B84" s="9">
        <v>83</v>
      </c>
      <c r="C84" s="9">
        <v>28</v>
      </c>
      <c r="D84" s="9" t="s">
        <v>185</v>
      </c>
      <c r="E84" s="9" t="s">
        <v>268</v>
      </c>
      <c r="F84" s="9">
        <v>18162</v>
      </c>
      <c r="G84" s="10" t="s">
        <v>187</v>
      </c>
      <c r="H84" s="10" t="s">
        <v>188</v>
      </c>
      <c r="I84" s="10" t="s">
        <v>269</v>
      </c>
      <c r="J84" s="10" t="s">
        <v>270</v>
      </c>
      <c r="K84" s="11">
        <v>100000</v>
      </c>
      <c r="L84" s="11">
        <v>70934.16</v>
      </c>
      <c r="M84" s="10"/>
      <c r="N84" s="21">
        <v>50000</v>
      </c>
      <c r="O84" s="7">
        <v>2</v>
      </c>
      <c r="P84" s="11">
        <v>0</v>
      </c>
      <c r="Q84" s="11">
        <f t="shared" si="7"/>
        <v>11722.565939433409</v>
      </c>
      <c r="R84" s="12" t="b">
        <f t="shared" si="8"/>
        <v>0</v>
      </c>
      <c r="S84" s="23">
        <f t="shared" si="9"/>
        <v>12809.287348606578</v>
      </c>
      <c r="T84" s="23" t="b">
        <f t="shared" si="10"/>
        <v>0</v>
      </c>
      <c r="U84" s="23">
        <f t="shared" si="11"/>
        <v>12819.686596541891</v>
      </c>
      <c r="V84" s="25">
        <f t="shared" si="12"/>
        <v>12820</v>
      </c>
      <c r="W84" s="27">
        <f t="shared" si="13"/>
        <v>-37180</v>
      </c>
    </row>
    <row r="85" spans="2:23" ht="51" hidden="1" x14ac:dyDescent="0.2">
      <c r="B85" s="9">
        <v>84</v>
      </c>
      <c r="C85" s="9">
        <v>29</v>
      </c>
      <c r="D85" s="9" t="s">
        <v>185</v>
      </c>
      <c r="E85" s="9" t="s">
        <v>271</v>
      </c>
      <c r="F85" s="9">
        <v>18242</v>
      </c>
      <c r="G85" s="10" t="s">
        <v>187</v>
      </c>
      <c r="H85" s="10" t="s">
        <v>188</v>
      </c>
      <c r="I85" s="10" t="s">
        <v>272</v>
      </c>
      <c r="J85" s="10" t="s">
        <v>273</v>
      </c>
      <c r="K85" s="11">
        <v>202300</v>
      </c>
      <c r="L85" s="11">
        <v>192300</v>
      </c>
      <c r="M85" s="11">
        <v>0</v>
      </c>
      <c r="N85" s="21">
        <v>50000</v>
      </c>
      <c r="O85" s="7">
        <v>2</v>
      </c>
      <c r="P85" s="11">
        <v>0</v>
      </c>
      <c r="Q85" s="11">
        <f t="shared" si="7"/>
        <v>11722.565939433409</v>
      </c>
      <c r="R85" s="12" t="b">
        <f t="shared" si="8"/>
        <v>0</v>
      </c>
      <c r="S85" s="23">
        <f t="shared" si="9"/>
        <v>12809.287348606578</v>
      </c>
      <c r="T85" s="23" t="b">
        <f t="shared" si="10"/>
        <v>0</v>
      </c>
      <c r="U85" s="23">
        <f t="shared" si="11"/>
        <v>12819.686596541891</v>
      </c>
      <c r="V85" s="25">
        <f t="shared" si="12"/>
        <v>12820</v>
      </c>
      <c r="W85" s="27">
        <f t="shared" si="13"/>
        <v>-37180</v>
      </c>
    </row>
    <row r="86" spans="2:23" ht="25.5" hidden="1" x14ac:dyDescent="0.2">
      <c r="B86" s="9">
        <v>85</v>
      </c>
      <c r="C86" s="9">
        <v>30</v>
      </c>
      <c r="D86" s="9" t="s">
        <v>185</v>
      </c>
      <c r="E86" s="9" t="s">
        <v>274</v>
      </c>
      <c r="F86" s="9">
        <v>18411</v>
      </c>
      <c r="G86" s="10" t="s">
        <v>187</v>
      </c>
      <c r="H86" s="10" t="s">
        <v>188</v>
      </c>
      <c r="I86" s="10" t="s">
        <v>198</v>
      </c>
      <c r="J86" s="10" t="s">
        <v>275</v>
      </c>
      <c r="K86" s="11">
        <v>148750</v>
      </c>
      <c r="L86" s="11">
        <v>54971.37</v>
      </c>
      <c r="M86" s="11">
        <v>0</v>
      </c>
      <c r="N86" s="21">
        <v>35000</v>
      </c>
      <c r="O86" s="7">
        <v>2</v>
      </c>
      <c r="P86" s="11">
        <v>0</v>
      </c>
      <c r="Q86" s="11">
        <f t="shared" si="7"/>
        <v>11722.565939433409</v>
      </c>
      <c r="R86" s="12" t="b">
        <f t="shared" si="8"/>
        <v>0</v>
      </c>
      <c r="S86" s="23">
        <f t="shared" si="9"/>
        <v>12809.287348606578</v>
      </c>
      <c r="T86" s="23" t="b">
        <f t="shared" si="10"/>
        <v>0</v>
      </c>
      <c r="U86" s="23">
        <f t="shared" si="11"/>
        <v>12819.686596541891</v>
      </c>
      <c r="V86" s="25">
        <f t="shared" si="12"/>
        <v>12820</v>
      </c>
      <c r="W86" s="27">
        <f t="shared" si="13"/>
        <v>-22180</v>
      </c>
    </row>
    <row r="87" spans="2:23" ht="25.5" hidden="1" x14ac:dyDescent="0.2">
      <c r="B87" s="9">
        <v>86</v>
      </c>
      <c r="C87" s="9">
        <v>31</v>
      </c>
      <c r="D87" s="9" t="s">
        <v>185</v>
      </c>
      <c r="E87" s="9" t="s">
        <v>276</v>
      </c>
      <c r="F87" s="9">
        <v>18475</v>
      </c>
      <c r="G87" s="10" t="s">
        <v>187</v>
      </c>
      <c r="H87" s="10" t="s">
        <v>188</v>
      </c>
      <c r="I87" s="10" t="s">
        <v>277</v>
      </c>
      <c r="J87" s="10" t="s">
        <v>278</v>
      </c>
      <c r="K87" s="11">
        <v>142800</v>
      </c>
      <c r="L87" s="11">
        <v>98734.16</v>
      </c>
      <c r="M87" s="11">
        <v>0</v>
      </c>
      <c r="N87" s="21">
        <v>88734.16</v>
      </c>
      <c r="O87" s="7">
        <v>2</v>
      </c>
      <c r="P87" s="11">
        <v>0</v>
      </c>
      <c r="Q87" s="11">
        <f t="shared" si="7"/>
        <v>11722.565939433409</v>
      </c>
      <c r="R87" s="12" t="b">
        <f t="shared" si="8"/>
        <v>0</v>
      </c>
      <c r="S87" s="23">
        <f t="shared" si="9"/>
        <v>12809.287348606578</v>
      </c>
      <c r="T87" s="23" t="b">
        <f t="shared" si="10"/>
        <v>0</v>
      </c>
      <c r="U87" s="23">
        <f t="shared" si="11"/>
        <v>12819.686596541891</v>
      </c>
      <c r="V87" s="25">
        <f t="shared" si="12"/>
        <v>12820</v>
      </c>
      <c r="W87" s="27">
        <f t="shared" si="13"/>
        <v>-75914.16</v>
      </c>
    </row>
    <row r="88" spans="2:23" ht="25.5" hidden="1" x14ac:dyDescent="0.2">
      <c r="B88" s="9">
        <v>87</v>
      </c>
      <c r="C88" s="9">
        <v>32</v>
      </c>
      <c r="D88" s="9" t="s">
        <v>185</v>
      </c>
      <c r="E88" s="9" t="s">
        <v>279</v>
      </c>
      <c r="F88" s="9">
        <v>18554</v>
      </c>
      <c r="G88" s="10" t="s">
        <v>187</v>
      </c>
      <c r="H88" s="10" t="s">
        <v>188</v>
      </c>
      <c r="I88" s="10" t="s">
        <v>280</v>
      </c>
      <c r="J88" s="10" t="s">
        <v>281</v>
      </c>
      <c r="K88" s="11">
        <v>129253.98</v>
      </c>
      <c r="L88" s="11">
        <v>70801.23</v>
      </c>
      <c r="M88" s="11">
        <v>0</v>
      </c>
      <c r="N88" s="21">
        <v>30000</v>
      </c>
      <c r="O88" s="7">
        <v>4</v>
      </c>
      <c r="P88" s="11">
        <v>0</v>
      </c>
      <c r="Q88" s="11">
        <f t="shared" si="7"/>
        <v>23445.131878866818</v>
      </c>
      <c r="R88" s="12" t="b">
        <f t="shared" si="8"/>
        <v>0</v>
      </c>
      <c r="S88" s="23">
        <f t="shared" si="9"/>
        <v>24531.853288039987</v>
      </c>
      <c r="T88" s="23" t="b">
        <f t="shared" si="10"/>
        <v>0</v>
      </c>
      <c r="U88" s="23">
        <f t="shared" si="11"/>
        <v>24542.252535975302</v>
      </c>
      <c r="V88" s="25">
        <f t="shared" si="12"/>
        <v>24543</v>
      </c>
      <c r="W88" s="27">
        <f t="shared" si="13"/>
        <v>-5457</v>
      </c>
    </row>
    <row r="89" spans="2:23" ht="25.5" hidden="1" x14ac:dyDescent="0.2">
      <c r="B89" s="9">
        <v>88</v>
      </c>
      <c r="C89" s="9">
        <v>33</v>
      </c>
      <c r="D89" s="9" t="s">
        <v>185</v>
      </c>
      <c r="E89" s="9" t="s">
        <v>282</v>
      </c>
      <c r="F89" s="9">
        <v>18938</v>
      </c>
      <c r="G89" s="10" t="s">
        <v>187</v>
      </c>
      <c r="H89" s="10" t="s">
        <v>188</v>
      </c>
      <c r="I89" s="10" t="s">
        <v>283</v>
      </c>
      <c r="J89" s="10" t="s">
        <v>284</v>
      </c>
      <c r="K89" s="11">
        <v>132090</v>
      </c>
      <c r="L89" s="11">
        <v>60000</v>
      </c>
      <c r="M89" s="11">
        <v>0</v>
      </c>
      <c r="N89" s="21">
        <v>45000</v>
      </c>
      <c r="O89" s="7">
        <v>4</v>
      </c>
      <c r="P89" s="11">
        <v>0</v>
      </c>
      <c r="Q89" s="11">
        <f t="shared" si="7"/>
        <v>23445.131878866818</v>
      </c>
      <c r="R89" s="12" t="b">
        <f t="shared" si="8"/>
        <v>0</v>
      </c>
      <c r="S89" s="23">
        <f t="shared" si="9"/>
        <v>24531.853288039987</v>
      </c>
      <c r="T89" s="23" t="b">
        <f t="shared" si="10"/>
        <v>0</v>
      </c>
      <c r="U89" s="23">
        <f t="shared" si="11"/>
        <v>24542.252535975302</v>
      </c>
      <c r="V89" s="25">
        <f t="shared" si="12"/>
        <v>24543</v>
      </c>
      <c r="W89" s="27">
        <f t="shared" si="13"/>
        <v>-20457</v>
      </c>
    </row>
    <row r="90" spans="2:23" ht="25.5" hidden="1" x14ac:dyDescent="0.2">
      <c r="B90" s="9">
        <v>89</v>
      </c>
      <c r="C90" s="9">
        <v>34</v>
      </c>
      <c r="D90" s="9" t="s">
        <v>185</v>
      </c>
      <c r="E90" s="9" t="s">
        <v>285</v>
      </c>
      <c r="F90" s="9">
        <v>19141</v>
      </c>
      <c r="G90" s="10" t="s">
        <v>187</v>
      </c>
      <c r="H90" s="10" t="s">
        <v>188</v>
      </c>
      <c r="I90" s="10" t="s">
        <v>286</v>
      </c>
      <c r="J90" s="10" t="s">
        <v>287</v>
      </c>
      <c r="K90" s="11">
        <v>119000</v>
      </c>
      <c r="L90" s="11">
        <v>64000</v>
      </c>
      <c r="M90" s="11">
        <v>0</v>
      </c>
      <c r="N90" s="21">
        <v>63000</v>
      </c>
      <c r="O90" s="7">
        <v>3</v>
      </c>
      <c r="P90" s="11">
        <v>0</v>
      </c>
      <c r="Q90" s="11">
        <f t="shared" si="7"/>
        <v>17583.848909150114</v>
      </c>
      <c r="R90" s="12" t="b">
        <f t="shared" si="8"/>
        <v>0</v>
      </c>
      <c r="S90" s="23">
        <f t="shared" si="9"/>
        <v>18670.570318323284</v>
      </c>
      <c r="T90" s="23" t="b">
        <f t="shared" si="10"/>
        <v>0</v>
      </c>
      <c r="U90" s="23">
        <f t="shared" si="11"/>
        <v>18680.969566258598</v>
      </c>
      <c r="V90" s="25">
        <f t="shared" si="12"/>
        <v>18681</v>
      </c>
      <c r="W90" s="27">
        <f t="shared" si="13"/>
        <v>-44319</v>
      </c>
    </row>
    <row r="91" spans="2:23" ht="25.5" hidden="1" x14ac:dyDescent="0.2">
      <c r="B91" s="9">
        <v>90</v>
      </c>
      <c r="C91" s="9">
        <v>35</v>
      </c>
      <c r="D91" s="9" t="s">
        <v>185</v>
      </c>
      <c r="E91" s="9" t="s">
        <v>288</v>
      </c>
      <c r="F91" s="9">
        <v>19007</v>
      </c>
      <c r="G91" s="10" t="s">
        <v>187</v>
      </c>
      <c r="H91" s="10" t="s">
        <v>188</v>
      </c>
      <c r="I91" s="10" t="s">
        <v>198</v>
      </c>
      <c r="J91" s="10" t="s">
        <v>289</v>
      </c>
      <c r="K91" s="11">
        <v>89560</v>
      </c>
      <c r="L91" s="11">
        <v>40000</v>
      </c>
      <c r="M91" s="11">
        <v>0</v>
      </c>
      <c r="N91" s="21">
        <v>40000</v>
      </c>
      <c r="O91" s="7">
        <v>2</v>
      </c>
      <c r="P91" s="11">
        <v>0</v>
      </c>
      <c r="Q91" s="11">
        <f t="shared" si="7"/>
        <v>11722.565939433409</v>
      </c>
      <c r="R91" s="12" t="b">
        <f t="shared" si="8"/>
        <v>0</v>
      </c>
      <c r="S91" s="23">
        <f t="shared" si="9"/>
        <v>12809.287348606578</v>
      </c>
      <c r="T91" s="23" t="b">
        <f t="shared" si="10"/>
        <v>0</v>
      </c>
      <c r="U91" s="23">
        <f t="shared" si="11"/>
        <v>12819.686596541891</v>
      </c>
      <c r="V91" s="25">
        <f t="shared" si="12"/>
        <v>12820</v>
      </c>
      <c r="W91" s="27">
        <f t="shared" si="13"/>
        <v>-27180</v>
      </c>
    </row>
    <row r="92" spans="2:23" ht="63.75" hidden="1" x14ac:dyDescent="0.2">
      <c r="B92" s="9">
        <v>91</v>
      </c>
      <c r="C92" s="9">
        <v>36</v>
      </c>
      <c r="D92" s="9" t="s">
        <v>185</v>
      </c>
      <c r="E92" s="9" t="s">
        <v>290</v>
      </c>
      <c r="F92" s="9">
        <v>19249</v>
      </c>
      <c r="G92" s="10" t="s">
        <v>187</v>
      </c>
      <c r="H92" s="10" t="s">
        <v>188</v>
      </c>
      <c r="I92" s="10" t="s">
        <v>291</v>
      </c>
      <c r="J92" s="10" t="s">
        <v>292</v>
      </c>
      <c r="K92" s="11">
        <v>315350</v>
      </c>
      <c r="L92" s="11">
        <v>304700</v>
      </c>
      <c r="M92" s="11">
        <v>0</v>
      </c>
      <c r="N92" s="21">
        <v>50000</v>
      </c>
      <c r="O92" s="7">
        <v>3</v>
      </c>
      <c r="P92" s="11">
        <v>0</v>
      </c>
      <c r="Q92" s="11">
        <f t="shared" si="7"/>
        <v>17583.848909150114</v>
      </c>
      <c r="R92" s="12" t="b">
        <f t="shared" si="8"/>
        <v>0</v>
      </c>
      <c r="S92" s="23">
        <f t="shared" si="9"/>
        <v>18670.570318323284</v>
      </c>
      <c r="T92" s="23" t="b">
        <f t="shared" si="10"/>
        <v>0</v>
      </c>
      <c r="U92" s="23">
        <f t="shared" si="11"/>
        <v>18680.969566258598</v>
      </c>
      <c r="V92" s="25">
        <f t="shared" si="12"/>
        <v>18681</v>
      </c>
      <c r="W92" s="27">
        <f t="shared" si="13"/>
        <v>-31319</v>
      </c>
    </row>
    <row r="93" spans="2:23" ht="25.5" hidden="1" x14ac:dyDescent="0.2">
      <c r="B93" s="9">
        <v>92</v>
      </c>
      <c r="C93" s="9">
        <v>37</v>
      </c>
      <c r="D93" s="9" t="s">
        <v>185</v>
      </c>
      <c r="E93" s="9" t="s">
        <v>293</v>
      </c>
      <c r="F93" s="9">
        <v>19338</v>
      </c>
      <c r="G93" s="10" t="s">
        <v>187</v>
      </c>
      <c r="H93" s="10" t="s">
        <v>188</v>
      </c>
      <c r="I93" s="10" t="s">
        <v>294</v>
      </c>
      <c r="J93" s="10" t="s">
        <v>295</v>
      </c>
      <c r="K93" s="11">
        <v>123760</v>
      </c>
      <c r="L93" s="11">
        <v>20000</v>
      </c>
      <c r="M93" s="11">
        <v>0</v>
      </c>
      <c r="N93" s="21">
        <v>20000</v>
      </c>
      <c r="O93" s="7">
        <v>4</v>
      </c>
      <c r="P93" s="11">
        <v>0</v>
      </c>
      <c r="Q93" s="11">
        <f t="shared" si="7"/>
        <v>20000</v>
      </c>
      <c r="R93" s="12" t="b">
        <f t="shared" si="8"/>
        <v>1</v>
      </c>
      <c r="S93" s="23">
        <f t="shared" si="9"/>
        <v>20000</v>
      </c>
      <c r="T93" s="23" t="b">
        <f t="shared" si="10"/>
        <v>1</v>
      </c>
      <c r="U93" s="23">
        <f t="shared" si="11"/>
        <v>20000</v>
      </c>
      <c r="V93" s="25">
        <f t="shared" si="12"/>
        <v>20000</v>
      </c>
      <c r="W93" s="27">
        <f t="shared" si="13"/>
        <v>0</v>
      </c>
    </row>
    <row r="94" spans="2:23" ht="25.5" hidden="1" x14ac:dyDescent="0.2">
      <c r="B94" s="9">
        <v>93</v>
      </c>
      <c r="C94" s="9">
        <v>38</v>
      </c>
      <c r="D94" s="9" t="s">
        <v>185</v>
      </c>
      <c r="E94" s="9" t="s">
        <v>296</v>
      </c>
      <c r="F94" s="9">
        <v>19392</v>
      </c>
      <c r="G94" s="10" t="s">
        <v>187</v>
      </c>
      <c r="H94" s="10" t="s">
        <v>188</v>
      </c>
      <c r="I94" s="10" t="s">
        <v>198</v>
      </c>
      <c r="J94" s="10" t="s">
        <v>297</v>
      </c>
      <c r="K94" s="11">
        <v>154700</v>
      </c>
      <c r="L94" s="11">
        <v>142552</v>
      </c>
      <c r="M94" s="11">
        <v>0</v>
      </c>
      <c r="N94" s="21">
        <v>100000</v>
      </c>
      <c r="O94" s="7">
        <v>3</v>
      </c>
      <c r="P94" s="11">
        <v>0</v>
      </c>
      <c r="Q94" s="11">
        <f t="shared" si="7"/>
        <v>17583.848909150114</v>
      </c>
      <c r="R94" s="12" t="b">
        <f t="shared" si="8"/>
        <v>0</v>
      </c>
      <c r="S94" s="23">
        <f t="shared" si="9"/>
        <v>18670.570318323284</v>
      </c>
      <c r="T94" s="23" t="b">
        <f t="shared" si="10"/>
        <v>0</v>
      </c>
      <c r="U94" s="23">
        <f t="shared" si="11"/>
        <v>18680.969566258598</v>
      </c>
      <c r="V94" s="25">
        <f t="shared" si="12"/>
        <v>18681</v>
      </c>
      <c r="W94" s="27">
        <f t="shared" si="13"/>
        <v>-81319</v>
      </c>
    </row>
    <row r="95" spans="2:23" ht="25.5" hidden="1" x14ac:dyDescent="0.2">
      <c r="B95" s="9">
        <v>94</v>
      </c>
      <c r="C95" s="9">
        <v>39</v>
      </c>
      <c r="D95" s="9" t="s">
        <v>185</v>
      </c>
      <c r="E95" s="9" t="s">
        <v>298</v>
      </c>
      <c r="F95" s="9">
        <v>19631</v>
      </c>
      <c r="G95" s="10" t="s">
        <v>187</v>
      </c>
      <c r="H95" s="10" t="s">
        <v>188</v>
      </c>
      <c r="I95" s="10" t="s">
        <v>198</v>
      </c>
      <c r="J95" s="10" t="s">
        <v>299</v>
      </c>
      <c r="K95" s="11">
        <v>148750</v>
      </c>
      <c r="L95" s="11">
        <v>111116</v>
      </c>
      <c r="M95" s="11">
        <v>0</v>
      </c>
      <c r="N95" s="21">
        <v>40460</v>
      </c>
      <c r="O95" s="7">
        <v>3</v>
      </c>
      <c r="P95" s="11">
        <v>0</v>
      </c>
      <c r="Q95" s="11">
        <f t="shared" si="7"/>
        <v>17583.848909150114</v>
      </c>
      <c r="R95" s="12" t="b">
        <f t="shared" si="8"/>
        <v>0</v>
      </c>
      <c r="S95" s="23">
        <f t="shared" si="9"/>
        <v>18670.570318323284</v>
      </c>
      <c r="T95" s="23" t="b">
        <f t="shared" si="10"/>
        <v>0</v>
      </c>
      <c r="U95" s="23">
        <f t="shared" si="11"/>
        <v>18680.969566258598</v>
      </c>
      <c r="V95" s="25">
        <f t="shared" si="12"/>
        <v>18681</v>
      </c>
      <c r="W95" s="27">
        <f t="shared" si="13"/>
        <v>-21779</v>
      </c>
    </row>
    <row r="96" spans="2:23" ht="25.5" hidden="1" x14ac:dyDescent="0.2">
      <c r="B96" s="9">
        <v>95</v>
      </c>
      <c r="C96" s="9">
        <v>40</v>
      </c>
      <c r="D96" s="9" t="s">
        <v>185</v>
      </c>
      <c r="E96" s="9" t="s">
        <v>300</v>
      </c>
      <c r="F96" s="9">
        <v>19999</v>
      </c>
      <c r="G96" s="10" t="s">
        <v>187</v>
      </c>
      <c r="H96" s="10" t="s">
        <v>188</v>
      </c>
      <c r="I96" s="10" t="s">
        <v>301</v>
      </c>
      <c r="J96" s="10" t="s">
        <v>302</v>
      </c>
      <c r="K96" s="11">
        <v>154700</v>
      </c>
      <c r="L96" s="11">
        <v>96936.78</v>
      </c>
      <c r="M96" s="11">
        <v>0</v>
      </c>
      <c r="N96" s="21">
        <v>96936.78</v>
      </c>
      <c r="O96" s="7">
        <v>4</v>
      </c>
      <c r="P96" s="11">
        <v>0</v>
      </c>
      <c r="Q96" s="11">
        <f t="shared" si="7"/>
        <v>23445.131878866818</v>
      </c>
      <c r="R96" s="12" t="b">
        <f t="shared" si="8"/>
        <v>0</v>
      </c>
      <c r="S96" s="23">
        <f t="shared" si="9"/>
        <v>24531.853288039987</v>
      </c>
      <c r="T96" s="23" t="b">
        <f t="shared" si="10"/>
        <v>0</v>
      </c>
      <c r="U96" s="23">
        <f t="shared" si="11"/>
        <v>24542.252535975302</v>
      </c>
      <c r="V96" s="25">
        <f t="shared" si="12"/>
        <v>24543</v>
      </c>
      <c r="W96" s="27">
        <f t="shared" si="13"/>
        <v>-72393.78</v>
      </c>
    </row>
    <row r="97" spans="2:23" ht="25.5" hidden="1" x14ac:dyDescent="0.2">
      <c r="B97" s="9">
        <v>96</v>
      </c>
      <c r="C97" s="9">
        <v>1</v>
      </c>
      <c r="D97" s="9" t="s">
        <v>303</v>
      </c>
      <c r="E97" s="9" t="s">
        <v>304</v>
      </c>
      <c r="F97" s="9">
        <v>21123</v>
      </c>
      <c r="G97" s="10" t="s">
        <v>305</v>
      </c>
      <c r="H97" s="10" t="s">
        <v>306</v>
      </c>
      <c r="I97" s="10" t="s">
        <v>307</v>
      </c>
      <c r="J97" s="10" t="s">
        <v>308</v>
      </c>
      <c r="K97" s="11">
        <v>146370</v>
      </c>
      <c r="L97" s="11">
        <v>73254</v>
      </c>
      <c r="M97" s="11">
        <v>23254.25</v>
      </c>
      <c r="N97" s="21">
        <v>50000</v>
      </c>
      <c r="O97" s="13">
        <v>5</v>
      </c>
      <c r="P97" s="11">
        <v>0</v>
      </c>
      <c r="Q97" s="11">
        <f t="shared" si="7"/>
        <v>29306.414848583521</v>
      </c>
      <c r="R97" s="12" t="b">
        <f t="shared" si="8"/>
        <v>0</v>
      </c>
      <c r="S97" s="23">
        <f t="shared" si="9"/>
        <v>30393.136257756691</v>
      </c>
      <c r="T97" s="23" t="b">
        <f t="shared" si="10"/>
        <v>0</v>
      </c>
      <c r="U97" s="23">
        <f t="shared" si="11"/>
        <v>30403.535505692005</v>
      </c>
      <c r="V97" s="25">
        <f t="shared" si="12"/>
        <v>30404</v>
      </c>
      <c r="W97" s="27">
        <f t="shared" si="13"/>
        <v>-19596</v>
      </c>
    </row>
    <row r="98" spans="2:23" ht="25.5" hidden="1" x14ac:dyDescent="0.2">
      <c r="B98" s="9">
        <v>97</v>
      </c>
      <c r="C98" s="9">
        <v>2</v>
      </c>
      <c r="D98" s="9" t="s">
        <v>303</v>
      </c>
      <c r="E98" s="9" t="s">
        <v>309</v>
      </c>
      <c r="F98" s="9">
        <v>21454</v>
      </c>
      <c r="G98" s="10" t="s">
        <v>305</v>
      </c>
      <c r="H98" s="10" t="s">
        <v>306</v>
      </c>
      <c r="I98" s="10" t="s">
        <v>310</v>
      </c>
      <c r="J98" s="10" t="s">
        <v>311</v>
      </c>
      <c r="K98" s="11">
        <v>154700</v>
      </c>
      <c r="L98" s="11">
        <v>124700</v>
      </c>
      <c r="M98" s="11">
        <v>30000</v>
      </c>
      <c r="N98" s="21">
        <v>75000</v>
      </c>
      <c r="O98" s="7">
        <v>3</v>
      </c>
      <c r="P98" s="11">
        <v>0</v>
      </c>
      <c r="Q98" s="11">
        <f t="shared" si="7"/>
        <v>17583.848909150114</v>
      </c>
      <c r="R98" s="12" t="b">
        <f t="shared" si="8"/>
        <v>0</v>
      </c>
      <c r="S98" s="23">
        <f t="shared" si="9"/>
        <v>18670.570318323284</v>
      </c>
      <c r="T98" s="23" t="b">
        <f t="shared" si="10"/>
        <v>0</v>
      </c>
      <c r="U98" s="23">
        <f t="shared" si="11"/>
        <v>18680.969566258598</v>
      </c>
      <c r="V98" s="25">
        <f t="shared" si="12"/>
        <v>18681</v>
      </c>
      <c r="W98" s="27">
        <f t="shared" si="13"/>
        <v>-56319</v>
      </c>
    </row>
    <row r="99" spans="2:23" ht="51" hidden="1" x14ac:dyDescent="0.2">
      <c r="B99" s="9">
        <v>98</v>
      </c>
      <c r="C99" s="9">
        <v>3</v>
      </c>
      <c r="D99" s="9" t="s">
        <v>303</v>
      </c>
      <c r="E99" s="9" t="s">
        <v>312</v>
      </c>
      <c r="F99" s="9">
        <v>21418</v>
      </c>
      <c r="G99" s="10" t="s">
        <v>305</v>
      </c>
      <c r="H99" s="10" t="s">
        <v>306</v>
      </c>
      <c r="I99" s="10" t="s">
        <v>313</v>
      </c>
      <c r="J99" s="10" t="s">
        <v>314</v>
      </c>
      <c r="K99" s="11">
        <v>234430</v>
      </c>
      <c r="L99" s="11">
        <v>189557.19</v>
      </c>
      <c r="M99" s="11">
        <v>159557.19</v>
      </c>
      <c r="N99" s="21">
        <v>30000</v>
      </c>
      <c r="O99" s="7">
        <v>4</v>
      </c>
      <c r="P99" s="11">
        <v>0</v>
      </c>
      <c r="Q99" s="11">
        <f t="shared" si="7"/>
        <v>23445.131878866818</v>
      </c>
      <c r="R99" s="12" t="b">
        <f t="shared" si="8"/>
        <v>0</v>
      </c>
      <c r="S99" s="23">
        <f t="shared" si="9"/>
        <v>24531.853288039987</v>
      </c>
      <c r="T99" s="23" t="b">
        <f t="shared" si="10"/>
        <v>0</v>
      </c>
      <c r="U99" s="23">
        <f t="shared" si="11"/>
        <v>24542.252535975302</v>
      </c>
      <c r="V99" s="25">
        <f t="shared" si="12"/>
        <v>24543</v>
      </c>
      <c r="W99" s="27">
        <f t="shared" si="13"/>
        <v>-5457</v>
      </c>
    </row>
    <row r="100" spans="2:23" ht="25.5" hidden="1" x14ac:dyDescent="0.2">
      <c r="B100" s="9">
        <v>99</v>
      </c>
      <c r="C100" s="9">
        <v>4</v>
      </c>
      <c r="D100" s="9" t="s">
        <v>303</v>
      </c>
      <c r="E100" s="9" t="s">
        <v>315</v>
      </c>
      <c r="F100" s="9">
        <v>26338</v>
      </c>
      <c r="G100" s="10" t="s">
        <v>305</v>
      </c>
      <c r="H100" s="10" t="s">
        <v>306</v>
      </c>
      <c r="I100" s="10" t="s">
        <v>316</v>
      </c>
      <c r="J100" s="10" t="s">
        <v>317</v>
      </c>
      <c r="K100" s="11">
        <v>160650</v>
      </c>
      <c r="L100" s="11">
        <v>160650</v>
      </c>
      <c r="M100" s="11">
        <v>60650</v>
      </c>
      <c r="N100" s="21">
        <v>100000</v>
      </c>
      <c r="O100" s="7">
        <v>3</v>
      </c>
      <c r="P100" s="11">
        <v>0</v>
      </c>
      <c r="Q100" s="11">
        <f t="shared" si="7"/>
        <v>17583.848909150114</v>
      </c>
      <c r="R100" s="12" t="b">
        <f t="shared" si="8"/>
        <v>0</v>
      </c>
      <c r="S100" s="23">
        <f t="shared" si="9"/>
        <v>18670.570318323284</v>
      </c>
      <c r="T100" s="23" t="b">
        <f t="shared" si="10"/>
        <v>0</v>
      </c>
      <c r="U100" s="23">
        <f t="shared" si="11"/>
        <v>18680.969566258598</v>
      </c>
      <c r="V100" s="25">
        <f t="shared" si="12"/>
        <v>18681</v>
      </c>
      <c r="W100" s="27">
        <f t="shared" si="13"/>
        <v>-81319</v>
      </c>
    </row>
    <row r="101" spans="2:23" ht="25.5" hidden="1" x14ac:dyDescent="0.2">
      <c r="B101" s="9">
        <v>100</v>
      </c>
      <c r="C101" s="9">
        <v>5</v>
      </c>
      <c r="D101" s="9" t="s">
        <v>303</v>
      </c>
      <c r="E101" s="9" t="s">
        <v>318</v>
      </c>
      <c r="F101" s="9">
        <v>21668</v>
      </c>
      <c r="G101" s="10" t="s">
        <v>305</v>
      </c>
      <c r="H101" s="10" t="s">
        <v>306</v>
      </c>
      <c r="I101" s="10" t="s">
        <v>319</v>
      </c>
      <c r="J101" s="10" t="s">
        <v>320</v>
      </c>
      <c r="K101" s="11">
        <v>295120</v>
      </c>
      <c r="L101" s="11">
        <v>227000</v>
      </c>
      <c r="M101" s="11">
        <v>127000</v>
      </c>
      <c r="N101" s="21">
        <v>100000</v>
      </c>
      <c r="O101" s="7">
        <v>3</v>
      </c>
      <c r="P101" s="11">
        <v>0</v>
      </c>
      <c r="Q101" s="11">
        <f t="shared" si="7"/>
        <v>17583.848909150114</v>
      </c>
      <c r="R101" s="12" t="b">
        <f t="shared" si="8"/>
        <v>0</v>
      </c>
      <c r="S101" s="23">
        <f t="shared" si="9"/>
        <v>18670.570318323284</v>
      </c>
      <c r="T101" s="23" t="b">
        <f t="shared" si="10"/>
        <v>0</v>
      </c>
      <c r="U101" s="23">
        <f t="shared" si="11"/>
        <v>18680.969566258598</v>
      </c>
      <c r="V101" s="25">
        <f t="shared" si="12"/>
        <v>18681</v>
      </c>
      <c r="W101" s="27">
        <f t="shared" si="13"/>
        <v>-81319</v>
      </c>
    </row>
    <row r="102" spans="2:23" ht="51" hidden="1" x14ac:dyDescent="0.2">
      <c r="B102" s="9">
        <v>101</v>
      </c>
      <c r="C102" s="9">
        <v>6</v>
      </c>
      <c r="D102" s="9" t="s">
        <v>303</v>
      </c>
      <c r="E102" s="9" t="s">
        <v>321</v>
      </c>
      <c r="F102" s="9">
        <v>20778</v>
      </c>
      <c r="G102" s="10" t="s">
        <v>305</v>
      </c>
      <c r="H102" s="10" t="s">
        <v>306</v>
      </c>
      <c r="I102" s="10" t="s">
        <v>322</v>
      </c>
      <c r="J102" s="10" t="s">
        <v>323</v>
      </c>
      <c r="K102" s="11">
        <v>224091</v>
      </c>
      <c r="L102" s="11">
        <v>65867</v>
      </c>
      <c r="M102" s="11">
        <v>15000</v>
      </c>
      <c r="N102" s="21">
        <v>50867</v>
      </c>
      <c r="O102" s="7">
        <v>3</v>
      </c>
      <c r="P102" s="11">
        <v>0</v>
      </c>
      <c r="Q102" s="11">
        <f t="shared" si="7"/>
        <v>17583.848909150114</v>
      </c>
      <c r="R102" s="12" t="b">
        <f t="shared" si="8"/>
        <v>0</v>
      </c>
      <c r="S102" s="23">
        <f t="shared" si="9"/>
        <v>18670.570318323284</v>
      </c>
      <c r="T102" s="23" t="b">
        <f t="shared" si="10"/>
        <v>0</v>
      </c>
      <c r="U102" s="23">
        <f t="shared" si="11"/>
        <v>18680.969566258598</v>
      </c>
      <c r="V102" s="25">
        <f t="shared" si="12"/>
        <v>18681</v>
      </c>
      <c r="W102" s="27">
        <f t="shared" si="13"/>
        <v>-32186</v>
      </c>
    </row>
    <row r="103" spans="2:23" ht="51" hidden="1" x14ac:dyDescent="0.2">
      <c r="B103" s="9">
        <v>102</v>
      </c>
      <c r="C103" s="9">
        <v>7</v>
      </c>
      <c r="D103" s="9" t="s">
        <v>303</v>
      </c>
      <c r="E103" s="9" t="s">
        <v>324</v>
      </c>
      <c r="F103" s="9">
        <v>21720</v>
      </c>
      <c r="G103" s="10" t="s">
        <v>305</v>
      </c>
      <c r="H103" s="10" t="s">
        <v>306</v>
      </c>
      <c r="I103" s="10" t="s">
        <v>325</v>
      </c>
      <c r="J103" s="10" t="s">
        <v>326</v>
      </c>
      <c r="K103" s="11">
        <v>53550</v>
      </c>
      <c r="L103" s="11">
        <v>37544.5</v>
      </c>
      <c r="M103" s="11">
        <v>0</v>
      </c>
      <c r="N103" s="21">
        <v>37554.5</v>
      </c>
      <c r="O103" s="7">
        <v>4</v>
      </c>
      <c r="P103" s="11">
        <v>0</v>
      </c>
      <c r="Q103" s="11">
        <f t="shared" si="7"/>
        <v>23445.131878866818</v>
      </c>
      <c r="R103" s="12" t="b">
        <f t="shared" si="8"/>
        <v>0</v>
      </c>
      <c r="S103" s="23">
        <f t="shared" si="9"/>
        <v>24531.853288039987</v>
      </c>
      <c r="T103" s="23" t="b">
        <f t="shared" si="10"/>
        <v>0</v>
      </c>
      <c r="U103" s="23">
        <f t="shared" si="11"/>
        <v>24542.252535975302</v>
      </c>
      <c r="V103" s="25">
        <f t="shared" si="12"/>
        <v>24543</v>
      </c>
      <c r="W103" s="27">
        <f t="shared" si="13"/>
        <v>-13011.5</v>
      </c>
    </row>
    <row r="104" spans="2:23" ht="51" hidden="1" x14ac:dyDescent="0.2">
      <c r="B104" s="9">
        <v>103</v>
      </c>
      <c r="C104" s="9">
        <v>8</v>
      </c>
      <c r="D104" s="9" t="s">
        <v>303</v>
      </c>
      <c r="E104" s="9" t="s">
        <v>327</v>
      </c>
      <c r="F104" s="9">
        <v>21855</v>
      </c>
      <c r="G104" s="10" t="s">
        <v>305</v>
      </c>
      <c r="H104" s="10" t="s">
        <v>306</v>
      </c>
      <c r="I104" s="10" t="s">
        <v>328</v>
      </c>
      <c r="J104" s="10" t="s">
        <v>329</v>
      </c>
      <c r="K104" s="11">
        <v>198000</v>
      </c>
      <c r="L104" s="11">
        <v>55000</v>
      </c>
      <c r="M104" s="11">
        <v>0</v>
      </c>
      <c r="N104" s="21">
        <v>55000</v>
      </c>
      <c r="O104" s="7">
        <v>3</v>
      </c>
      <c r="P104" s="11">
        <v>0</v>
      </c>
      <c r="Q104" s="11">
        <f t="shared" si="7"/>
        <v>17583.848909150114</v>
      </c>
      <c r="R104" s="12" t="b">
        <f t="shared" si="8"/>
        <v>0</v>
      </c>
      <c r="S104" s="23">
        <f t="shared" si="9"/>
        <v>18670.570318323284</v>
      </c>
      <c r="T104" s="23" t="b">
        <f t="shared" si="10"/>
        <v>0</v>
      </c>
      <c r="U104" s="23">
        <f t="shared" si="11"/>
        <v>18680.969566258598</v>
      </c>
      <c r="V104" s="25">
        <f t="shared" si="12"/>
        <v>18681</v>
      </c>
      <c r="W104" s="27">
        <f t="shared" si="13"/>
        <v>-36319</v>
      </c>
    </row>
    <row r="105" spans="2:23" ht="51" hidden="1" x14ac:dyDescent="0.2">
      <c r="B105" s="9">
        <v>104</v>
      </c>
      <c r="C105" s="9">
        <v>9</v>
      </c>
      <c r="D105" s="9" t="s">
        <v>303</v>
      </c>
      <c r="E105" s="9" t="s">
        <v>330</v>
      </c>
      <c r="F105" s="9">
        <v>20821</v>
      </c>
      <c r="G105" s="10" t="s">
        <v>305</v>
      </c>
      <c r="H105" s="10" t="s">
        <v>306</v>
      </c>
      <c r="I105" s="10" t="s">
        <v>331</v>
      </c>
      <c r="J105" s="10" t="s">
        <v>332</v>
      </c>
      <c r="K105" s="11">
        <v>372000</v>
      </c>
      <c r="L105" s="11">
        <v>109700</v>
      </c>
      <c r="M105" s="11">
        <v>80000</v>
      </c>
      <c r="N105" s="21">
        <v>29700</v>
      </c>
      <c r="O105" s="7">
        <v>5</v>
      </c>
      <c r="P105" s="11">
        <v>0</v>
      </c>
      <c r="Q105" s="11">
        <f t="shared" si="7"/>
        <v>29306.414848583521</v>
      </c>
      <c r="R105" s="12" t="b">
        <f t="shared" si="8"/>
        <v>0</v>
      </c>
      <c r="S105" s="23">
        <f t="shared" si="9"/>
        <v>29306.414848583521</v>
      </c>
      <c r="T105" s="23" t="b">
        <f t="shared" si="10"/>
        <v>0</v>
      </c>
      <c r="U105" s="23">
        <f t="shared" si="11"/>
        <v>29316.814096518836</v>
      </c>
      <c r="V105" s="25">
        <f t="shared" si="12"/>
        <v>29317</v>
      </c>
      <c r="W105" s="27">
        <f t="shared" si="13"/>
        <v>-383</v>
      </c>
    </row>
    <row r="106" spans="2:23" ht="51" hidden="1" x14ac:dyDescent="0.2">
      <c r="B106" s="9">
        <v>105</v>
      </c>
      <c r="C106" s="9">
        <v>10</v>
      </c>
      <c r="D106" s="9" t="s">
        <v>303</v>
      </c>
      <c r="E106" s="9" t="s">
        <v>333</v>
      </c>
      <c r="F106" s="9">
        <v>22059</v>
      </c>
      <c r="G106" s="10" t="s">
        <v>305</v>
      </c>
      <c r="H106" s="10" t="s">
        <v>306</v>
      </c>
      <c r="I106" s="10" t="s">
        <v>334</v>
      </c>
      <c r="J106" s="10" t="s">
        <v>335</v>
      </c>
      <c r="K106" s="11">
        <v>289604</v>
      </c>
      <c r="L106" s="11">
        <v>54535</v>
      </c>
      <c r="M106" s="11">
        <v>20000</v>
      </c>
      <c r="N106" s="21">
        <v>34535</v>
      </c>
      <c r="O106" s="7">
        <v>3</v>
      </c>
      <c r="P106" s="11">
        <v>0</v>
      </c>
      <c r="Q106" s="11">
        <f t="shared" si="7"/>
        <v>17583.848909150114</v>
      </c>
      <c r="R106" s="12" t="b">
        <f t="shared" si="8"/>
        <v>0</v>
      </c>
      <c r="S106" s="23">
        <f t="shared" si="9"/>
        <v>18670.570318323284</v>
      </c>
      <c r="T106" s="23" t="b">
        <f t="shared" si="10"/>
        <v>0</v>
      </c>
      <c r="U106" s="23">
        <f t="shared" si="11"/>
        <v>18680.969566258598</v>
      </c>
      <c r="V106" s="25">
        <f t="shared" si="12"/>
        <v>18681</v>
      </c>
      <c r="W106" s="27">
        <f t="shared" si="13"/>
        <v>-15854</v>
      </c>
    </row>
    <row r="107" spans="2:23" ht="38.25" hidden="1" x14ac:dyDescent="0.2">
      <c r="B107" s="9">
        <v>106</v>
      </c>
      <c r="C107" s="9">
        <v>11</v>
      </c>
      <c r="D107" s="9" t="s">
        <v>303</v>
      </c>
      <c r="E107" s="9" t="s">
        <v>336</v>
      </c>
      <c r="F107" s="9">
        <v>22166</v>
      </c>
      <c r="G107" s="10" t="s">
        <v>305</v>
      </c>
      <c r="H107" s="10" t="s">
        <v>306</v>
      </c>
      <c r="I107" s="10" t="s">
        <v>337</v>
      </c>
      <c r="J107" s="10" t="s">
        <v>338</v>
      </c>
      <c r="K107" s="11">
        <v>157080</v>
      </c>
      <c r="L107" s="11">
        <v>94010</v>
      </c>
      <c r="M107" s="11">
        <v>59500</v>
      </c>
      <c r="N107" s="21">
        <v>34510</v>
      </c>
      <c r="O107" s="7">
        <v>5</v>
      </c>
      <c r="P107" s="11">
        <v>0</v>
      </c>
      <c r="Q107" s="11">
        <f t="shared" si="7"/>
        <v>29306.414848583521</v>
      </c>
      <c r="R107" s="12" t="b">
        <f t="shared" si="8"/>
        <v>0</v>
      </c>
      <c r="S107" s="23">
        <f t="shared" si="9"/>
        <v>30393.136257756691</v>
      </c>
      <c r="T107" s="23" t="b">
        <f t="shared" si="10"/>
        <v>0</v>
      </c>
      <c r="U107" s="23">
        <f t="shared" si="11"/>
        <v>30403.535505692005</v>
      </c>
      <c r="V107" s="25">
        <f t="shared" si="12"/>
        <v>30404</v>
      </c>
      <c r="W107" s="27">
        <f t="shared" si="13"/>
        <v>-4106</v>
      </c>
    </row>
    <row r="108" spans="2:23" ht="38.25" hidden="1" x14ac:dyDescent="0.2">
      <c r="B108" s="9">
        <v>107</v>
      </c>
      <c r="C108" s="9">
        <v>12</v>
      </c>
      <c r="D108" s="9" t="s">
        <v>303</v>
      </c>
      <c r="E108" s="9" t="s">
        <v>339</v>
      </c>
      <c r="F108" s="9">
        <v>22237</v>
      </c>
      <c r="G108" s="10" t="s">
        <v>305</v>
      </c>
      <c r="H108" s="10" t="s">
        <v>306</v>
      </c>
      <c r="I108" s="10" t="s">
        <v>340</v>
      </c>
      <c r="J108" s="10" t="s">
        <v>341</v>
      </c>
      <c r="K108" s="11">
        <v>139500</v>
      </c>
      <c r="L108" s="11">
        <v>63500</v>
      </c>
      <c r="M108" s="11">
        <v>10000</v>
      </c>
      <c r="N108" s="21">
        <v>53500</v>
      </c>
      <c r="O108" s="7">
        <v>3</v>
      </c>
      <c r="P108" s="11">
        <v>0</v>
      </c>
      <c r="Q108" s="11">
        <f t="shared" si="7"/>
        <v>17583.848909150114</v>
      </c>
      <c r="R108" s="12" t="b">
        <f t="shared" si="8"/>
        <v>0</v>
      </c>
      <c r="S108" s="23">
        <f t="shared" si="9"/>
        <v>18670.570318323284</v>
      </c>
      <c r="T108" s="23" t="b">
        <f t="shared" si="10"/>
        <v>0</v>
      </c>
      <c r="U108" s="23">
        <f t="shared" si="11"/>
        <v>18680.969566258598</v>
      </c>
      <c r="V108" s="25">
        <f t="shared" si="12"/>
        <v>18681</v>
      </c>
      <c r="W108" s="27">
        <f t="shared" si="13"/>
        <v>-34819</v>
      </c>
    </row>
    <row r="109" spans="2:23" ht="25.5" hidden="1" x14ac:dyDescent="0.2">
      <c r="B109" s="9">
        <v>108</v>
      </c>
      <c r="C109" s="9">
        <v>13</v>
      </c>
      <c r="D109" s="9" t="s">
        <v>303</v>
      </c>
      <c r="E109" s="9" t="s">
        <v>342</v>
      </c>
      <c r="F109" s="9">
        <v>22380</v>
      </c>
      <c r="G109" s="10" t="s">
        <v>305</v>
      </c>
      <c r="H109" s="10" t="s">
        <v>306</v>
      </c>
      <c r="I109" s="10" t="s">
        <v>343</v>
      </c>
      <c r="J109" s="10" t="s">
        <v>344</v>
      </c>
      <c r="K109" s="11">
        <v>171360</v>
      </c>
      <c r="L109" s="11">
        <v>90074.67</v>
      </c>
      <c r="M109" s="11">
        <v>30074.67</v>
      </c>
      <c r="N109" s="21">
        <v>60000</v>
      </c>
      <c r="O109" s="7">
        <v>4</v>
      </c>
      <c r="P109" s="11">
        <v>0</v>
      </c>
      <c r="Q109" s="11">
        <f t="shared" si="7"/>
        <v>23445.131878866818</v>
      </c>
      <c r="R109" s="12" t="b">
        <f t="shared" si="8"/>
        <v>0</v>
      </c>
      <c r="S109" s="23">
        <f t="shared" si="9"/>
        <v>24531.853288039987</v>
      </c>
      <c r="T109" s="23" t="b">
        <f t="shared" si="10"/>
        <v>0</v>
      </c>
      <c r="U109" s="23">
        <f t="shared" si="11"/>
        <v>24542.252535975302</v>
      </c>
      <c r="V109" s="25">
        <f t="shared" si="12"/>
        <v>24543</v>
      </c>
      <c r="W109" s="27">
        <f t="shared" si="13"/>
        <v>-35457</v>
      </c>
    </row>
    <row r="110" spans="2:23" ht="51" hidden="1" x14ac:dyDescent="0.2">
      <c r="B110" s="9">
        <v>109</v>
      </c>
      <c r="C110" s="9">
        <v>14</v>
      </c>
      <c r="D110" s="9" t="s">
        <v>303</v>
      </c>
      <c r="E110" s="9" t="s">
        <v>345</v>
      </c>
      <c r="F110" s="9">
        <v>22460</v>
      </c>
      <c r="G110" s="10" t="s">
        <v>305</v>
      </c>
      <c r="H110" s="10" t="s">
        <v>306</v>
      </c>
      <c r="I110" s="10" t="s">
        <v>346</v>
      </c>
      <c r="J110" s="10" t="s">
        <v>347</v>
      </c>
      <c r="K110" s="11">
        <v>146370</v>
      </c>
      <c r="L110" s="11">
        <v>45220</v>
      </c>
      <c r="M110" s="11">
        <v>0</v>
      </c>
      <c r="N110" s="21">
        <v>45220</v>
      </c>
      <c r="O110" s="7">
        <v>4</v>
      </c>
      <c r="P110" s="11">
        <v>0</v>
      </c>
      <c r="Q110" s="11">
        <f t="shared" si="7"/>
        <v>23445.131878866818</v>
      </c>
      <c r="R110" s="12" t="b">
        <f t="shared" si="8"/>
        <v>0</v>
      </c>
      <c r="S110" s="23">
        <f t="shared" si="9"/>
        <v>24531.853288039987</v>
      </c>
      <c r="T110" s="23" t="b">
        <f t="shared" si="10"/>
        <v>0</v>
      </c>
      <c r="U110" s="23">
        <f t="shared" si="11"/>
        <v>24542.252535975302</v>
      </c>
      <c r="V110" s="25">
        <f t="shared" si="12"/>
        <v>24543</v>
      </c>
      <c r="W110" s="27">
        <f t="shared" si="13"/>
        <v>-20677</v>
      </c>
    </row>
    <row r="111" spans="2:23" ht="51" hidden="1" x14ac:dyDescent="0.2">
      <c r="B111" s="9">
        <v>110</v>
      </c>
      <c r="C111" s="9">
        <v>15</v>
      </c>
      <c r="D111" s="9" t="s">
        <v>303</v>
      </c>
      <c r="E111" s="9" t="s">
        <v>348</v>
      </c>
      <c r="F111" s="9">
        <v>22488</v>
      </c>
      <c r="G111" s="10" t="s">
        <v>305</v>
      </c>
      <c r="H111" s="10" t="s">
        <v>306</v>
      </c>
      <c r="I111" s="10" t="s">
        <v>349</v>
      </c>
      <c r="J111" s="10" t="s">
        <v>350</v>
      </c>
      <c r="K111" s="11">
        <v>129480.2</v>
      </c>
      <c r="L111" s="11">
        <v>73984.02</v>
      </c>
      <c r="M111" s="11">
        <v>0</v>
      </c>
      <c r="N111" s="21">
        <v>73948.02</v>
      </c>
      <c r="O111" s="7">
        <v>3</v>
      </c>
      <c r="P111" s="11">
        <v>0</v>
      </c>
      <c r="Q111" s="11">
        <f t="shared" si="7"/>
        <v>17583.848909150114</v>
      </c>
      <c r="R111" s="12" t="b">
        <f t="shared" si="8"/>
        <v>0</v>
      </c>
      <c r="S111" s="23">
        <f t="shared" si="9"/>
        <v>18670.570318323284</v>
      </c>
      <c r="T111" s="23" t="b">
        <f t="shared" si="10"/>
        <v>0</v>
      </c>
      <c r="U111" s="23">
        <f t="shared" si="11"/>
        <v>18680.969566258598</v>
      </c>
      <c r="V111" s="25">
        <f t="shared" si="12"/>
        <v>18681</v>
      </c>
      <c r="W111" s="27">
        <f t="shared" si="13"/>
        <v>-55267.020000000004</v>
      </c>
    </row>
    <row r="112" spans="2:23" ht="25.5" hidden="1" x14ac:dyDescent="0.2">
      <c r="B112" s="9">
        <v>111</v>
      </c>
      <c r="C112" s="9">
        <v>16</v>
      </c>
      <c r="D112" s="9" t="s">
        <v>303</v>
      </c>
      <c r="E112" s="9" t="s">
        <v>351</v>
      </c>
      <c r="F112" s="9">
        <v>22665</v>
      </c>
      <c r="G112" s="10" t="s">
        <v>305</v>
      </c>
      <c r="H112" s="10" t="s">
        <v>306</v>
      </c>
      <c r="I112" s="10" t="s">
        <v>352</v>
      </c>
      <c r="J112" s="10" t="s">
        <v>353</v>
      </c>
      <c r="K112" s="11">
        <v>113050</v>
      </c>
      <c r="L112" s="11">
        <v>113050</v>
      </c>
      <c r="M112" s="11">
        <v>56525</v>
      </c>
      <c r="N112" s="21">
        <v>56525</v>
      </c>
      <c r="O112" s="7">
        <v>3</v>
      </c>
      <c r="P112" s="11">
        <v>0</v>
      </c>
      <c r="Q112" s="11">
        <f t="shared" si="7"/>
        <v>17583.848909150114</v>
      </c>
      <c r="R112" s="12" t="b">
        <f t="shared" si="8"/>
        <v>0</v>
      </c>
      <c r="S112" s="23">
        <f t="shared" si="9"/>
        <v>18670.570318323284</v>
      </c>
      <c r="T112" s="23" t="b">
        <f t="shared" si="10"/>
        <v>0</v>
      </c>
      <c r="U112" s="23">
        <f t="shared" si="11"/>
        <v>18680.969566258598</v>
      </c>
      <c r="V112" s="25">
        <f t="shared" si="12"/>
        <v>18681</v>
      </c>
      <c r="W112" s="27">
        <f t="shared" si="13"/>
        <v>-37844</v>
      </c>
    </row>
    <row r="113" spans="2:23" ht="51" hidden="1" x14ac:dyDescent="0.2">
      <c r="B113" s="9">
        <v>112</v>
      </c>
      <c r="C113" s="9">
        <v>17</v>
      </c>
      <c r="D113" s="9" t="s">
        <v>303</v>
      </c>
      <c r="E113" s="9" t="s">
        <v>354</v>
      </c>
      <c r="F113" s="9">
        <v>26346</v>
      </c>
      <c r="G113" s="10" t="s">
        <v>305</v>
      </c>
      <c r="H113" s="10" t="s">
        <v>306</v>
      </c>
      <c r="I113" s="10" t="s">
        <v>355</v>
      </c>
      <c r="J113" s="10" t="s">
        <v>356</v>
      </c>
      <c r="K113" s="11">
        <v>113050</v>
      </c>
      <c r="L113" s="11">
        <v>113050</v>
      </c>
      <c r="M113" s="11">
        <v>11305</v>
      </c>
      <c r="N113" s="21">
        <v>101745</v>
      </c>
      <c r="O113" s="7">
        <v>3</v>
      </c>
      <c r="P113" s="11">
        <v>0</v>
      </c>
      <c r="Q113" s="11">
        <f t="shared" si="7"/>
        <v>17583.848909150114</v>
      </c>
      <c r="R113" s="12" t="b">
        <f t="shared" si="8"/>
        <v>0</v>
      </c>
      <c r="S113" s="23">
        <f t="shared" si="9"/>
        <v>18670.570318323284</v>
      </c>
      <c r="T113" s="23" t="b">
        <f t="shared" si="10"/>
        <v>0</v>
      </c>
      <c r="U113" s="23">
        <f t="shared" si="11"/>
        <v>18680.969566258598</v>
      </c>
      <c r="V113" s="25">
        <f t="shared" si="12"/>
        <v>18681</v>
      </c>
      <c r="W113" s="27">
        <f t="shared" si="13"/>
        <v>-83064</v>
      </c>
    </row>
    <row r="114" spans="2:23" ht="25.5" hidden="1" x14ac:dyDescent="0.2">
      <c r="B114" s="9">
        <v>113</v>
      </c>
      <c r="C114" s="9">
        <v>18</v>
      </c>
      <c r="D114" s="9" t="s">
        <v>303</v>
      </c>
      <c r="E114" s="9" t="s">
        <v>357</v>
      </c>
      <c r="F114" s="9">
        <v>20607</v>
      </c>
      <c r="G114" s="10" t="s">
        <v>305</v>
      </c>
      <c r="H114" s="10" t="s">
        <v>306</v>
      </c>
      <c r="I114" s="10" t="s">
        <v>358</v>
      </c>
      <c r="J114" s="10" t="s">
        <v>359</v>
      </c>
      <c r="K114" s="11">
        <v>132019</v>
      </c>
      <c r="L114" s="11">
        <v>66054</v>
      </c>
      <c r="M114" s="11">
        <v>40000</v>
      </c>
      <c r="N114" s="21">
        <v>26054</v>
      </c>
      <c r="O114" s="7">
        <v>4</v>
      </c>
      <c r="P114" s="11">
        <v>0</v>
      </c>
      <c r="Q114" s="11">
        <f t="shared" si="7"/>
        <v>23445.131878866818</v>
      </c>
      <c r="R114" s="12" t="b">
        <f t="shared" si="8"/>
        <v>0</v>
      </c>
      <c r="S114" s="23">
        <f t="shared" si="9"/>
        <v>24531.853288039987</v>
      </c>
      <c r="T114" s="23" t="b">
        <f t="shared" si="10"/>
        <v>0</v>
      </c>
      <c r="U114" s="23">
        <f t="shared" si="11"/>
        <v>24542.252535975302</v>
      </c>
      <c r="V114" s="25">
        <f t="shared" si="12"/>
        <v>24543</v>
      </c>
      <c r="W114" s="27">
        <f t="shared" si="13"/>
        <v>-1511</v>
      </c>
    </row>
    <row r="115" spans="2:23" ht="25.5" hidden="1" x14ac:dyDescent="0.2">
      <c r="B115" s="9">
        <v>114</v>
      </c>
      <c r="C115" s="9">
        <v>19</v>
      </c>
      <c r="D115" s="9" t="s">
        <v>303</v>
      </c>
      <c r="E115" s="9" t="s">
        <v>360</v>
      </c>
      <c r="F115" s="9">
        <v>22898</v>
      </c>
      <c r="G115" s="10" t="s">
        <v>305</v>
      </c>
      <c r="H115" s="10" t="s">
        <v>306</v>
      </c>
      <c r="I115" s="10" t="s">
        <v>361</v>
      </c>
      <c r="J115" s="10" t="s">
        <v>362</v>
      </c>
      <c r="K115" s="11">
        <v>160650</v>
      </c>
      <c r="L115" s="11">
        <v>146370</v>
      </c>
      <c r="M115" s="11">
        <v>20000</v>
      </c>
      <c r="N115" s="21">
        <v>126370</v>
      </c>
      <c r="O115" s="7">
        <v>4</v>
      </c>
      <c r="P115" s="11">
        <v>0</v>
      </c>
      <c r="Q115" s="11">
        <f t="shared" si="7"/>
        <v>23445.131878866818</v>
      </c>
      <c r="R115" s="12" t="b">
        <f t="shared" si="8"/>
        <v>0</v>
      </c>
      <c r="S115" s="23">
        <f t="shared" si="9"/>
        <v>24531.853288039987</v>
      </c>
      <c r="T115" s="23" t="b">
        <f t="shared" si="10"/>
        <v>0</v>
      </c>
      <c r="U115" s="23">
        <f t="shared" si="11"/>
        <v>24542.252535975302</v>
      </c>
      <c r="V115" s="25">
        <f t="shared" si="12"/>
        <v>24543</v>
      </c>
      <c r="W115" s="27">
        <f t="shared" si="13"/>
        <v>-101827</v>
      </c>
    </row>
    <row r="116" spans="2:23" ht="25.5" hidden="1" x14ac:dyDescent="0.2">
      <c r="B116" s="9">
        <v>115</v>
      </c>
      <c r="C116" s="9">
        <v>20</v>
      </c>
      <c r="D116" s="9" t="s">
        <v>303</v>
      </c>
      <c r="E116" s="9" t="s">
        <v>363</v>
      </c>
      <c r="F116" s="9">
        <v>20313</v>
      </c>
      <c r="G116" s="10" t="s">
        <v>305</v>
      </c>
      <c r="H116" s="10" t="s">
        <v>306</v>
      </c>
      <c r="I116" s="10" t="s">
        <v>364</v>
      </c>
      <c r="J116" s="10" t="s">
        <v>365</v>
      </c>
      <c r="K116" s="11">
        <v>16660</v>
      </c>
      <c r="L116" s="11">
        <v>16660</v>
      </c>
      <c r="M116" s="11">
        <v>0</v>
      </c>
      <c r="N116" s="21">
        <v>16660</v>
      </c>
      <c r="O116" s="7">
        <v>3</v>
      </c>
      <c r="P116" s="11">
        <v>0</v>
      </c>
      <c r="Q116" s="11">
        <f t="shared" si="7"/>
        <v>16660</v>
      </c>
      <c r="R116" s="12" t="b">
        <f t="shared" si="8"/>
        <v>1</v>
      </c>
      <c r="S116" s="23">
        <f t="shared" si="9"/>
        <v>16660</v>
      </c>
      <c r="T116" s="23" t="b">
        <f t="shared" si="10"/>
        <v>1</v>
      </c>
      <c r="U116" s="23">
        <f t="shared" si="11"/>
        <v>16660</v>
      </c>
      <c r="V116" s="25">
        <f t="shared" si="12"/>
        <v>16660</v>
      </c>
      <c r="W116" s="27">
        <f t="shared" si="13"/>
        <v>0</v>
      </c>
    </row>
    <row r="117" spans="2:23" ht="51" hidden="1" x14ac:dyDescent="0.2">
      <c r="B117" s="9">
        <v>116</v>
      </c>
      <c r="C117" s="9">
        <v>21</v>
      </c>
      <c r="D117" s="9" t="s">
        <v>303</v>
      </c>
      <c r="E117" s="9" t="s">
        <v>366</v>
      </c>
      <c r="F117" s="9">
        <v>20359</v>
      </c>
      <c r="G117" s="10" t="s">
        <v>305</v>
      </c>
      <c r="H117" s="10" t="s">
        <v>306</v>
      </c>
      <c r="I117" s="10" t="s">
        <v>367</v>
      </c>
      <c r="J117" s="10" t="s">
        <v>368</v>
      </c>
      <c r="K117" s="11">
        <v>154700</v>
      </c>
      <c r="L117" s="11">
        <v>34980</v>
      </c>
      <c r="M117" s="11">
        <v>10000</v>
      </c>
      <c r="N117" s="21">
        <v>24980</v>
      </c>
      <c r="O117" s="7">
        <v>3</v>
      </c>
      <c r="P117" s="11">
        <v>0</v>
      </c>
      <c r="Q117" s="11">
        <f t="shared" si="7"/>
        <v>17583.848909150114</v>
      </c>
      <c r="R117" s="12" t="b">
        <f t="shared" si="8"/>
        <v>0</v>
      </c>
      <c r="S117" s="23">
        <f t="shared" si="9"/>
        <v>18670.570318323284</v>
      </c>
      <c r="T117" s="23" t="b">
        <f t="shared" si="10"/>
        <v>0</v>
      </c>
      <c r="U117" s="23">
        <f t="shared" si="11"/>
        <v>18680.969566258598</v>
      </c>
      <c r="V117" s="25">
        <f t="shared" si="12"/>
        <v>18681</v>
      </c>
      <c r="W117" s="27">
        <f t="shared" si="13"/>
        <v>-6299</v>
      </c>
    </row>
    <row r="118" spans="2:23" ht="25.5" hidden="1" x14ac:dyDescent="0.2">
      <c r="B118" s="9">
        <v>117</v>
      </c>
      <c r="C118" s="9">
        <v>22</v>
      </c>
      <c r="D118" s="9" t="s">
        <v>303</v>
      </c>
      <c r="E118" s="9" t="s">
        <v>369</v>
      </c>
      <c r="F118" s="9">
        <v>23207</v>
      </c>
      <c r="G118" s="10" t="s">
        <v>305</v>
      </c>
      <c r="H118" s="10" t="s">
        <v>306</v>
      </c>
      <c r="I118" s="10" t="s">
        <v>370</v>
      </c>
      <c r="J118" s="10" t="s">
        <v>371</v>
      </c>
      <c r="K118" s="11">
        <v>97580</v>
      </c>
      <c r="L118" s="11">
        <v>35766.639999999999</v>
      </c>
      <c r="M118" s="11">
        <v>20766.64</v>
      </c>
      <c r="N118" s="21">
        <v>15000</v>
      </c>
      <c r="O118" s="13">
        <v>2</v>
      </c>
      <c r="P118" s="11">
        <v>0</v>
      </c>
      <c r="Q118" s="11">
        <f t="shared" si="7"/>
        <v>11722.565939433409</v>
      </c>
      <c r="R118" s="12" t="b">
        <f t="shared" si="8"/>
        <v>0</v>
      </c>
      <c r="S118" s="23">
        <f t="shared" si="9"/>
        <v>12809.287348606578</v>
      </c>
      <c r="T118" s="23" t="b">
        <f t="shared" si="10"/>
        <v>0</v>
      </c>
      <c r="U118" s="23">
        <f t="shared" si="11"/>
        <v>12819.686596541891</v>
      </c>
      <c r="V118" s="25">
        <f t="shared" si="12"/>
        <v>12820</v>
      </c>
      <c r="W118" s="27">
        <f t="shared" si="13"/>
        <v>-2180</v>
      </c>
    </row>
    <row r="119" spans="2:23" ht="51" hidden="1" x14ac:dyDescent="0.2">
      <c r="B119" s="9">
        <v>118</v>
      </c>
      <c r="C119" s="9">
        <v>23</v>
      </c>
      <c r="D119" s="9" t="s">
        <v>303</v>
      </c>
      <c r="E119" s="9" t="s">
        <v>372</v>
      </c>
      <c r="F119" s="9">
        <v>23289</v>
      </c>
      <c r="G119" s="10" t="s">
        <v>305</v>
      </c>
      <c r="H119" s="10" t="s">
        <v>306</v>
      </c>
      <c r="I119" s="10" t="s">
        <v>373</v>
      </c>
      <c r="J119" s="10" t="s">
        <v>374</v>
      </c>
      <c r="K119" s="11">
        <v>297500</v>
      </c>
      <c r="L119" s="11">
        <v>297500</v>
      </c>
      <c r="M119" s="11">
        <v>135000</v>
      </c>
      <c r="N119" s="21">
        <v>45000</v>
      </c>
      <c r="O119" s="7">
        <v>4</v>
      </c>
      <c r="P119" s="11">
        <v>0</v>
      </c>
      <c r="Q119" s="11">
        <f t="shared" si="7"/>
        <v>23445.131878866818</v>
      </c>
      <c r="R119" s="12" t="b">
        <f t="shared" si="8"/>
        <v>0</v>
      </c>
      <c r="S119" s="23">
        <f t="shared" si="9"/>
        <v>24531.853288039987</v>
      </c>
      <c r="T119" s="23" t="b">
        <f t="shared" si="10"/>
        <v>0</v>
      </c>
      <c r="U119" s="23">
        <f t="shared" si="11"/>
        <v>24542.252535975302</v>
      </c>
      <c r="V119" s="25">
        <f t="shared" si="12"/>
        <v>24543</v>
      </c>
      <c r="W119" s="27">
        <f t="shared" si="13"/>
        <v>-20457</v>
      </c>
    </row>
    <row r="120" spans="2:23" ht="25.5" hidden="1" x14ac:dyDescent="0.2">
      <c r="B120" s="9">
        <v>119</v>
      </c>
      <c r="C120" s="9">
        <v>24</v>
      </c>
      <c r="D120" s="9" t="s">
        <v>303</v>
      </c>
      <c r="E120" s="9" t="s">
        <v>375</v>
      </c>
      <c r="F120" s="9">
        <v>23387</v>
      </c>
      <c r="G120" s="10" t="s">
        <v>305</v>
      </c>
      <c r="H120" s="10" t="s">
        <v>306</v>
      </c>
      <c r="I120" s="10" t="s">
        <v>376</v>
      </c>
      <c r="J120" s="10" t="s">
        <v>377</v>
      </c>
      <c r="K120" s="11">
        <v>141610</v>
      </c>
      <c r="L120" s="11">
        <v>122570</v>
      </c>
      <c r="M120" s="11">
        <v>0</v>
      </c>
      <c r="N120" s="21">
        <v>30000</v>
      </c>
      <c r="O120" s="7">
        <v>3</v>
      </c>
      <c r="P120" s="11">
        <v>0</v>
      </c>
      <c r="Q120" s="11">
        <f t="shared" si="7"/>
        <v>17583.848909150114</v>
      </c>
      <c r="R120" s="12" t="b">
        <f t="shared" si="8"/>
        <v>0</v>
      </c>
      <c r="S120" s="23">
        <f t="shared" si="9"/>
        <v>18670.570318323284</v>
      </c>
      <c r="T120" s="23" t="b">
        <f t="shared" si="10"/>
        <v>0</v>
      </c>
      <c r="U120" s="23">
        <f t="shared" si="11"/>
        <v>18680.969566258598</v>
      </c>
      <c r="V120" s="25">
        <f t="shared" si="12"/>
        <v>18681</v>
      </c>
      <c r="W120" s="27">
        <f t="shared" si="13"/>
        <v>-11319</v>
      </c>
    </row>
    <row r="121" spans="2:23" ht="51" hidden="1" x14ac:dyDescent="0.2">
      <c r="B121" s="9">
        <v>120</v>
      </c>
      <c r="C121" s="9">
        <v>25</v>
      </c>
      <c r="D121" s="9" t="s">
        <v>303</v>
      </c>
      <c r="E121" s="9" t="s">
        <v>378</v>
      </c>
      <c r="F121" s="9">
        <v>20411</v>
      </c>
      <c r="G121" s="10" t="s">
        <v>305</v>
      </c>
      <c r="H121" s="10" t="s">
        <v>306</v>
      </c>
      <c r="I121" s="10" t="s">
        <v>379</v>
      </c>
      <c r="J121" s="10" t="s">
        <v>380</v>
      </c>
      <c r="K121" s="11">
        <v>143990</v>
      </c>
      <c r="L121" s="11">
        <v>72701</v>
      </c>
      <c r="M121" s="11">
        <v>22701</v>
      </c>
      <c r="N121" s="21">
        <v>50000</v>
      </c>
      <c r="O121" s="7">
        <v>3</v>
      </c>
      <c r="P121" s="11">
        <v>0</v>
      </c>
      <c r="Q121" s="11">
        <f t="shared" si="7"/>
        <v>17583.848909150114</v>
      </c>
      <c r="R121" s="12" t="b">
        <f t="shared" si="8"/>
        <v>0</v>
      </c>
      <c r="S121" s="23">
        <f t="shared" si="9"/>
        <v>18670.570318323284</v>
      </c>
      <c r="T121" s="23" t="b">
        <f t="shared" si="10"/>
        <v>0</v>
      </c>
      <c r="U121" s="23">
        <f t="shared" si="11"/>
        <v>18680.969566258598</v>
      </c>
      <c r="V121" s="25">
        <f t="shared" si="12"/>
        <v>18681</v>
      </c>
      <c r="W121" s="27">
        <f t="shared" si="13"/>
        <v>-31319</v>
      </c>
    </row>
    <row r="122" spans="2:23" ht="25.5" hidden="1" x14ac:dyDescent="0.2">
      <c r="B122" s="9">
        <v>121</v>
      </c>
      <c r="C122" s="9">
        <v>26</v>
      </c>
      <c r="D122" s="9" t="s">
        <v>303</v>
      </c>
      <c r="E122" s="9" t="s">
        <v>381</v>
      </c>
      <c r="F122" s="9">
        <v>23494</v>
      </c>
      <c r="G122" s="10" t="s">
        <v>305</v>
      </c>
      <c r="H122" s="10" t="s">
        <v>306</v>
      </c>
      <c r="I122" s="10" t="s">
        <v>382</v>
      </c>
      <c r="J122" s="10" t="s">
        <v>383</v>
      </c>
      <c r="K122" s="11">
        <v>148750</v>
      </c>
      <c r="L122" s="11">
        <v>148750</v>
      </c>
      <c r="M122" s="11">
        <v>18750</v>
      </c>
      <c r="N122" s="21">
        <v>30000</v>
      </c>
      <c r="O122" s="7">
        <v>3</v>
      </c>
      <c r="P122" s="11">
        <v>0</v>
      </c>
      <c r="Q122" s="11">
        <f t="shared" si="7"/>
        <v>17583.848909150114</v>
      </c>
      <c r="R122" s="12" t="b">
        <f t="shared" si="8"/>
        <v>0</v>
      </c>
      <c r="S122" s="23">
        <f t="shared" si="9"/>
        <v>18670.570318323284</v>
      </c>
      <c r="T122" s="23" t="b">
        <f t="shared" si="10"/>
        <v>0</v>
      </c>
      <c r="U122" s="23">
        <f t="shared" si="11"/>
        <v>18680.969566258598</v>
      </c>
      <c r="V122" s="25">
        <f t="shared" si="12"/>
        <v>18681</v>
      </c>
      <c r="W122" s="27">
        <f t="shared" si="13"/>
        <v>-11319</v>
      </c>
    </row>
    <row r="123" spans="2:23" ht="25.5" hidden="1" x14ac:dyDescent="0.2">
      <c r="B123" s="9">
        <v>122</v>
      </c>
      <c r="C123" s="9">
        <v>27</v>
      </c>
      <c r="D123" s="9" t="s">
        <v>303</v>
      </c>
      <c r="E123" s="9" t="s">
        <v>384</v>
      </c>
      <c r="F123" s="9">
        <v>26353</v>
      </c>
      <c r="G123" s="10" t="s">
        <v>305</v>
      </c>
      <c r="H123" s="10" t="s">
        <v>306</v>
      </c>
      <c r="I123" s="10" t="s">
        <v>385</v>
      </c>
      <c r="J123" s="10" t="s">
        <v>386</v>
      </c>
      <c r="K123" s="11">
        <v>154700</v>
      </c>
      <c r="L123" s="11">
        <v>154700</v>
      </c>
      <c r="M123" s="11">
        <v>104700</v>
      </c>
      <c r="N123" s="21">
        <v>50000</v>
      </c>
      <c r="O123" s="7">
        <v>3</v>
      </c>
      <c r="P123" s="11">
        <v>0</v>
      </c>
      <c r="Q123" s="11">
        <f t="shared" si="7"/>
        <v>17583.848909150114</v>
      </c>
      <c r="R123" s="12" t="b">
        <f t="shared" si="8"/>
        <v>0</v>
      </c>
      <c r="S123" s="23">
        <f t="shared" si="9"/>
        <v>18670.570318323284</v>
      </c>
      <c r="T123" s="23" t="b">
        <f t="shared" si="10"/>
        <v>0</v>
      </c>
      <c r="U123" s="23">
        <f t="shared" si="11"/>
        <v>18680.969566258598</v>
      </c>
      <c r="V123" s="25">
        <f t="shared" si="12"/>
        <v>18681</v>
      </c>
      <c r="W123" s="27">
        <f t="shared" si="13"/>
        <v>-31319</v>
      </c>
    </row>
    <row r="124" spans="2:23" ht="51" hidden="1" x14ac:dyDescent="0.2">
      <c r="B124" s="9">
        <v>123</v>
      </c>
      <c r="C124" s="9">
        <v>28</v>
      </c>
      <c r="D124" s="9" t="s">
        <v>303</v>
      </c>
      <c r="E124" s="9" t="s">
        <v>387</v>
      </c>
      <c r="F124" s="9">
        <v>23797</v>
      </c>
      <c r="G124" s="10" t="s">
        <v>305</v>
      </c>
      <c r="H124" s="10" t="s">
        <v>306</v>
      </c>
      <c r="I124" s="10" t="s">
        <v>388</v>
      </c>
      <c r="J124" s="10" t="s">
        <v>389</v>
      </c>
      <c r="K124" s="11">
        <v>75950</v>
      </c>
      <c r="L124" s="11">
        <v>75950</v>
      </c>
      <c r="M124" s="11">
        <v>35950</v>
      </c>
      <c r="N124" s="21">
        <v>40000</v>
      </c>
      <c r="O124" s="7">
        <v>4</v>
      </c>
      <c r="P124" s="11">
        <v>0</v>
      </c>
      <c r="Q124" s="11">
        <f t="shared" si="7"/>
        <v>23445.131878866818</v>
      </c>
      <c r="R124" s="12" t="b">
        <f t="shared" si="8"/>
        <v>0</v>
      </c>
      <c r="S124" s="23">
        <f t="shared" si="9"/>
        <v>24531.853288039987</v>
      </c>
      <c r="T124" s="23" t="b">
        <f t="shared" si="10"/>
        <v>0</v>
      </c>
      <c r="U124" s="23">
        <f t="shared" si="11"/>
        <v>24542.252535975302</v>
      </c>
      <c r="V124" s="25">
        <f t="shared" si="12"/>
        <v>24543</v>
      </c>
      <c r="W124" s="27">
        <f t="shared" si="13"/>
        <v>-15457</v>
      </c>
    </row>
    <row r="125" spans="2:23" ht="51" hidden="1" x14ac:dyDescent="0.2">
      <c r="B125" s="9">
        <v>124</v>
      </c>
      <c r="C125" s="9">
        <v>29</v>
      </c>
      <c r="D125" s="9" t="s">
        <v>303</v>
      </c>
      <c r="E125" s="9" t="s">
        <v>390</v>
      </c>
      <c r="F125" s="9">
        <v>23948</v>
      </c>
      <c r="G125" s="10" t="s">
        <v>305</v>
      </c>
      <c r="H125" s="10" t="s">
        <v>306</v>
      </c>
      <c r="I125" s="10" t="s">
        <v>391</v>
      </c>
      <c r="J125" s="10" t="s">
        <v>392</v>
      </c>
      <c r="K125" s="11">
        <v>89500</v>
      </c>
      <c r="L125" s="11">
        <v>32000</v>
      </c>
      <c r="M125" s="11">
        <v>12000</v>
      </c>
      <c r="N125" s="21">
        <v>20000</v>
      </c>
      <c r="O125" s="7">
        <v>3</v>
      </c>
      <c r="P125" s="11">
        <v>0</v>
      </c>
      <c r="Q125" s="11">
        <f t="shared" si="7"/>
        <v>17583.848909150114</v>
      </c>
      <c r="R125" s="12" t="b">
        <f t="shared" si="8"/>
        <v>0</v>
      </c>
      <c r="S125" s="23">
        <f t="shared" si="9"/>
        <v>18670.570318323284</v>
      </c>
      <c r="T125" s="23" t="b">
        <f t="shared" si="10"/>
        <v>0</v>
      </c>
      <c r="U125" s="23">
        <f t="shared" si="11"/>
        <v>18680.969566258598</v>
      </c>
      <c r="V125" s="25">
        <f t="shared" si="12"/>
        <v>18681</v>
      </c>
      <c r="W125" s="27">
        <f t="shared" si="13"/>
        <v>-1319</v>
      </c>
    </row>
    <row r="126" spans="2:23" ht="51" hidden="1" x14ac:dyDescent="0.2">
      <c r="B126" s="9">
        <v>125</v>
      </c>
      <c r="C126" s="9">
        <v>30</v>
      </c>
      <c r="D126" s="9" t="s">
        <v>303</v>
      </c>
      <c r="E126" s="9" t="s">
        <v>393</v>
      </c>
      <c r="F126" s="9">
        <v>23975</v>
      </c>
      <c r="G126" s="10" t="s">
        <v>305</v>
      </c>
      <c r="H126" s="10" t="s">
        <v>306</v>
      </c>
      <c r="I126" s="10" t="s">
        <v>394</v>
      </c>
      <c r="J126" s="10" t="s">
        <v>395</v>
      </c>
      <c r="K126" s="11">
        <v>154700</v>
      </c>
      <c r="L126" s="11">
        <v>123760</v>
      </c>
      <c r="M126" s="11">
        <v>23760</v>
      </c>
      <c r="N126" s="21">
        <v>100000</v>
      </c>
      <c r="O126" s="7">
        <v>4</v>
      </c>
      <c r="P126" s="11">
        <v>0</v>
      </c>
      <c r="Q126" s="11">
        <f t="shared" si="7"/>
        <v>23445.131878866818</v>
      </c>
      <c r="R126" s="12" t="b">
        <f t="shared" si="8"/>
        <v>0</v>
      </c>
      <c r="S126" s="23">
        <f t="shared" si="9"/>
        <v>24531.853288039987</v>
      </c>
      <c r="T126" s="23" t="b">
        <f t="shared" si="10"/>
        <v>0</v>
      </c>
      <c r="U126" s="23">
        <f t="shared" si="11"/>
        <v>24542.252535975302</v>
      </c>
      <c r="V126" s="25">
        <f t="shared" si="12"/>
        <v>24543</v>
      </c>
      <c r="W126" s="27">
        <f t="shared" si="13"/>
        <v>-75457</v>
      </c>
    </row>
    <row r="127" spans="2:23" ht="25.5" hidden="1" x14ac:dyDescent="0.2">
      <c r="B127" s="9">
        <v>126</v>
      </c>
      <c r="C127" s="9">
        <v>31</v>
      </c>
      <c r="D127" s="9" t="s">
        <v>303</v>
      </c>
      <c r="E127" s="9" t="s">
        <v>396</v>
      </c>
      <c r="F127" s="9">
        <v>24089</v>
      </c>
      <c r="G127" s="10" t="s">
        <v>305</v>
      </c>
      <c r="H127" s="10" t="s">
        <v>306</v>
      </c>
      <c r="I127" s="10" t="s">
        <v>397</v>
      </c>
      <c r="J127" s="10" t="s">
        <v>398</v>
      </c>
      <c r="K127" s="11">
        <v>154700</v>
      </c>
      <c r="L127" s="11">
        <v>104720</v>
      </c>
      <c r="M127" s="11">
        <v>54720</v>
      </c>
      <c r="N127" s="21">
        <v>50000</v>
      </c>
      <c r="O127" s="7">
        <v>3</v>
      </c>
      <c r="P127" s="11">
        <v>0</v>
      </c>
      <c r="Q127" s="11">
        <f t="shared" si="7"/>
        <v>17583.848909150114</v>
      </c>
      <c r="R127" s="12" t="b">
        <f t="shared" si="8"/>
        <v>0</v>
      </c>
      <c r="S127" s="23">
        <f t="shared" si="9"/>
        <v>18670.570318323284</v>
      </c>
      <c r="T127" s="23" t="b">
        <f t="shared" si="10"/>
        <v>0</v>
      </c>
      <c r="U127" s="23">
        <f t="shared" si="11"/>
        <v>18680.969566258598</v>
      </c>
      <c r="V127" s="25">
        <f t="shared" si="12"/>
        <v>18681</v>
      </c>
      <c r="W127" s="27">
        <f t="shared" si="13"/>
        <v>-31319</v>
      </c>
    </row>
    <row r="128" spans="2:23" ht="25.5" hidden="1" x14ac:dyDescent="0.2">
      <c r="B128" s="9">
        <v>127</v>
      </c>
      <c r="C128" s="9">
        <v>32</v>
      </c>
      <c r="D128" s="9" t="s">
        <v>303</v>
      </c>
      <c r="E128" s="9" t="s">
        <v>399</v>
      </c>
      <c r="F128" s="9">
        <v>24338</v>
      </c>
      <c r="G128" s="10" t="s">
        <v>305</v>
      </c>
      <c r="H128" s="10" t="s">
        <v>306</v>
      </c>
      <c r="I128" s="10" t="s">
        <v>400</v>
      </c>
      <c r="J128" s="10" t="s">
        <v>401</v>
      </c>
      <c r="K128" s="11">
        <v>160650</v>
      </c>
      <c r="L128" s="11">
        <v>160650</v>
      </c>
      <c r="M128" s="11">
        <v>30325</v>
      </c>
      <c r="N128" s="21">
        <v>50000</v>
      </c>
      <c r="O128" s="7">
        <v>5</v>
      </c>
      <c r="P128" s="11">
        <v>0</v>
      </c>
      <c r="Q128" s="11">
        <f t="shared" si="7"/>
        <v>29306.414848583521</v>
      </c>
      <c r="R128" s="12" t="b">
        <f t="shared" si="8"/>
        <v>0</v>
      </c>
      <c r="S128" s="23">
        <f t="shared" si="9"/>
        <v>30393.136257756691</v>
      </c>
      <c r="T128" s="23" t="b">
        <f t="shared" si="10"/>
        <v>0</v>
      </c>
      <c r="U128" s="23">
        <f t="shared" si="11"/>
        <v>30403.535505692005</v>
      </c>
      <c r="V128" s="25">
        <f t="shared" si="12"/>
        <v>30404</v>
      </c>
      <c r="W128" s="27">
        <f t="shared" si="13"/>
        <v>-19596</v>
      </c>
    </row>
    <row r="129" spans="2:23" ht="25.5" hidden="1" x14ac:dyDescent="0.2">
      <c r="B129" s="9">
        <v>128</v>
      </c>
      <c r="C129" s="9">
        <v>33</v>
      </c>
      <c r="D129" s="9" t="s">
        <v>303</v>
      </c>
      <c r="E129" s="9" t="s">
        <v>402</v>
      </c>
      <c r="F129" s="9">
        <v>24631</v>
      </c>
      <c r="G129" s="10" t="s">
        <v>305</v>
      </c>
      <c r="H129" s="10" t="s">
        <v>306</v>
      </c>
      <c r="I129" s="10" t="s">
        <v>403</v>
      </c>
      <c r="J129" s="10" t="s">
        <v>404</v>
      </c>
      <c r="K129" s="11">
        <v>161650</v>
      </c>
      <c r="L129" s="11">
        <v>125950</v>
      </c>
      <c r="M129" s="11">
        <v>25950</v>
      </c>
      <c r="N129" s="21">
        <v>100000</v>
      </c>
      <c r="O129" s="7">
        <v>3</v>
      </c>
      <c r="P129" s="11">
        <v>0</v>
      </c>
      <c r="Q129" s="11">
        <f t="shared" si="7"/>
        <v>17583.848909150114</v>
      </c>
      <c r="R129" s="12" t="b">
        <f t="shared" si="8"/>
        <v>0</v>
      </c>
      <c r="S129" s="23">
        <f t="shared" si="9"/>
        <v>18670.570318323284</v>
      </c>
      <c r="T129" s="23" t="b">
        <f t="shared" si="10"/>
        <v>0</v>
      </c>
      <c r="U129" s="23">
        <f t="shared" si="11"/>
        <v>18680.969566258598</v>
      </c>
      <c r="V129" s="25">
        <f t="shared" si="12"/>
        <v>18681</v>
      </c>
      <c r="W129" s="27">
        <f t="shared" si="13"/>
        <v>-81319</v>
      </c>
    </row>
    <row r="130" spans="2:23" ht="51" hidden="1" x14ac:dyDescent="0.2">
      <c r="B130" s="9">
        <v>129</v>
      </c>
      <c r="C130" s="9">
        <v>34</v>
      </c>
      <c r="D130" s="9" t="s">
        <v>303</v>
      </c>
      <c r="E130" s="9" t="s">
        <v>405</v>
      </c>
      <c r="F130" s="9">
        <v>26320</v>
      </c>
      <c r="G130" s="10" t="s">
        <v>305</v>
      </c>
      <c r="H130" s="10" t="s">
        <v>306</v>
      </c>
      <c r="I130" s="10" t="s">
        <v>406</v>
      </c>
      <c r="J130" s="10" t="s">
        <v>407</v>
      </c>
      <c r="K130" s="11">
        <v>159460</v>
      </c>
      <c r="L130" s="11">
        <v>159460</v>
      </c>
      <c r="M130" s="11">
        <v>10000</v>
      </c>
      <c r="N130" s="21">
        <v>100000</v>
      </c>
      <c r="O130" s="7">
        <v>3</v>
      </c>
      <c r="P130" s="11">
        <v>0</v>
      </c>
      <c r="Q130" s="11">
        <f t="shared" ref="Q130:Q193" si="14">IF(O130*$P$962&gt;N130,N130,O130*$P$962)</f>
        <v>17583.848909150114</v>
      </c>
      <c r="R130" s="12" t="b">
        <f t="shared" si="8"/>
        <v>0</v>
      </c>
      <c r="S130" s="23">
        <f t="shared" si="9"/>
        <v>18670.570318323284</v>
      </c>
      <c r="T130" s="23" t="b">
        <f t="shared" si="10"/>
        <v>0</v>
      </c>
      <c r="U130" s="23">
        <f t="shared" si="11"/>
        <v>18680.969566258598</v>
      </c>
      <c r="V130" s="25">
        <f t="shared" si="12"/>
        <v>18681</v>
      </c>
      <c r="W130" s="27">
        <f t="shared" si="13"/>
        <v>-81319</v>
      </c>
    </row>
    <row r="131" spans="2:23" ht="25.5" hidden="1" x14ac:dyDescent="0.2">
      <c r="B131" s="9">
        <v>130</v>
      </c>
      <c r="C131" s="9">
        <v>35</v>
      </c>
      <c r="D131" s="9" t="s">
        <v>303</v>
      </c>
      <c r="E131" s="9" t="s">
        <v>408</v>
      </c>
      <c r="F131" s="9">
        <v>25068</v>
      </c>
      <c r="G131" s="10" t="s">
        <v>305</v>
      </c>
      <c r="H131" s="10" t="s">
        <v>306</v>
      </c>
      <c r="I131" s="10" t="s">
        <v>409</v>
      </c>
      <c r="J131" s="10" t="s">
        <v>410</v>
      </c>
      <c r="K131" s="11">
        <v>142800</v>
      </c>
      <c r="L131" s="11">
        <v>111384</v>
      </c>
      <c r="M131" s="11">
        <v>1384</v>
      </c>
      <c r="N131" s="21">
        <v>110000</v>
      </c>
      <c r="O131" s="7">
        <v>4</v>
      </c>
      <c r="P131" s="11">
        <v>0</v>
      </c>
      <c r="Q131" s="11">
        <f t="shared" si="14"/>
        <v>23445.131878866818</v>
      </c>
      <c r="R131" s="12" t="b">
        <f t="shared" ref="R131:R194" si="15">IF(N131&lt;=Q131,TRUE,FALSE)</f>
        <v>0</v>
      </c>
      <c r="S131" s="23">
        <f t="shared" ref="S131:S194" si="16">IF(R131=FALSE,IF(SUM(Q131,$Q$963/$R$962)&gt;N131,Q131,SUM(Q131,$Q$963/$R$962)),Q131)</f>
        <v>24531.853288039987</v>
      </c>
      <c r="T131" s="23" t="b">
        <f t="shared" ref="T131:T194" si="17">IF(N131&lt;=S131,TRUE,FALSE)</f>
        <v>0</v>
      </c>
      <c r="U131" s="23">
        <f t="shared" ref="U131:U194" si="18">IF(T131=FALSE,IF(SUM(S131,$S$963/$T$962)&gt;N131,S131,SUM(S131,$S$963/$T$962)),S131)</f>
        <v>24542.252535975302</v>
      </c>
      <c r="V131" s="25">
        <f t="shared" ref="V131:V194" si="19">IF(U131&gt;=N131,ROUNDDOWN(U131,0),ROUNDUP(U131,0))</f>
        <v>24543</v>
      </c>
      <c r="W131" s="27">
        <f t="shared" ref="W131:W194" si="20">V131-N131</f>
        <v>-85457</v>
      </c>
    </row>
    <row r="132" spans="2:23" ht="51" hidden="1" x14ac:dyDescent="0.2">
      <c r="B132" s="9">
        <v>131</v>
      </c>
      <c r="C132" s="9">
        <v>36</v>
      </c>
      <c r="D132" s="9" t="s">
        <v>303</v>
      </c>
      <c r="E132" s="9" t="s">
        <v>411</v>
      </c>
      <c r="F132" s="9">
        <v>25228</v>
      </c>
      <c r="G132" s="10" t="s">
        <v>305</v>
      </c>
      <c r="H132" s="10" t="s">
        <v>306</v>
      </c>
      <c r="I132" s="10" t="s">
        <v>412</v>
      </c>
      <c r="J132" s="10" t="s">
        <v>413</v>
      </c>
      <c r="K132" s="11">
        <v>265016.5</v>
      </c>
      <c r="L132" s="11">
        <v>51471</v>
      </c>
      <c r="M132" s="11">
        <v>21471</v>
      </c>
      <c r="N132" s="21">
        <v>30000</v>
      </c>
      <c r="O132" s="7">
        <v>3</v>
      </c>
      <c r="P132" s="11">
        <v>0</v>
      </c>
      <c r="Q132" s="11">
        <f t="shared" si="14"/>
        <v>17583.848909150114</v>
      </c>
      <c r="R132" s="12" t="b">
        <f t="shared" si="15"/>
        <v>0</v>
      </c>
      <c r="S132" s="23">
        <f t="shared" si="16"/>
        <v>18670.570318323284</v>
      </c>
      <c r="T132" s="23" t="b">
        <f t="shared" si="17"/>
        <v>0</v>
      </c>
      <c r="U132" s="23">
        <f t="shared" si="18"/>
        <v>18680.969566258598</v>
      </c>
      <c r="V132" s="25">
        <f t="shared" si="19"/>
        <v>18681</v>
      </c>
      <c r="W132" s="27">
        <f t="shared" si="20"/>
        <v>-11319</v>
      </c>
    </row>
    <row r="133" spans="2:23" ht="51" hidden="1" x14ac:dyDescent="0.2">
      <c r="B133" s="9">
        <v>132</v>
      </c>
      <c r="C133" s="9">
        <v>37</v>
      </c>
      <c r="D133" s="9" t="s">
        <v>303</v>
      </c>
      <c r="E133" s="9" t="s">
        <v>414</v>
      </c>
      <c r="F133" s="9">
        <v>20910</v>
      </c>
      <c r="G133" s="10" t="s">
        <v>305</v>
      </c>
      <c r="H133" s="10" t="s">
        <v>306</v>
      </c>
      <c r="I133" s="10" t="s">
        <v>415</v>
      </c>
      <c r="J133" s="10" t="s">
        <v>416</v>
      </c>
      <c r="K133" s="11">
        <v>399840</v>
      </c>
      <c r="L133" s="11">
        <v>399840</v>
      </c>
      <c r="M133" s="11">
        <v>262000</v>
      </c>
      <c r="N133" s="21">
        <v>25000</v>
      </c>
      <c r="O133" s="7">
        <v>5</v>
      </c>
      <c r="P133" s="11">
        <v>0</v>
      </c>
      <c r="Q133" s="11">
        <f t="shared" si="14"/>
        <v>25000</v>
      </c>
      <c r="R133" s="12" t="b">
        <f t="shared" si="15"/>
        <v>1</v>
      </c>
      <c r="S133" s="23">
        <f t="shared" si="16"/>
        <v>25000</v>
      </c>
      <c r="T133" s="23" t="b">
        <f t="shared" si="17"/>
        <v>1</v>
      </c>
      <c r="U133" s="23">
        <f t="shared" si="18"/>
        <v>25000</v>
      </c>
      <c r="V133" s="25">
        <f t="shared" si="19"/>
        <v>25000</v>
      </c>
      <c r="W133" s="27">
        <f t="shared" si="20"/>
        <v>0</v>
      </c>
    </row>
    <row r="134" spans="2:23" ht="51" hidden="1" x14ac:dyDescent="0.2">
      <c r="B134" s="9">
        <v>133</v>
      </c>
      <c r="C134" s="9">
        <v>38</v>
      </c>
      <c r="D134" s="9" t="s">
        <v>303</v>
      </c>
      <c r="E134" s="9" t="s">
        <v>417</v>
      </c>
      <c r="F134" s="9">
        <v>25488</v>
      </c>
      <c r="G134" s="10" t="s">
        <v>305</v>
      </c>
      <c r="H134" s="10" t="s">
        <v>306</v>
      </c>
      <c r="I134" s="10" t="s">
        <v>418</v>
      </c>
      <c r="J134" s="10" t="s">
        <v>419</v>
      </c>
      <c r="K134" s="11">
        <v>152320</v>
      </c>
      <c r="L134" s="11">
        <v>106624</v>
      </c>
      <c r="M134" s="11">
        <v>30000</v>
      </c>
      <c r="N134" s="21">
        <v>76624</v>
      </c>
      <c r="O134" s="7">
        <v>4</v>
      </c>
      <c r="P134" s="11">
        <v>0</v>
      </c>
      <c r="Q134" s="11">
        <f t="shared" si="14"/>
        <v>23445.131878866818</v>
      </c>
      <c r="R134" s="12" t="b">
        <f t="shared" si="15"/>
        <v>0</v>
      </c>
      <c r="S134" s="23">
        <f t="shared" si="16"/>
        <v>24531.853288039987</v>
      </c>
      <c r="T134" s="23" t="b">
        <f t="shared" si="17"/>
        <v>0</v>
      </c>
      <c r="U134" s="23">
        <f t="shared" si="18"/>
        <v>24542.252535975302</v>
      </c>
      <c r="V134" s="25">
        <f t="shared" si="19"/>
        <v>24543</v>
      </c>
      <c r="W134" s="27">
        <f t="shared" si="20"/>
        <v>-52081</v>
      </c>
    </row>
    <row r="135" spans="2:23" ht="51" hidden="1" x14ac:dyDescent="0.2">
      <c r="B135" s="9">
        <v>134</v>
      </c>
      <c r="C135" s="9">
        <v>39</v>
      </c>
      <c r="D135" s="9" t="s">
        <v>303</v>
      </c>
      <c r="E135" s="9" t="s">
        <v>420</v>
      </c>
      <c r="F135" s="9">
        <v>25521</v>
      </c>
      <c r="G135" s="10" t="s">
        <v>305</v>
      </c>
      <c r="H135" s="10" t="s">
        <v>306</v>
      </c>
      <c r="I135" s="10" t="s">
        <v>421</v>
      </c>
      <c r="J135" s="10" t="s">
        <v>422</v>
      </c>
      <c r="K135" s="11">
        <v>130000</v>
      </c>
      <c r="L135" s="11">
        <v>115363</v>
      </c>
      <c r="M135" s="11">
        <v>15363</v>
      </c>
      <c r="N135" s="21">
        <v>20000</v>
      </c>
      <c r="O135" s="7">
        <v>3</v>
      </c>
      <c r="P135" s="11">
        <v>0</v>
      </c>
      <c r="Q135" s="11">
        <f t="shared" si="14"/>
        <v>17583.848909150114</v>
      </c>
      <c r="R135" s="12" t="b">
        <f t="shared" si="15"/>
        <v>0</v>
      </c>
      <c r="S135" s="23">
        <f t="shared" si="16"/>
        <v>18670.570318323284</v>
      </c>
      <c r="T135" s="23" t="b">
        <f t="shared" si="17"/>
        <v>0</v>
      </c>
      <c r="U135" s="23">
        <f t="shared" si="18"/>
        <v>18680.969566258598</v>
      </c>
      <c r="V135" s="25">
        <f t="shared" si="19"/>
        <v>18681</v>
      </c>
      <c r="W135" s="27">
        <f t="shared" si="20"/>
        <v>-1319</v>
      </c>
    </row>
    <row r="136" spans="2:23" ht="51" hidden="1" x14ac:dyDescent="0.2">
      <c r="B136" s="9">
        <v>135</v>
      </c>
      <c r="C136" s="9">
        <v>40</v>
      </c>
      <c r="D136" s="9" t="s">
        <v>303</v>
      </c>
      <c r="E136" s="9" t="s">
        <v>423</v>
      </c>
      <c r="F136" s="9">
        <v>20670</v>
      </c>
      <c r="G136" s="10" t="s">
        <v>305</v>
      </c>
      <c r="H136" s="10" t="s">
        <v>306</v>
      </c>
      <c r="I136" s="10" t="s">
        <v>424</v>
      </c>
      <c r="J136" s="10" t="s">
        <v>425</v>
      </c>
      <c r="K136" s="11">
        <v>50000</v>
      </c>
      <c r="L136" s="11">
        <v>50000</v>
      </c>
      <c r="M136" s="11">
        <v>0</v>
      </c>
      <c r="N136" s="21">
        <v>50000</v>
      </c>
      <c r="O136" s="7">
        <v>3</v>
      </c>
      <c r="P136" s="11">
        <v>0</v>
      </c>
      <c r="Q136" s="11">
        <f t="shared" si="14"/>
        <v>17583.848909150114</v>
      </c>
      <c r="R136" s="12" t="b">
        <f t="shared" si="15"/>
        <v>0</v>
      </c>
      <c r="S136" s="23">
        <f t="shared" si="16"/>
        <v>18670.570318323284</v>
      </c>
      <c r="T136" s="23" t="b">
        <f t="shared" si="17"/>
        <v>0</v>
      </c>
      <c r="U136" s="23">
        <f t="shared" si="18"/>
        <v>18680.969566258598</v>
      </c>
      <c r="V136" s="25">
        <f t="shared" si="19"/>
        <v>18681</v>
      </c>
      <c r="W136" s="27">
        <f t="shared" si="20"/>
        <v>-31319</v>
      </c>
    </row>
    <row r="137" spans="2:23" ht="51" hidden="1" x14ac:dyDescent="0.2">
      <c r="B137" s="9">
        <v>136</v>
      </c>
      <c r="C137" s="9">
        <v>41</v>
      </c>
      <c r="D137" s="9" t="s">
        <v>303</v>
      </c>
      <c r="E137" s="9" t="s">
        <v>426</v>
      </c>
      <c r="F137" s="9">
        <v>25629</v>
      </c>
      <c r="G137" s="10" t="s">
        <v>305</v>
      </c>
      <c r="H137" s="10" t="s">
        <v>306</v>
      </c>
      <c r="I137" s="10" t="s">
        <v>427</v>
      </c>
      <c r="J137" s="10" t="s">
        <v>428</v>
      </c>
      <c r="K137" s="11">
        <v>154700</v>
      </c>
      <c r="L137" s="11">
        <v>50000</v>
      </c>
      <c r="M137" s="11">
        <v>20000</v>
      </c>
      <c r="N137" s="21">
        <v>30000</v>
      </c>
      <c r="O137" s="7">
        <v>3</v>
      </c>
      <c r="P137" s="11">
        <v>0</v>
      </c>
      <c r="Q137" s="11">
        <f t="shared" si="14"/>
        <v>17583.848909150114</v>
      </c>
      <c r="R137" s="12" t="b">
        <f t="shared" si="15"/>
        <v>0</v>
      </c>
      <c r="S137" s="23">
        <f t="shared" si="16"/>
        <v>18670.570318323284</v>
      </c>
      <c r="T137" s="23" t="b">
        <f t="shared" si="17"/>
        <v>0</v>
      </c>
      <c r="U137" s="23">
        <f t="shared" si="18"/>
        <v>18680.969566258598</v>
      </c>
      <c r="V137" s="25">
        <f t="shared" si="19"/>
        <v>18681</v>
      </c>
      <c r="W137" s="27">
        <f t="shared" si="20"/>
        <v>-11319</v>
      </c>
    </row>
    <row r="138" spans="2:23" ht="51" hidden="1" x14ac:dyDescent="0.2">
      <c r="B138" s="9">
        <v>137</v>
      </c>
      <c r="C138" s="9">
        <v>42</v>
      </c>
      <c r="D138" s="9" t="s">
        <v>303</v>
      </c>
      <c r="E138" s="9" t="s">
        <v>429</v>
      </c>
      <c r="F138" s="9">
        <v>25825</v>
      </c>
      <c r="G138" s="10" t="s">
        <v>305</v>
      </c>
      <c r="H138" s="10" t="s">
        <v>306</v>
      </c>
      <c r="I138" s="10" t="s">
        <v>430</v>
      </c>
      <c r="J138" s="10" t="s">
        <v>431</v>
      </c>
      <c r="K138" s="11">
        <v>166600</v>
      </c>
      <c r="L138" s="11">
        <v>166600</v>
      </c>
      <c r="M138" s="11">
        <v>25000</v>
      </c>
      <c r="N138" s="21">
        <v>50000</v>
      </c>
      <c r="O138" s="7">
        <v>3</v>
      </c>
      <c r="P138" s="11">
        <v>0</v>
      </c>
      <c r="Q138" s="11">
        <f t="shared" si="14"/>
        <v>17583.848909150114</v>
      </c>
      <c r="R138" s="12" t="b">
        <f t="shared" si="15"/>
        <v>0</v>
      </c>
      <c r="S138" s="23">
        <f t="shared" si="16"/>
        <v>18670.570318323284</v>
      </c>
      <c r="T138" s="23" t="b">
        <f t="shared" si="17"/>
        <v>0</v>
      </c>
      <c r="U138" s="23">
        <f t="shared" si="18"/>
        <v>18680.969566258598</v>
      </c>
      <c r="V138" s="25">
        <f t="shared" si="19"/>
        <v>18681</v>
      </c>
      <c r="W138" s="27">
        <f t="shared" si="20"/>
        <v>-31319</v>
      </c>
    </row>
    <row r="139" spans="2:23" ht="25.5" hidden="1" x14ac:dyDescent="0.2">
      <c r="B139" s="9">
        <v>138</v>
      </c>
      <c r="C139" s="9">
        <v>43</v>
      </c>
      <c r="D139" s="9" t="s">
        <v>303</v>
      </c>
      <c r="E139" s="9" t="s">
        <v>432</v>
      </c>
      <c r="F139" s="9">
        <v>25861</v>
      </c>
      <c r="G139" s="10" t="s">
        <v>305</v>
      </c>
      <c r="H139" s="10" t="s">
        <v>306</v>
      </c>
      <c r="I139" s="10" t="s">
        <v>433</v>
      </c>
      <c r="J139" s="10" t="s">
        <v>434</v>
      </c>
      <c r="K139" s="11">
        <v>160650</v>
      </c>
      <c r="L139" s="11">
        <v>160650</v>
      </c>
      <c r="M139" s="11">
        <v>50000</v>
      </c>
      <c r="N139" s="21">
        <v>110650</v>
      </c>
      <c r="O139" s="7">
        <v>3</v>
      </c>
      <c r="P139" s="11">
        <v>0</v>
      </c>
      <c r="Q139" s="11">
        <f t="shared" si="14"/>
        <v>17583.848909150114</v>
      </c>
      <c r="R139" s="12" t="b">
        <f t="shared" si="15"/>
        <v>0</v>
      </c>
      <c r="S139" s="23">
        <f t="shared" si="16"/>
        <v>18670.570318323284</v>
      </c>
      <c r="T139" s="23" t="b">
        <f t="shared" si="17"/>
        <v>0</v>
      </c>
      <c r="U139" s="23">
        <f t="shared" si="18"/>
        <v>18680.969566258598</v>
      </c>
      <c r="V139" s="25">
        <f t="shared" si="19"/>
        <v>18681</v>
      </c>
      <c r="W139" s="27">
        <f t="shared" si="20"/>
        <v>-91969</v>
      </c>
    </row>
    <row r="140" spans="2:23" ht="51" hidden="1" x14ac:dyDescent="0.2">
      <c r="B140" s="9">
        <v>139</v>
      </c>
      <c r="C140" s="9">
        <v>44</v>
      </c>
      <c r="D140" s="9" t="s">
        <v>303</v>
      </c>
      <c r="E140" s="9" t="s">
        <v>435</v>
      </c>
      <c r="F140" s="9">
        <v>25932</v>
      </c>
      <c r="G140" s="10" t="s">
        <v>305</v>
      </c>
      <c r="H140" s="10" t="s">
        <v>306</v>
      </c>
      <c r="I140" s="10" t="s">
        <v>436</v>
      </c>
      <c r="J140" s="10" t="s">
        <v>437</v>
      </c>
      <c r="K140" s="11">
        <v>116620</v>
      </c>
      <c r="L140" s="11">
        <v>25220</v>
      </c>
      <c r="M140" s="11">
        <v>0</v>
      </c>
      <c r="N140" s="21">
        <v>25220</v>
      </c>
      <c r="O140" s="7">
        <v>3</v>
      </c>
      <c r="P140" s="11">
        <v>0</v>
      </c>
      <c r="Q140" s="11">
        <f t="shared" si="14"/>
        <v>17583.848909150114</v>
      </c>
      <c r="R140" s="12" t="b">
        <f t="shared" si="15"/>
        <v>0</v>
      </c>
      <c r="S140" s="23">
        <f t="shared" si="16"/>
        <v>18670.570318323284</v>
      </c>
      <c r="T140" s="23" t="b">
        <f t="shared" si="17"/>
        <v>0</v>
      </c>
      <c r="U140" s="23">
        <f t="shared" si="18"/>
        <v>18680.969566258598</v>
      </c>
      <c r="V140" s="25">
        <f t="shared" si="19"/>
        <v>18681</v>
      </c>
      <c r="W140" s="27">
        <f t="shared" si="20"/>
        <v>-6539</v>
      </c>
    </row>
    <row r="141" spans="2:23" ht="25.5" hidden="1" x14ac:dyDescent="0.2">
      <c r="B141" s="9">
        <v>140</v>
      </c>
      <c r="C141" s="9">
        <v>1</v>
      </c>
      <c r="D141" s="9" t="s">
        <v>438</v>
      </c>
      <c r="E141" s="9" t="s">
        <v>439</v>
      </c>
      <c r="F141" s="9">
        <v>26699</v>
      </c>
      <c r="G141" s="10" t="s">
        <v>440</v>
      </c>
      <c r="H141" s="10" t="s">
        <v>441</v>
      </c>
      <c r="I141" s="10" t="s">
        <v>442</v>
      </c>
      <c r="J141" s="10" t="s">
        <v>443</v>
      </c>
      <c r="K141" s="11">
        <v>132000</v>
      </c>
      <c r="L141" s="11">
        <v>112571.43</v>
      </c>
      <c r="M141" s="11">
        <v>0</v>
      </c>
      <c r="N141" s="21">
        <v>112571.43</v>
      </c>
      <c r="O141" s="7">
        <v>4</v>
      </c>
      <c r="P141" s="11">
        <v>0</v>
      </c>
      <c r="Q141" s="11">
        <f t="shared" si="14"/>
        <v>23445.131878866818</v>
      </c>
      <c r="R141" s="12" t="b">
        <f t="shared" si="15"/>
        <v>0</v>
      </c>
      <c r="S141" s="23">
        <f t="shared" si="16"/>
        <v>24531.853288039987</v>
      </c>
      <c r="T141" s="23" t="b">
        <f t="shared" si="17"/>
        <v>0</v>
      </c>
      <c r="U141" s="23">
        <f t="shared" si="18"/>
        <v>24542.252535975302</v>
      </c>
      <c r="V141" s="25">
        <f t="shared" si="19"/>
        <v>24543</v>
      </c>
      <c r="W141" s="27">
        <f t="shared" si="20"/>
        <v>-88028.43</v>
      </c>
    </row>
    <row r="142" spans="2:23" ht="25.5" hidden="1" x14ac:dyDescent="0.2">
      <c r="B142" s="9">
        <v>141</v>
      </c>
      <c r="C142" s="9">
        <v>2</v>
      </c>
      <c r="D142" s="9" t="s">
        <v>438</v>
      </c>
      <c r="E142" s="9" t="s">
        <v>444</v>
      </c>
      <c r="F142" s="9">
        <v>27212</v>
      </c>
      <c r="G142" s="10" t="s">
        <v>440</v>
      </c>
      <c r="H142" s="10" t="s">
        <v>441</v>
      </c>
      <c r="I142" s="10" t="s">
        <v>445</v>
      </c>
      <c r="J142" s="10" t="s">
        <v>446</v>
      </c>
      <c r="K142" s="11">
        <v>131838.79999999999</v>
      </c>
      <c r="L142" s="11">
        <v>7699.23</v>
      </c>
      <c r="M142" s="11">
        <v>0</v>
      </c>
      <c r="N142" s="21">
        <v>7699.23</v>
      </c>
      <c r="O142" s="7">
        <v>3</v>
      </c>
      <c r="P142" s="11">
        <v>0</v>
      </c>
      <c r="Q142" s="11">
        <f t="shared" si="14"/>
        <v>7699.23</v>
      </c>
      <c r="R142" s="12" t="b">
        <f t="shared" si="15"/>
        <v>1</v>
      </c>
      <c r="S142" s="23">
        <f t="shared" si="16"/>
        <v>7699.23</v>
      </c>
      <c r="T142" s="23" t="b">
        <f t="shared" si="17"/>
        <v>1</v>
      </c>
      <c r="U142" s="23">
        <f t="shared" si="18"/>
        <v>7699.23</v>
      </c>
      <c r="V142" s="25">
        <f t="shared" si="19"/>
        <v>7699</v>
      </c>
      <c r="W142" s="27">
        <f t="shared" si="20"/>
        <v>-0.22999999999956344</v>
      </c>
    </row>
    <row r="143" spans="2:23" ht="25.5" hidden="1" x14ac:dyDescent="0.2">
      <c r="B143" s="9">
        <v>142</v>
      </c>
      <c r="C143" s="9">
        <v>3</v>
      </c>
      <c r="D143" s="9" t="s">
        <v>438</v>
      </c>
      <c r="E143" s="9" t="s">
        <v>447</v>
      </c>
      <c r="F143" s="9">
        <v>27285</v>
      </c>
      <c r="G143" s="10" t="s">
        <v>440</v>
      </c>
      <c r="H143" s="10" t="s">
        <v>441</v>
      </c>
      <c r="I143" s="10" t="s">
        <v>448</v>
      </c>
      <c r="J143" s="10" t="s">
        <v>449</v>
      </c>
      <c r="K143" s="11">
        <v>174836</v>
      </c>
      <c r="L143" s="11">
        <v>114836</v>
      </c>
      <c r="M143" s="11">
        <v>0</v>
      </c>
      <c r="N143" s="21">
        <v>114836</v>
      </c>
      <c r="O143" s="7">
        <v>2</v>
      </c>
      <c r="P143" s="11">
        <v>0</v>
      </c>
      <c r="Q143" s="11">
        <f t="shared" si="14"/>
        <v>11722.565939433409</v>
      </c>
      <c r="R143" s="12" t="b">
        <f t="shared" si="15"/>
        <v>0</v>
      </c>
      <c r="S143" s="23">
        <f t="shared" si="16"/>
        <v>12809.287348606578</v>
      </c>
      <c r="T143" s="23" t="b">
        <f t="shared" si="17"/>
        <v>0</v>
      </c>
      <c r="U143" s="23">
        <f t="shared" si="18"/>
        <v>12819.686596541891</v>
      </c>
      <c r="V143" s="25">
        <f t="shared" si="19"/>
        <v>12820</v>
      </c>
      <c r="W143" s="27">
        <f t="shared" si="20"/>
        <v>-102016</v>
      </c>
    </row>
    <row r="144" spans="2:23" ht="25.5" hidden="1" x14ac:dyDescent="0.2">
      <c r="B144" s="9">
        <v>143</v>
      </c>
      <c r="C144" s="9">
        <v>4</v>
      </c>
      <c r="D144" s="9" t="s">
        <v>438</v>
      </c>
      <c r="E144" s="9" t="s">
        <v>450</v>
      </c>
      <c r="F144" s="9">
        <v>27383</v>
      </c>
      <c r="G144" s="10" t="s">
        <v>440</v>
      </c>
      <c r="H144" s="10" t="s">
        <v>441</v>
      </c>
      <c r="I144" s="10" t="s">
        <v>451</v>
      </c>
      <c r="J144" s="10" t="s">
        <v>452</v>
      </c>
      <c r="K144" s="11">
        <v>131500</v>
      </c>
      <c r="L144" s="11">
        <v>77052</v>
      </c>
      <c r="M144" s="11">
        <v>0</v>
      </c>
      <c r="N144" s="21">
        <v>77052</v>
      </c>
      <c r="O144" s="7">
        <v>2</v>
      </c>
      <c r="P144" s="11">
        <v>0</v>
      </c>
      <c r="Q144" s="11">
        <f t="shared" si="14"/>
        <v>11722.565939433409</v>
      </c>
      <c r="R144" s="12" t="b">
        <f t="shared" si="15"/>
        <v>0</v>
      </c>
      <c r="S144" s="23">
        <f t="shared" si="16"/>
        <v>12809.287348606578</v>
      </c>
      <c r="T144" s="23" t="b">
        <f t="shared" si="17"/>
        <v>0</v>
      </c>
      <c r="U144" s="23">
        <f t="shared" si="18"/>
        <v>12819.686596541891</v>
      </c>
      <c r="V144" s="25">
        <f t="shared" si="19"/>
        <v>12820</v>
      </c>
      <c r="W144" s="27">
        <f t="shared" si="20"/>
        <v>-64232</v>
      </c>
    </row>
    <row r="145" spans="2:23" ht="25.5" hidden="1" x14ac:dyDescent="0.2">
      <c r="B145" s="9">
        <v>144</v>
      </c>
      <c r="C145" s="9">
        <v>5</v>
      </c>
      <c r="D145" s="9" t="s">
        <v>438</v>
      </c>
      <c r="E145" s="9" t="s">
        <v>453</v>
      </c>
      <c r="F145" s="9">
        <v>27846</v>
      </c>
      <c r="G145" s="10" t="s">
        <v>440</v>
      </c>
      <c r="H145" s="10" t="s">
        <v>441</v>
      </c>
      <c r="I145" s="10" t="s">
        <v>454</v>
      </c>
      <c r="J145" s="10" t="s">
        <v>455</v>
      </c>
      <c r="K145" s="11">
        <v>287354.5</v>
      </c>
      <c r="L145" s="11">
        <v>287354.5</v>
      </c>
      <c r="M145" s="11">
        <v>5000</v>
      </c>
      <c r="N145" s="21">
        <v>282354.5</v>
      </c>
      <c r="O145" s="7">
        <v>2</v>
      </c>
      <c r="P145" s="11">
        <v>0</v>
      </c>
      <c r="Q145" s="11">
        <f t="shared" si="14"/>
        <v>11722.565939433409</v>
      </c>
      <c r="R145" s="12" t="b">
        <f t="shared" si="15"/>
        <v>0</v>
      </c>
      <c r="S145" s="23">
        <f t="shared" si="16"/>
        <v>12809.287348606578</v>
      </c>
      <c r="T145" s="23" t="b">
        <f t="shared" si="17"/>
        <v>0</v>
      </c>
      <c r="U145" s="23">
        <f t="shared" si="18"/>
        <v>12819.686596541891</v>
      </c>
      <c r="V145" s="25">
        <f t="shared" si="19"/>
        <v>12820</v>
      </c>
      <c r="W145" s="27">
        <f t="shared" si="20"/>
        <v>-269534.5</v>
      </c>
    </row>
    <row r="146" spans="2:23" ht="25.5" hidden="1" x14ac:dyDescent="0.2">
      <c r="B146" s="9">
        <v>145</v>
      </c>
      <c r="C146" s="9">
        <v>6</v>
      </c>
      <c r="D146" s="9" t="s">
        <v>438</v>
      </c>
      <c r="E146" s="9" t="s">
        <v>456</v>
      </c>
      <c r="F146" s="9">
        <v>27971</v>
      </c>
      <c r="G146" s="10" t="s">
        <v>440</v>
      </c>
      <c r="H146" s="10" t="s">
        <v>441</v>
      </c>
      <c r="I146" s="10" t="s">
        <v>454</v>
      </c>
      <c r="J146" s="10" t="s">
        <v>457</v>
      </c>
      <c r="K146" s="11">
        <v>140000</v>
      </c>
      <c r="L146" s="11">
        <v>30000</v>
      </c>
      <c r="M146" s="11">
        <v>0</v>
      </c>
      <c r="N146" s="21">
        <v>30000</v>
      </c>
      <c r="O146" s="7">
        <v>3</v>
      </c>
      <c r="P146" s="11">
        <v>0</v>
      </c>
      <c r="Q146" s="11">
        <f t="shared" si="14"/>
        <v>17583.848909150114</v>
      </c>
      <c r="R146" s="12" t="b">
        <f t="shared" si="15"/>
        <v>0</v>
      </c>
      <c r="S146" s="23">
        <f t="shared" si="16"/>
        <v>18670.570318323284</v>
      </c>
      <c r="T146" s="23" t="b">
        <f t="shared" si="17"/>
        <v>0</v>
      </c>
      <c r="U146" s="23">
        <f t="shared" si="18"/>
        <v>18680.969566258598</v>
      </c>
      <c r="V146" s="25">
        <f t="shared" si="19"/>
        <v>18681</v>
      </c>
      <c r="W146" s="27">
        <f t="shared" si="20"/>
        <v>-11319</v>
      </c>
    </row>
    <row r="147" spans="2:23" ht="25.5" hidden="1" x14ac:dyDescent="0.2">
      <c r="B147" s="9">
        <v>146</v>
      </c>
      <c r="C147" s="9">
        <v>7</v>
      </c>
      <c r="D147" s="9" t="s">
        <v>438</v>
      </c>
      <c r="E147" s="9" t="s">
        <v>458</v>
      </c>
      <c r="F147" s="9">
        <v>28077</v>
      </c>
      <c r="G147" s="10" t="s">
        <v>440</v>
      </c>
      <c r="H147" s="10" t="s">
        <v>441</v>
      </c>
      <c r="I147" s="10" t="s">
        <v>459</v>
      </c>
      <c r="J147" s="10" t="s">
        <v>460</v>
      </c>
      <c r="K147" s="11">
        <v>158760</v>
      </c>
      <c r="L147" s="11">
        <v>74100</v>
      </c>
      <c r="M147" s="11">
        <v>0</v>
      </c>
      <c r="N147" s="21">
        <v>74100</v>
      </c>
      <c r="O147" s="7">
        <v>3</v>
      </c>
      <c r="P147" s="11">
        <v>0</v>
      </c>
      <c r="Q147" s="11">
        <f t="shared" si="14"/>
        <v>17583.848909150114</v>
      </c>
      <c r="R147" s="12" t="b">
        <f t="shared" si="15"/>
        <v>0</v>
      </c>
      <c r="S147" s="23">
        <f t="shared" si="16"/>
        <v>18670.570318323284</v>
      </c>
      <c r="T147" s="23" t="b">
        <f t="shared" si="17"/>
        <v>0</v>
      </c>
      <c r="U147" s="23">
        <f t="shared" si="18"/>
        <v>18680.969566258598</v>
      </c>
      <c r="V147" s="25">
        <f t="shared" si="19"/>
        <v>18681</v>
      </c>
      <c r="W147" s="27">
        <f t="shared" si="20"/>
        <v>-55419</v>
      </c>
    </row>
    <row r="148" spans="2:23" ht="25.5" hidden="1" x14ac:dyDescent="0.2">
      <c r="B148" s="9">
        <v>147</v>
      </c>
      <c r="C148" s="9">
        <v>8</v>
      </c>
      <c r="D148" s="9" t="s">
        <v>438</v>
      </c>
      <c r="E148" s="9" t="s">
        <v>461</v>
      </c>
      <c r="F148" s="9">
        <v>28709</v>
      </c>
      <c r="G148" s="10" t="s">
        <v>440</v>
      </c>
      <c r="H148" s="10" t="s">
        <v>441</v>
      </c>
      <c r="I148" s="10" t="s">
        <v>462</v>
      </c>
      <c r="J148" s="10" t="s">
        <v>463</v>
      </c>
      <c r="K148" s="11">
        <v>136450.54999999999</v>
      </c>
      <c r="L148" s="11">
        <v>8611.11</v>
      </c>
      <c r="M148" s="11">
        <v>0</v>
      </c>
      <c r="N148" s="21">
        <v>8611.11</v>
      </c>
      <c r="O148" s="7">
        <v>3</v>
      </c>
      <c r="P148" s="11">
        <v>0</v>
      </c>
      <c r="Q148" s="11">
        <f t="shared" si="14"/>
        <v>8611.11</v>
      </c>
      <c r="R148" s="12" t="b">
        <f t="shared" si="15"/>
        <v>1</v>
      </c>
      <c r="S148" s="23">
        <f t="shared" si="16"/>
        <v>8611.11</v>
      </c>
      <c r="T148" s="23" t="b">
        <f t="shared" si="17"/>
        <v>1</v>
      </c>
      <c r="U148" s="23">
        <f t="shared" si="18"/>
        <v>8611.11</v>
      </c>
      <c r="V148" s="25">
        <f t="shared" si="19"/>
        <v>8611</v>
      </c>
      <c r="W148" s="27">
        <f t="shared" si="20"/>
        <v>-0.11000000000058208</v>
      </c>
    </row>
    <row r="149" spans="2:23" ht="38.25" hidden="1" x14ac:dyDescent="0.2">
      <c r="B149" s="9">
        <v>148</v>
      </c>
      <c r="C149" s="9">
        <v>9</v>
      </c>
      <c r="D149" s="9" t="s">
        <v>438</v>
      </c>
      <c r="E149" s="9" t="s">
        <v>464</v>
      </c>
      <c r="F149" s="9">
        <v>28139</v>
      </c>
      <c r="G149" s="10" t="s">
        <v>440</v>
      </c>
      <c r="H149" s="10" t="s">
        <v>441</v>
      </c>
      <c r="I149" s="10" t="s">
        <v>465</v>
      </c>
      <c r="J149" s="10" t="s">
        <v>466</v>
      </c>
      <c r="K149" s="11">
        <v>100000</v>
      </c>
      <c r="L149" s="11">
        <v>83345.47</v>
      </c>
      <c r="M149" s="11">
        <v>10000</v>
      </c>
      <c r="N149" s="21">
        <v>73345.47</v>
      </c>
      <c r="O149" s="7">
        <v>2</v>
      </c>
      <c r="P149" s="11">
        <v>0</v>
      </c>
      <c r="Q149" s="11">
        <f t="shared" si="14"/>
        <v>11722.565939433409</v>
      </c>
      <c r="R149" s="12" t="b">
        <f t="shared" si="15"/>
        <v>0</v>
      </c>
      <c r="S149" s="23">
        <f t="shared" si="16"/>
        <v>12809.287348606578</v>
      </c>
      <c r="T149" s="23" t="b">
        <f t="shared" si="17"/>
        <v>0</v>
      </c>
      <c r="U149" s="23">
        <f t="shared" si="18"/>
        <v>12819.686596541891</v>
      </c>
      <c r="V149" s="25">
        <f t="shared" si="19"/>
        <v>12820</v>
      </c>
      <c r="W149" s="27">
        <f t="shared" si="20"/>
        <v>-60525.47</v>
      </c>
    </row>
    <row r="150" spans="2:23" ht="25.5" hidden="1" x14ac:dyDescent="0.2">
      <c r="B150" s="9">
        <v>149</v>
      </c>
      <c r="C150" s="9">
        <v>10</v>
      </c>
      <c r="D150" s="9" t="s">
        <v>438</v>
      </c>
      <c r="E150" s="9" t="s">
        <v>467</v>
      </c>
      <c r="F150" s="9">
        <v>28246</v>
      </c>
      <c r="G150" s="10" t="s">
        <v>440</v>
      </c>
      <c r="H150" s="10" t="s">
        <v>441</v>
      </c>
      <c r="I150" s="10" t="s">
        <v>468</v>
      </c>
      <c r="J150" s="10" t="s">
        <v>469</v>
      </c>
      <c r="K150" s="11">
        <v>128126.5</v>
      </c>
      <c r="L150" s="11">
        <v>66095.5</v>
      </c>
      <c r="M150" s="11">
        <v>0</v>
      </c>
      <c r="N150" s="21">
        <v>66095.5</v>
      </c>
      <c r="O150" s="7">
        <v>2</v>
      </c>
      <c r="P150" s="11">
        <v>0</v>
      </c>
      <c r="Q150" s="11">
        <f t="shared" si="14"/>
        <v>11722.565939433409</v>
      </c>
      <c r="R150" s="12" t="b">
        <f t="shared" si="15"/>
        <v>0</v>
      </c>
      <c r="S150" s="23">
        <f t="shared" si="16"/>
        <v>12809.287348606578</v>
      </c>
      <c r="T150" s="23" t="b">
        <f t="shared" si="17"/>
        <v>0</v>
      </c>
      <c r="U150" s="23">
        <f t="shared" si="18"/>
        <v>12819.686596541891</v>
      </c>
      <c r="V150" s="25">
        <f t="shared" si="19"/>
        <v>12820</v>
      </c>
      <c r="W150" s="27">
        <f t="shared" si="20"/>
        <v>-53275.5</v>
      </c>
    </row>
    <row r="151" spans="2:23" ht="25.5" hidden="1" x14ac:dyDescent="0.2">
      <c r="B151" s="9">
        <v>150</v>
      </c>
      <c r="C151" s="9">
        <v>11</v>
      </c>
      <c r="D151" s="9" t="s">
        <v>438</v>
      </c>
      <c r="E151" s="9" t="s">
        <v>470</v>
      </c>
      <c r="F151" s="9">
        <v>28335</v>
      </c>
      <c r="G151" s="10" t="s">
        <v>440</v>
      </c>
      <c r="H151" s="10" t="s">
        <v>441</v>
      </c>
      <c r="I151" s="10" t="s">
        <v>471</v>
      </c>
      <c r="J151" s="10" t="s">
        <v>472</v>
      </c>
      <c r="K151" s="11">
        <v>98000</v>
      </c>
      <c r="L151" s="11">
        <v>8266</v>
      </c>
      <c r="M151" s="11">
        <v>0</v>
      </c>
      <c r="N151" s="21">
        <v>8266</v>
      </c>
      <c r="O151" s="7">
        <v>3</v>
      </c>
      <c r="P151" s="11">
        <v>0</v>
      </c>
      <c r="Q151" s="11">
        <f t="shared" si="14"/>
        <v>8266</v>
      </c>
      <c r="R151" s="12" t="b">
        <f t="shared" si="15"/>
        <v>1</v>
      </c>
      <c r="S151" s="23">
        <f t="shared" si="16"/>
        <v>8266</v>
      </c>
      <c r="T151" s="23" t="b">
        <f t="shared" si="17"/>
        <v>1</v>
      </c>
      <c r="U151" s="23">
        <f t="shared" si="18"/>
        <v>8266</v>
      </c>
      <c r="V151" s="25">
        <f t="shared" si="19"/>
        <v>8266</v>
      </c>
      <c r="W151" s="27">
        <f t="shared" si="20"/>
        <v>0</v>
      </c>
    </row>
    <row r="152" spans="2:23" ht="25.5" hidden="1" x14ac:dyDescent="0.2">
      <c r="B152" s="9">
        <v>151</v>
      </c>
      <c r="C152" s="9">
        <v>12</v>
      </c>
      <c r="D152" s="9" t="s">
        <v>438</v>
      </c>
      <c r="E152" s="9" t="s">
        <v>473</v>
      </c>
      <c r="F152" s="9">
        <v>28530</v>
      </c>
      <c r="G152" s="10" t="s">
        <v>440</v>
      </c>
      <c r="H152" s="10" t="s">
        <v>441</v>
      </c>
      <c r="I152" s="10" t="s">
        <v>474</v>
      </c>
      <c r="J152" s="10" t="s">
        <v>475</v>
      </c>
      <c r="K152" s="11">
        <v>97268</v>
      </c>
      <c r="L152" s="11">
        <v>96268</v>
      </c>
      <c r="M152" s="11">
        <v>0</v>
      </c>
      <c r="N152" s="21">
        <v>97268</v>
      </c>
      <c r="O152" s="13">
        <v>4</v>
      </c>
      <c r="P152" s="11">
        <v>0</v>
      </c>
      <c r="Q152" s="11">
        <f t="shared" si="14"/>
        <v>23445.131878866818</v>
      </c>
      <c r="R152" s="12" t="b">
        <f t="shared" si="15"/>
        <v>0</v>
      </c>
      <c r="S152" s="23">
        <f t="shared" si="16"/>
        <v>24531.853288039987</v>
      </c>
      <c r="T152" s="23" t="b">
        <f t="shared" si="17"/>
        <v>0</v>
      </c>
      <c r="U152" s="23">
        <f t="shared" si="18"/>
        <v>24542.252535975302</v>
      </c>
      <c r="V152" s="25">
        <f t="shared" si="19"/>
        <v>24543</v>
      </c>
      <c r="W152" s="27">
        <f t="shared" si="20"/>
        <v>-72725</v>
      </c>
    </row>
    <row r="153" spans="2:23" ht="25.5" hidden="1" x14ac:dyDescent="0.2">
      <c r="B153" s="9">
        <v>152</v>
      </c>
      <c r="C153" s="9">
        <v>13</v>
      </c>
      <c r="D153" s="9" t="s">
        <v>438</v>
      </c>
      <c r="E153" s="9" t="s">
        <v>476</v>
      </c>
      <c r="F153" s="9">
        <v>28610</v>
      </c>
      <c r="G153" s="10" t="s">
        <v>440</v>
      </c>
      <c r="H153" s="10" t="s">
        <v>441</v>
      </c>
      <c r="I153" s="10" t="s">
        <v>477</v>
      </c>
      <c r="J153" s="10" t="s">
        <v>478</v>
      </c>
      <c r="K153" s="11">
        <v>27475.47</v>
      </c>
      <c r="L153" s="11">
        <v>27475.47</v>
      </c>
      <c r="M153" s="11">
        <v>0</v>
      </c>
      <c r="N153" s="21">
        <v>27475.47</v>
      </c>
      <c r="O153" s="7">
        <v>2</v>
      </c>
      <c r="P153" s="11">
        <v>0</v>
      </c>
      <c r="Q153" s="11">
        <f t="shared" si="14"/>
        <v>11722.565939433409</v>
      </c>
      <c r="R153" s="12" t="b">
        <f t="shared" si="15"/>
        <v>0</v>
      </c>
      <c r="S153" s="23">
        <f t="shared" si="16"/>
        <v>12809.287348606578</v>
      </c>
      <c r="T153" s="23" t="b">
        <f t="shared" si="17"/>
        <v>0</v>
      </c>
      <c r="U153" s="23">
        <f t="shared" si="18"/>
        <v>12819.686596541891</v>
      </c>
      <c r="V153" s="25">
        <f t="shared" si="19"/>
        <v>12820</v>
      </c>
      <c r="W153" s="27">
        <f t="shared" si="20"/>
        <v>-14655.470000000001</v>
      </c>
    </row>
    <row r="154" spans="2:23" ht="25.5" hidden="1" x14ac:dyDescent="0.2">
      <c r="B154" s="9">
        <v>153</v>
      </c>
      <c r="C154" s="9">
        <v>14</v>
      </c>
      <c r="D154" s="9" t="s">
        <v>438</v>
      </c>
      <c r="E154" s="9" t="s">
        <v>479</v>
      </c>
      <c r="F154" s="9">
        <v>29573</v>
      </c>
      <c r="G154" s="10" t="s">
        <v>440</v>
      </c>
      <c r="H154" s="10" t="s">
        <v>441</v>
      </c>
      <c r="I154" s="10" t="s">
        <v>480</v>
      </c>
      <c r="J154" s="10" t="s">
        <v>481</v>
      </c>
      <c r="K154" s="11">
        <v>130000</v>
      </c>
      <c r="L154" s="11">
        <v>30818.12</v>
      </c>
      <c r="M154" s="11">
        <v>0</v>
      </c>
      <c r="N154" s="21">
        <v>30818.17</v>
      </c>
      <c r="O154" s="7">
        <v>3</v>
      </c>
      <c r="P154" s="11">
        <v>0</v>
      </c>
      <c r="Q154" s="11">
        <f t="shared" si="14"/>
        <v>17583.848909150114</v>
      </c>
      <c r="R154" s="12" t="b">
        <f t="shared" si="15"/>
        <v>0</v>
      </c>
      <c r="S154" s="23">
        <f t="shared" si="16"/>
        <v>18670.570318323284</v>
      </c>
      <c r="T154" s="23" t="b">
        <f t="shared" si="17"/>
        <v>0</v>
      </c>
      <c r="U154" s="23">
        <f t="shared" si="18"/>
        <v>18680.969566258598</v>
      </c>
      <c r="V154" s="25">
        <f t="shared" si="19"/>
        <v>18681</v>
      </c>
      <c r="W154" s="27">
        <f t="shared" si="20"/>
        <v>-12137.169999999998</v>
      </c>
    </row>
    <row r="155" spans="2:23" ht="25.5" hidden="1" x14ac:dyDescent="0.2">
      <c r="B155" s="9">
        <v>154</v>
      </c>
      <c r="C155" s="9">
        <v>15</v>
      </c>
      <c r="D155" s="9" t="s">
        <v>438</v>
      </c>
      <c r="E155" s="9" t="s">
        <v>482</v>
      </c>
      <c r="F155" s="9">
        <v>30014</v>
      </c>
      <c r="G155" s="10" t="s">
        <v>440</v>
      </c>
      <c r="H155" s="10" t="s">
        <v>441</v>
      </c>
      <c r="I155" s="10" t="s">
        <v>483</v>
      </c>
      <c r="J155" s="10" t="s">
        <v>484</v>
      </c>
      <c r="K155" s="11">
        <v>132000</v>
      </c>
      <c r="L155" s="11">
        <v>95233.84</v>
      </c>
      <c r="M155" s="11">
        <v>0</v>
      </c>
      <c r="N155" s="21">
        <v>95233.84</v>
      </c>
      <c r="O155" s="7">
        <v>2</v>
      </c>
      <c r="P155" s="11">
        <v>0</v>
      </c>
      <c r="Q155" s="11">
        <f t="shared" si="14"/>
        <v>11722.565939433409</v>
      </c>
      <c r="R155" s="12" t="b">
        <f t="shared" si="15"/>
        <v>0</v>
      </c>
      <c r="S155" s="23">
        <f t="shared" si="16"/>
        <v>12809.287348606578</v>
      </c>
      <c r="T155" s="23" t="b">
        <f t="shared" si="17"/>
        <v>0</v>
      </c>
      <c r="U155" s="23">
        <f t="shared" si="18"/>
        <v>12819.686596541891</v>
      </c>
      <c r="V155" s="25">
        <f t="shared" si="19"/>
        <v>12820</v>
      </c>
      <c r="W155" s="27">
        <f t="shared" si="20"/>
        <v>-82413.84</v>
      </c>
    </row>
    <row r="156" spans="2:23" ht="25.5" hidden="1" x14ac:dyDescent="0.2">
      <c r="B156" s="9">
        <v>155</v>
      </c>
      <c r="C156" s="9">
        <v>16</v>
      </c>
      <c r="D156" s="9" t="s">
        <v>438</v>
      </c>
      <c r="E156" s="9" t="s">
        <v>485</v>
      </c>
      <c r="F156" s="9">
        <v>30336</v>
      </c>
      <c r="G156" s="10" t="s">
        <v>440</v>
      </c>
      <c r="H156" s="10" t="s">
        <v>441</v>
      </c>
      <c r="I156" s="10" t="s">
        <v>486</v>
      </c>
      <c r="J156" s="10" t="s">
        <v>487</v>
      </c>
      <c r="K156" s="11">
        <v>134035</v>
      </c>
      <c r="L156" s="11">
        <v>134035</v>
      </c>
      <c r="M156" s="11">
        <v>0</v>
      </c>
      <c r="N156" s="21">
        <v>40000</v>
      </c>
      <c r="O156" s="7">
        <v>4</v>
      </c>
      <c r="P156" s="11">
        <v>0</v>
      </c>
      <c r="Q156" s="11">
        <f t="shared" si="14"/>
        <v>23445.131878866818</v>
      </c>
      <c r="R156" s="12" t="b">
        <f t="shared" si="15"/>
        <v>0</v>
      </c>
      <c r="S156" s="23">
        <f t="shared" si="16"/>
        <v>24531.853288039987</v>
      </c>
      <c r="T156" s="23" t="b">
        <f t="shared" si="17"/>
        <v>0</v>
      </c>
      <c r="U156" s="23">
        <f t="shared" si="18"/>
        <v>24542.252535975302</v>
      </c>
      <c r="V156" s="25">
        <f t="shared" si="19"/>
        <v>24543</v>
      </c>
      <c r="W156" s="27">
        <f t="shared" si="20"/>
        <v>-15457</v>
      </c>
    </row>
    <row r="157" spans="2:23" ht="25.5" hidden="1" x14ac:dyDescent="0.2">
      <c r="B157" s="9">
        <v>156</v>
      </c>
      <c r="C157" s="9">
        <v>17</v>
      </c>
      <c r="D157" s="9" t="s">
        <v>438</v>
      </c>
      <c r="E157" s="9" t="s">
        <v>488</v>
      </c>
      <c r="F157" s="9">
        <v>30470</v>
      </c>
      <c r="G157" s="10" t="s">
        <v>440</v>
      </c>
      <c r="H157" s="10" t="s">
        <v>441</v>
      </c>
      <c r="I157" s="10" t="s">
        <v>489</v>
      </c>
      <c r="J157" s="10" t="s">
        <v>490</v>
      </c>
      <c r="K157" s="11">
        <v>156000</v>
      </c>
      <c r="L157" s="11">
        <v>52252.94</v>
      </c>
      <c r="M157" s="11">
        <v>10000</v>
      </c>
      <c r="N157" s="21">
        <v>42254.94</v>
      </c>
      <c r="O157" s="7">
        <v>3</v>
      </c>
      <c r="P157" s="11">
        <v>0</v>
      </c>
      <c r="Q157" s="11">
        <f t="shared" si="14"/>
        <v>17583.848909150114</v>
      </c>
      <c r="R157" s="12" t="b">
        <f t="shared" si="15"/>
        <v>0</v>
      </c>
      <c r="S157" s="23">
        <f t="shared" si="16"/>
        <v>18670.570318323284</v>
      </c>
      <c r="T157" s="23" t="b">
        <f t="shared" si="17"/>
        <v>0</v>
      </c>
      <c r="U157" s="23">
        <f t="shared" si="18"/>
        <v>18680.969566258598</v>
      </c>
      <c r="V157" s="25">
        <f t="shared" si="19"/>
        <v>18681</v>
      </c>
      <c r="W157" s="27">
        <f t="shared" si="20"/>
        <v>-23573.940000000002</v>
      </c>
    </row>
    <row r="158" spans="2:23" ht="25.5" hidden="1" x14ac:dyDescent="0.2">
      <c r="B158" s="9">
        <v>157</v>
      </c>
      <c r="C158" s="9">
        <v>18</v>
      </c>
      <c r="D158" s="9" t="s">
        <v>438</v>
      </c>
      <c r="E158" s="9" t="s">
        <v>491</v>
      </c>
      <c r="F158" s="9">
        <v>30648</v>
      </c>
      <c r="G158" s="10" t="s">
        <v>440</v>
      </c>
      <c r="H158" s="10" t="s">
        <v>441</v>
      </c>
      <c r="I158" s="10" t="s">
        <v>492</v>
      </c>
      <c r="J158" s="10" t="s">
        <v>493</v>
      </c>
      <c r="K158" s="11">
        <v>104988.32</v>
      </c>
      <c r="L158" s="11">
        <v>16932.8</v>
      </c>
      <c r="M158" s="11">
        <v>0</v>
      </c>
      <c r="N158" s="21">
        <v>16932.8</v>
      </c>
      <c r="O158" s="7">
        <v>3</v>
      </c>
      <c r="P158" s="11">
        <v>0</v>
      </c>
      <c r="Q158" s="11">
        <f t="shared" si="14"/>
        <v>16932.8</v>
      </c>
      <c r="R158" s="12" t="b">
        <f t="shared" si="15"/>
        <v>1</v>
      </c>
      <c r="S158" s="23">
        <f t="shared" si="16"/>
        <v>16932.8</v>
      </c>
      <c r="T158" s="23" t="b">
        <f t="shared" si="17"/>
        <v>1</v>
      </c>
      <c r="U158" s="23">
        <f t="shared" si="18"/>
        <v>16932.8</v>
      </c>
      <c r="V158" s="25">
        <f t="shared" si="19"/>
        <v>16932</v>
      </c>
      <c r="W158" s="27">
        <f t="shared" si="20"/>
        <v>-0.7999999999992724</v>
      </c>
    </row>
    <row r="159" spans="2:23" ht="25.5" hidden="1" x14ac:dyDescent="0.2">
      <c r="B159" s="9">
        <v>158</v>
      </c>
      <c r="C159" s="9">
        <v>19</v>
      </c>
      <c r="D159" s="9" t="s">
        <v>438</v>
      </c>
      <c r="E159" s="9" t="s">
        <v>494</v>
      </c>
      <c r="F159" s="9">
        <v>30719</v>
      </c>
      <c r="G159" s="10" t="s">
        <v>440</v>
      </c>
      <c r="H159" s="10" t="s">
        <v>441</v>
      </c>
      <c r="I159" s="10" t="s">
        <v>495</v>
      </c>
      <c r="J159" s="10" t="s">
        <v>496</v>
      </c>
      <c r="K159" s="11">
        <v>150344.6</v>
      </c>
      <c r="L159" s="11">
        <v>30068.92</v>
      </c>
      <c r="M159" s="11">
        <v>0</v>
      </c>
      <c r="N159" s="21">
        <v>30068.92</v>
      </c>
      <c r="O159" s="7">
        <v>3</v>
      </c>
      <c r="P159" s="11">
        <v>0</v>
      </c>
      <c r="Q159" s="11">
        <f t="shared" si="14"/>
        <v>17583.848909150114</v>
      </c>
      <c r="R159" s="12" t="b">
        <f t="shared" si="15"/>
        <v>0</v>
      </c>
      <c r="S159" s="23">
        <f t="shared" si="16"/>
        <v>18670.570318323284</v>
      </c>
      <c r="T159" s="23" t="b">
        <f t="shared" si="17"/>
        <v>0</v>
      </c>
      <c r="U159" s="23">
        <f t="shared" si="18"/>
        <v>18680.969566258598</v>
      </c>
      <c r="V159" s="25">
        <f t="shared" si="19"/>
        <v>18681</v>
      </c>
      <c r="W159" s="27">
        <f t="shared" si="20"/>
        <v>-11387.919999999998</v>
      </c>
    </row>
    <row r="160" spans="2:23" ht="25.5" hidden="1" x14ac:dyDescent="0.2">
      <c r="B160" s="9">
        <v>159</v>
      </c>
      <c r="C160" s="9">
        <v>20</v>
      </c>
      <c r="D160" s="9" t="s">
        <v>438</v>
      </c>
      <c r="E160" s="9" t="s">
        <v>497</v>
      </c>
      <c r="F160" s="9">
        <v>30915</v>
      </c>
      <c r="G160" s="10" t="s">
        <v>440</v>
      </c>
      <c r="H160" s="10" t="s">
        <v>441</v>
      </c>
      <c r="I160" s="10" t="s">
        <v>498</v>
      </c>
      <c r="J160" s="10" t="s">
        <v>499</v>
      </c>
      <c r="K160" s="11">
        <v>207611</v>
      </c>
      <c r="L160" s="11">
        <v>207611</v>
      </c>
      <c r="M160" s="11">
        <v>0</v>
      </c>
      <c r="N160" s="21">
        <v>207611</v>
      </c>
      <c r="O160" s="7">
        <v>2</v>
      </c>
      <c r="P160" s="11">
        <v>0</v>
      </c>
      <c r="Q160" s="11">
        <f t="shared" si="14"/>
        <v>11722.565939433409</v>
      </c>
      <c r="R160" s="12" t="b">
        <f t="shared" si="15"/>
        <v>0</v>
      </c>
      <c r="S160" s="23">
        <f t="shared" si="16"/>
        <v>12809.287348606578</v>
      </c>
      <c r="T160" s="23" t="b">
        <f t="shared" si="17"/>
        <v>0</v>
      </c>
      <c r="U160" s="23">
        <f t="shared" si="18"/>
        <v>12819.686596541891</v>
      </c>
      <c r="V160" s="25">
        <f t="shared" si="19"/>
        <v>12820</v>
      </c>
      <c r="W160" s="27">
        <f t="shared" si="20"/>
        <v>-194791</v>
      </c>
    </row>
    <row r="161" spans="2:23" ht="25.5" hidden="1" x14ac:dyDescent="0.2">
      <c r="B161" s="9">
        <v>160</v>
      </c>
      <c r="C161" s="9">
        <v>21</v>
      </c>
      <c r="D161" s="9" t="s">
        <v>438</v>
      </c>
      <c r="E161" s="9" t="s">
        <v>500</v>
      </c>
      <c r="F161" s="9">
        <v>31057</v>
      </c>
      <c r="G161" s="10" t="s">
        <v>440</v>
      </c>
      <c r="H161" s="10" t="s">
        <v>441</v>
      </c>
      <c r="I161" s="10" t="s">
        <v>501</v>
      </c>
      <c r="J161" s="10" t="s">
        <v>502</v>
      </c>
      <c r="K161" s="11">
        <v>154700</v>
      </c>
      <c r="L161" s="11">
        <v>106060</v>
      </c>
      <c r="M161" s="11">
        <v>0</v>
      </c>
      <c r="N161" s="21">
        <v>106060</v>
      </c>
      <c r="O161" s="7">
        <v>2</v>
      </c>
      <c r="P161" s="11">
        <v>0</v>
      </c>
      <c r="Q161" s="11">
        <f t="shared" si="14"/>
        <v>11722.565939433409</v>
      </c>
      <c r="R161" s="12" t="b">
        <f t="shared" si="15"/>
        <v>0</v>
      </c>
      <c r="S161" s="23">
        <f t="shared" si="16"/>
        <v>12809.287348606578</v>
      </c>
      <c r="T161" s="23" t="b">
        <f t="shared" si="17"/>
        <v>0</v>
      </c>
      <c r="U161" s="23">
        <f t="shared" si="18"/>
        <v>12819.686596541891</v>
      </c>
      <c r="V161" s="25">
        <f t="shared" si="19"/>
        <v>12820</v>
      </c>
      <c r="W161" s="27">
        <f t="shared" si="20"/>
        <v>-93240</v>
      </c>
    </row>
    <row r="162" spans="2:23" ht="25.5" hidden="1" x14ac:dyDescent="0.2">
      <c r="B162" s="9">
        <v>161</v>
      </c>
      <c r="C162" s="9">
        <v>22</v>
      </c>
      <c r="D162" s="9" t="s">
        <v>438</v>
      </c>
      <c r="E162" s="9" t="s">
        <v>503</v>
      </c>
      <c r="F162" s="9">
        <v>31128</v>
      </c>
      <c r="G162" s="10" t="s">
        <v>440</v>
      </c>
      <c r="H162" s="10" t="s">
        <v>441</v>
      </c>
      <c r="I162" s="10" t="s">
        <v>504</v>
      </c>
      <c r="J162" s="10" t="s">
        <v>505</v>
      </c>
      <c r="K162" s="11">
        <v>160650</v>
      </c>
      <c r="L162" s="11">
        <v>145356</v>
      </c>
      <c r="M162" s="11">
        <v>0</v>
      </c>
      <c r="N162" s="21">
        <v>50000</v>
      </c>
      <c r="O162" s="7">
        <v>3</v>
      </c>
      <c r="P162" s="11">
        <v>0</v>
      </c>
      <c r="Q162" s="11">
        <f t="shared" si="14"/>
        <v>17583.848909150114</v>
      </c>
      <c r="R162" s="12" t="b">
        <f t="shared" si="15"/>
        <v>0</v>
      </c>
      <c r="S162" s="23">
        <f t="shared" si="16"/>
        <v>18670.570318323284</v>
      </c>
      <c r="T162" s="23" t="b">
        <f t="shared" si="17"/>
        <v>0</v>
      </c>
      <c r="U162" s="23">
        <f t="shared" si="18"/>
        <v>18680.969566258598</v>
      </c>
      <c r="V162" s="25">
        <f t="shared" si="19"/>
        <v>18681</v>
      </c>
      <c r="W162" s="27">
        <f t="shared" si="20"/>
        <v>-31319</v>
      </c>
    </row>
    <row r="163" spans="2:23" ht="25.5" hidden="1" x14ac:dyDescent="0.2">
      <c r="B163" s="9">
        <v>162</v>
      </c>
      <c r="C163" s="9">
        <v>23</v>
      </c>
      <c r="D163" s="9" t="s">
        <v>438</v>
      </c>
      <c r="E163" s="9" t="s">
        <v>506</v>
      </c>
      <c r="F163" s="9">
        <v>31379</v>
      </c>
      <c r="G163" s="10" t="s">
        <v>440</v>
      </c>
      <c r="H163" s="10" t="s">
        <v>441</v>
      </c>
      <c r="I163" s="10" t="s">
        <v>507</v>
      </c>
      <c r="J163" s="10" t="s">
        <v>508</v>
      </c>
      <c r="K163" s="11">
        <v>130000</v>
      </c>
      <c r="L163" s="11">
        <v>114035</v>
      </c>
      <c r="M163" s="11">
        <v>0</v>
      </c>
      <c r="N163" s="21">
        <v>114035</v>
      </c>
      <c r="O163" s="7">
        <v>3</v>
      </c>
      <c r="P163" s="11">
        <v>0</v>
      </c>
      <c r="Q163" s="11">
        <f t="shared" si="14"/>
        <v>17583.848909150114</v>
      </c>
      <c r="R163" s="12" t="b">
        <f t="shared" si="15"/>
        <v>0</v>
      </c>
      <c r="S163" s="23">
        <f t="shared" si="16"/>
        <v>18670.570318323284</v>
      </c>
      <c r="T163" s="23" t="b">
        <f t="shared" si="17"/>
        <v>0</v>
      </c>
      <c r="U163" s="23">
        <f t="shared" si="18"/>
        <v>18680.969566258598</v>
      </c>
      <c r="V163" s="25">
        <f t="shared" si="19"/>
        <v>18681</v>
      </c>
      <c r="W163" s="27">
        <f t="shared" si="20"/>
        <v>-95354</v>
      </c>
    </row>
    <row r="164" spans="2:23" ht="25.5" hidden="1" x14ac:dyDescent="0.2">
      <c r="B164" s="9">
        <v>163</v>
      </c>
      <c r="C164" s="9">
        <v>24</v>
      </c>
      <c r="D164" s="9" t="s">
        <v>438</v>
      </c>
      <c r="E164" s="9" t="s">
        <v>509</v>
      </c>
      <c r="F164" s="9">
        <v>31422</v>
      </c>
      <c r="G164" s="10" t="s">
        <v>440</v>
      </c>
      <c r="H164" s="10" t="s">
        <v>441</v>
      </c>
      <c r="I164" s="10" t="s">
        <v>510</v>
      </c>
      <c r="J164" s="10" t="s">
        <v>511</v>
      </c>
      <c r="K164" s="11">
        <v>148750</v>
      </c>
      <c r="L164" s="11">
        <v>114172</v>
      </c>
      <c r="M164" s="11">
        <v>0</v>
      </c>
      <c r="N164" s="21">
        <v>114171</v>
      </c>
      <c r="O164" s="7">
        <v>3</v>
      </c>
      <c r="P164" s="11">
        <v>0</v>
      </c>
      <c r="Q164" s="11">
        <f t="shared" si="14"/>
        <v>17583.848909150114</v>
      </c>
      <c r="R164" s="12" t="b">
        <f t="shared" si="15"/>
        <v>0</v>
      </c>
      <c r="S164" s="23">
        <f t="shared" si="16"/>
        <v>18670.570318323284</v>
      </c>
      <c r="T164" s="23" t="b">
        <f t="shared" si="17"/>
        <v>0</v>
      </c>
      <c r="U164" s="23">
        <f t="shared" si="18"/>
        <v>18680.969566258598</v>
      </c>
      <c r="V164" s="25">
        <f t="shared" si="19"/>
        <v>18681</v>
      </c>
      <c r="W164" s="27">
        <f t="shared" si="20"/>
        <v>-95490</v>
      </c>
    </row>
    <row r="165" spans="2:23" ht="25.5" hidden="1" x14ac:dyDescent="0.2">
      <c r="B165" s="9">
        <v>164</v>
      </c>
      <c r="C165" s="9">
        <v>25</v>
      </c>
      <c r="D165" s="9" t="s">
        <v>438</v>
      </c>
      <c r="E165" s="9" t="s">
        <v>512</v>
      </c>
      <c r="F165" s="9">
        <v>31208</v>
      </c>
      <c r="G165" s="10" t="s">
        <v>440</v>
      </c>
      <c r="H165" s="10" t="s">
        <v>441</v>
      </c>
      <c r="I165" s="10" t="s">
        <v>513</v>
      </c>
      <c r="J165" s="10" t="s">
        <v>514</v>
      </c>
      <c r="K165" s="11">
        <v>70000</v>
      </c>
      <c r="L165" s="11">
        <v>72366</v>
      </c>
      <c r="M165" s="11">
        <v>0</v>
      </c>
      <c r="N165" s="21">
        <v>72366</v>
      </c>
      <c r="O165" s="7">
        <v>3</v>
      </c>
      <c r="P165" s="11">
        <v>0</v>
      </c>
      <c r="Q165" s="11">
        <f t="shared" si="14"/>
        <v>17583.848909150114</v>
      </c>
      <c r="R165" s="12" t="b">
        <f t="shared" si="15"/>
        <v>0</v>
      </c>
      <c r="S165" s="23">
        <f t="shared" si="16"/>
        <v>18670.570318323284</v>
      </c>
      <c r="T165" s="23" t="b">
        <f t="shared" si="17"/>
        <v>0</v>
      </c>
      <c r="U165" s="23">
        <f t="shared" si="18"/>
        <v>18680.969566258598</v>
      </c>
      <c r="V165" s="25">
        <f t="shared" si="19"/>
        <v>18681</v>
      </c>
      <c r="W165" s="27">
        <f t="shared" si="20"/>
        <v>-53685</v>
      </c>
    </row>
    <row r="166" spans="2:23" ht="25.5" hidden="1" x14ac:dyDescent="0.2">
      <c r="B166" s="9">
        <v>165</v>
      </c>
      <c r="C166" s="9">
        <v>26</v>
      </c>
      <c r="D166" s="9" t="s">
        <v>438</v>
      </c>
      <c r="E166" s="9" t="s">
        <v>515</v>
      </c>
      <c r="F166" s="9">
        <v>31609</v>
      </c>
      <c r="G166" s="10" t="s">
        <v>440</v>
      </c>
      <c r="H166" s="10" t="s">
        <v>441</v>
      </c>
      <c r="I166" s="10" t="s">
        <v>516</v>
      </c>
      <c r="J166" s="10" t="s">
        <v>517</v>
      </c>
      <c r="K166" s="11">
        <v>156662.22</v>
      </c>
      <c r="L166" s="11">
        <v>77374.22</v>
      </c>
      <c r="M166" s="11">
        <v>0</v>
      </c>
      <c r="N166" s="21">
        <v>77374.22</v>
      </c>
      <c r="O166" s="7">
        <v>2</v>
      </c>
      <c r="P166" s="11">
        <v>0</v>
      </c>
      <c r="Q166" s="11">
        <f t="shared" si="14"/>
        <v>11722.565939433409</v>
      </c>
      <c r="R166" s="12" t="b">
        <f t="shared" si="15"/>
        <v>0</v>
      </c>
      <c r="S166" s="23">
        <f t="shared" si="16"/>
        <v>12809.287348606578</v>
      </c>
      <c r="T166" s="23" t="b">
        <f t="shared" si="17"/>
        <v>0</v>
      </c>
      <c r="U166" s="23">
        <f t="shared" si="18"/>
        <v>12819.686596541891</v>
      </c>
      <c r="V166" s="25">
        <f t="shared" si="19"/>
        <v>12820</v>
      </c>
      <c r="W166" s="27">
        <f t="shared" si="20"/>
        <v>-64554.22</v>
      </c>
    </row>
    <row r="167" spans="2:23" ht="25.5" hidden="1" x14ac:dyDescent="0.2">
      <c r="B167" s="9">
        <v>166</v>
      </c>
      <c r="C167" s="9">
        <v>27</v>
      </c>
      <c r="D167" s="9" t="s">
        <v>438</v>
      </c>
      <c r="E167" s="9" t="s">
        <v>518</v>
      </c>
      <c r="F167" s="9">
        <v>32201</v>
      </c>
      <c r="G167" s="10" t="s">
        <v>440</v>
      </c>
      <c r="H167" s="10" t="s">
        <v>441</v>
      </c>
      <c r="I167" s="10" t="s">
        <v>519</v>
      </c>
      <c r="J167" s="10" t="s">
        <v>520</v>
      </c>
      <c r="K167" s="11">
        <v>34510</v>
      </c>
      <c r="L167" s="11">
        <v>9700</v>
      </c>
      <c r="M167" s="11">
        <v>0</v>
      </c>
      <c r="N167" s="21">
        <v>9700</v>
      </c>
      <c r="O167" s="7">
        <v>2</v>
      </c>
      <c r="P167" s="11">
        <v>0</v>
      </c>
      <c r="Q167" s="11">
        <f t="shared" si="14"/>
        <v>9700</v>
      </c>
      <c r="R167" s="12" t="b">
        <f t="shared" si="15"/>
        <v>1</v>
      </c>
      <c r="S167" s="23">
        <f t="shared" si="16"/>
        <v>9700</v>
      </c>
      <c r="T167" s="23" t="b">
        <f t="shared" si="17"/>
        <v>1</v>
      </c>
      <c r="U167" s="23">
        <f t="shared" si="18"/>
        <v>9700</v>
      </c>
      <c r="V167" s="25">
        <f t="shared" si="19"/>
        <v>9700</v>
      </c>
      <c r="W167" s="27">
        <f t="shared" si="20"/>
        <v>0</v>
      </c>
    </row>
    <row r="168" spans="2:23" ht="25.5" hidden="1" x14ac:dyDescent="0.2">
      <c r="B168" s="9">
        <v>167</v>
      </c>
      <c r="C168" s="9">
        <v>28</v>
      </c>
      <c r="D168" s="9" t="s">
        <v>438</v>
      </c>
      <c r="E168" s="9" t="s">
        <v>521</v>
      </c>
      <c r="F168" s="9">
        <v>31976</v>
      </c>
      <c r="G168" s="10" t="s">
        <v>440</v>
      </c>
      <c r="H168" s="10" t="s">
        <v>441</v>
      </c>
      <c r="I168" s="10" t="s">
        <v>522</v>
      </c>
      <c r="J168" s="10" t="s">
        <v>523</v>
      </c>
      <c r="K168" s="11">
        <v>155563</v>
      </c>
      <c r="L168" s="11">
        <v>146541</v>
      </c>
      <c r="M168" s="11">
        <v>0</v>
      </c>
      <c r="N168" s="21">
        <v>126541</v>
      </c>
      <c r="O168" s="7">
        <v>3</v>
      </c>
      <c r="P168" s="11">
        <v>0</v>
      </c>
      <c r="Q168" s="11">
        <f t="shared" si="14"/>
        <v>17583.848909150114</v>
      </c>
      <c r="R168" s="12" t="b">
        <f t="shared" si="15"/>
        <v>0</v>
      </c>
      <c r="S168" s="23">
        <f t="shared" si="16"/>
        <v>18670.570318323284</v>
      </c>
      <c r="T168" s="23" t="b">
        <f t="shared" si="17"/>
        <v>0</v>
      </c>
      <c r="U168" s="23">
        <f t="shared" si="18"/>
        <v>18680.969566258598</v>
      </c>
      <c r="V168" s="25">
        <f t="shared" si="19"/>
        <v>18681</v>
      </c>
      <c r="W168" s="27">
        <f t="shared" si="20"/>
        <v>-107860</v>
      </c>
    </row>
    <row r="169" spans="2:23" ht="25.5" hidden="1" x14ac:dyDescent="0.2">
      <c r="B169" s="9">
        <v>168</v>
      </c>
      <c r="C169" s="9">
        <v>29</v>
      </c>
      <c r="D169" s="9" t="s">
        <v>438</v>
      </c>
      <c r="E169" s="9" t="s">
        <v>524</v>
      </c>
      <c r="F169" s="9">
        <v>32027</v>
      </c>
      <c r="G169" s="10" t="s">
        <v>440</v>
      </c>
      <c r="H169" s="10" t="s">
        <v>441</v>
      </c>
      <c r="I169" s="10" t="s">
        <v>525</v>
      </c>
      <c r="J169" s="10" t="s">
        <v>526</v>
      </c>
      <c r="K169" s="11">
        <v>50000</v>
      </c>
      <c r="L169" s="11">
        <v>20000</v>
      </c>
      <c r="M169" s="11">
        <v>0</v>
      </c>
      <c r="N169" s="21">
        <v>20000</v>
      </c>
      <c r="O169" s="7">
        <v>2</v>
      </c>
      <c r="P169" s="11">
        <v>0</v>
      </c>
      <c r="Q169" s="11">
        <f t="shared" si="14"/>
        <v>11722.565939433409</v>
      </c>
      <c r="R169" s="12" t="b">
        <f t="shared" si="15"/>
        <v>0</v>
      </c>
      <c r="S169" s="23">
        <f t="shared" si="16"/>
        <v>12809.287348606578</v>
      </c>
      <c r="T169" s="23" t="b">
        <f t="shared" si="17"/>
        <v>0</v>
      </c>
      <c r="U169" s="23">
        <f t="shared" si="18"/>
        <v>12819.686596541891</v>
      </c>
      <c r="V169" s="25">
        <f t="shared" si="19"/>
        <v>12820</v>
      </c>
      <c r="W169" s="27">
        <f t="shared" si="20"/>
        <v>-7180</v>
      </c>
    </row>
    <row r="170" spans="2:23" ht="141.6" hidden="1" customHeight="1" x14ac:dyDescent="0.2">
      <c r="B170" s="9">
        <v>169</v>
      </c>
      <c r="C170" s="9">
        <v>1</v>
      </c>
      <c r="D170" s="9" t="s">
        <v>527</v>
      </c>
      <c r="E170" s="9" t="s">
        <v>528</v>
      </c>
      <c r="F170" s="9">
        <v>32660</v>
      </c>
      <c r="G170" s="10" t="s">
        <v>529</v>
      </c>
      <c r="H170" s="10" t="s">
        <v>530</v>
      </c>
      <c r="I170" s="10" t="s">
        <v>531</v>
      </c>
      <c r="J170" s="10" t="s">
        <v>532</v>
      </c>
      <c r="K170" s="11">
        <v>159460</v>
      </c>
      <c r="L170" s="11">
        <v>95438</v>
      </c>
      <c r="M170" s="11">
        <v>0</v>
      </c>
      <c r="N170" s="21">
        <v>95438</v>
      </c>
      <c r="O170" s="7">
        <v>4</v>
      </c>
      <c r="P170" s="11">
        <v>0</v>
      </c>
      <c r="Q170" s="11">
        <f t="shared" si="14"/>
        <v>23445.131878866818</v>
      </c>
      <c r="R170" s="12" t="b">
        <f t="shared" si="15"/>
        <v>0</v>
      </c>
      <c r="S170" s="23">
        <f t="shared" si="16"/>
        <v>24531.853288039987</v>
      </c>
      <c r="T170" s="23" t="b">
        <f t="shared" si="17"/>
        <v>0</v>
      </c>
      <c r="U170" s="23">
        <f t="shared" si="18"/>
        <v>24542.252535975302</v>
      </c>
      <c r="V170" s="25">
        <f t="shared" si="19"/>
        <v>24543</v>
      </c>
      <c r="W170" s="27">
        <f t="shared" si="20"/>
        <v>-70895</v>
      </c>
    </row>
    <row r="171" spans="2:23" ht="51" hidden="1" x14ac:dyDescent="0.2">
      <c r="B171" s="9">
        <v>170</v>
      </c>
      <c r="C171" s="9">
        <v>2</v>
      </c>
      <c r="D171" s="9" t="s">
        <v>527</v>
      </c>
      <c r="E171" s="9" t="s">
        <v>533</v>
      </c>
      <c r="F171" s="9">
        <v>32704</v>
      </c>
      <c r="G171" s="10" t="s">
        <v>529</v>
      </c>
      <c r="H171" s="10" t="s">
        <v>530</v>
      </c>
      <c r="I171" s="10" t="s">
        <v>534</v>
      </c>
      <c r="J171" s="10" t="s">
        <v>535</v>
      </c>
      <c r="K171" s="11">
        <v>47600</v>
      </c>
      <c r="L171" s="11">
        <v>42840</v>
      </c>
      <c r="M171" s="10"/>
      <c r="N171" s="21">
        <v>42840</v>
      </c>
      <c r="O171" s="7">
        <v>5</v>
      </c>
      <c r="P171" s="11">
        <v>0</v>
      </c>
      <c r="Q171" s="11">
        <f t="shared" si="14"/>
        <v>29306.414848583521</v>
      </c>
      <c r="R171" s="12" t="b">
        <f t="shared" si="15"/>
        <v>0</v>
      </c>
      <c r="S171" s="23">
        <f t="shared" si="16"/>
        <v>30393.136257756691</v>
      </c>
      <c r="T171" s="23" t="b">
        <f t="shared" si="17"/>
        <v>0</v>
      </c>
      <c r="U171" s="23">
        <f t="shared" si="18"/>
        <v>30403.535505692005</v>
      </c>
      <c r="V171" s="25">
        <f t="shared" si="19"/>
        <v>30404</v>
      </c>
      <c r="W171" s="27">
        <f t="shared" si="20"/>
        <v>-12436</v>
      </c>
    </row>
    <row r="172" spans="2:23" ht="140.25" hidden="1" x14ac:dyDescent="0.2">
      <c r="B172" s="9">
        <v>171</v>
      </c>
      <c r="C172" s="9">
        <v>3</v>
      </c>
      <c r="D172" s="9" t="s">
        <v>527</v>
      </c>
      <c r="E172" s="9" t="s">
        <v>536</v>
      </c>
      <c r="F172" s="9">
        <v>32768</v>
      </c>
      <c r="G172" s="10" t="s">
        <v>529</v>
      </c>
      <c r="H172" s="10" t="s">
        <v>530</v>
      </c>
      <c r="I172" s="10" t="s">
        <v>537</v>
      </c>
      <c r="J172" s="10" t="s">
        <v>538</v>
      </c>
      <c r="K172" s="11">
        <v>106330</v>
      </c>
      <c r="L172" s="11">
        <v>24724.57</v>
      </c>
      <c r="M172" s="11">
        <v>0</v>
      </c>
      <c r="N172" s="21">
        <v>24724.57</v>
      </c>
      <c r="O172" s="7">
        <v>4</v>
      </c>
      <c r="P172" s="11">
        <v>0</v>
      </c>
      <c r="Q172" s="11">
        <f t="shared" si="14"/>
        <v>23445.131878866818</v>
      </c>
      <c r="R172" s="12" t="b">
        <f t="shared" si="15"/>
        <v>0</v>
      </c>
      <c r="S172" s="23">
        <f t="shared" si="16"/>
        <v>24531.853288039987</v>
      </c>
      <c r="T172" s="23" t="b">
        <f t="shared" si="17"/>
        <v>0</v>
      </c>
      <c r="U172" s="23">
        <f t="shared" si="18"/>
        <v>24542.252535975302</v>
      </c>
      <c r="V172" s="25">
        <f t="shared" si="19"/>
        <v>24543</v>
      </c>
      <c r="W172" s="27">
        <f t="shared" si="20"/>
        <v>-181.56999999999971</v>
      </c>
    </row>
    <row r="173" spans="2:23" ht="127.5" hidden="1" x14ac:dyDescent="0.2">
      <c r="B173" s="9">
        <v>172</v>
      </c>
      <c r="C173" s="9">
        <v>4</v>
      </c>
      <c r="D173" s="9" t="s">
        <v>527</v>
      </c>
      <c r="E173" s="9" t="s">
        <v>539</v>
      </c>
      <c r="F173" s="9">
        <v>32811</v>
      </c>
      <c r="G173" s="10" t="s">
        <v>529</v>
      </c>
      <c r="H173" s="10" t="s">
        <v>530</v>
      </c>
      <c r="I173" s="10" t="s">
        <v>540</v>
      </c>
      <c r="J173" s="10" t="s">
        <v>541</v>
      </c>
      <c r="K173" s="11">
        <v>76086.98</v>
      </c>
      <c r="L173" s="11">
        <v>52518.98</v>
      </c>
      <c r="M173" s="11">
        <v>0</v>
      </c>
      <c r="N173" s="21">
        <v>52518.98</v>
      </c>
      <c r="O173" s="7">
        <v>5</v>
      </c>
      <c r="P173" s="11">
        <v>0</v>
      </c>
      <c r="Q173" s="11">
        <f t="shared" si="14"/>
        <v>29306.414848583521</v>
      </c>
      <c r="R173" s="12" t="b">
        <f t="shared" si="15"/>
        <v>0</v>
      </c>
      <c r="S173" s="23">
        <f t="shared" si="16"/>
        <v>30393.136257756691</v>
      </c>
      <c r="T173" s="23" t="b">
        <f t="shared" si="17"/>
        <v>0</v>
      </c>
      <c r="U173" s="23">
        <f t="shared" si="18"/>
        <v>30403.535505692005</v>
      </c>
      <c r="V173" s="25">
        <f t="shared" si="19"/>
        <v>30404</v>
      </c>
      <c r="W173" s="27">
        <f t="shared" si="20"/>
        <v>-22114.980000000003</v>
      </c>
    </row>
    <row r="174" spans="2:23" ht="89.25" hidden="1" x14ac:dyDescent="0.2">
      <c r="B174" s="9">
        <v>173</v>
      </c>
      <c r="C174" s="9">
        <v>5</v>
      </c>
      <c r="D174" s="9" t="s">
        <v>527</v>
      </c>
      <c r="E174" s="9" t="s">
        <v>542</v>
      </c>
      <c r="F174" s="9">
        <v>32884</v>
      </c>
      <c r="G174" s="10" t="s">
        <v>529</v>
      </c>
      <c r="H174" s="10" t="s">
        <v>530</v>
      </c>
      <c r="I174" s="10" t="s">
        <v>543</v>
      </c>
      <c r="J174" s="10" t="s">
        <v>544</v>
      </c>
      <c r="K174" s="11">
        <v>156000</v>
      </c>
      <c r="L174" s="11">
        <v>114735.84</v>
      </c>
      <c r="M174" s="11">
        <v>0</v>
      </c>
      <c r="N174" s="21">
        <v>114735.84</v>
      </c>
      <c r="O174" s="7">
        <v>7</v>
      </c>
      <c r="P174" s="11">
        <v>0</v>
      </c>
      <c r="Q174" s="11">
        <f t="shared" si="14"/>
        <v>41028.980788016932</v>
      </c>
      <c r="R174" s="12" t="b">
        <f t="shared" si="15"/>
        <v>0</v>
      </c>
      <c r="S174" s="23">
        <f t="shared" si="16"/>
        <v>42115.702197190105</v>
      </c>
      <c r="T174" s="23" t="b">
        <f t="shared" si="17"/>
        <v>0</v>
      </c>
      <c r="U174" s="23">
        <f t="shared" si="18"/>
        <v>42126.101445125416</v>
      </c>
      <c r="V174" s="25">
        <f t="shared" si="19"/>
        <v>42127</v>
      </c>
      <c r="W174" s="27">
        <f t="shared" si="20"/>
        <v>-72608.84</v>
      </c>
    </row>
    <row r="175" spans="2:23" ht="51" hidden="1" x14ac:dyDescent="0.2">
      <c r="B175" s="9">
        <v>174</v>
      </c>
      <c r="C175" s="9">
        <v>6</v>
      </c>
      <c r="D175" s="9" t="s">
        <v>527</v>
      </c>
      <c r="E175" s="9" t="s">
        <v>545</v>
      </c>
      <c r="F175" s="9">
        <v>33015</v>
      </c>
      <c r="G175" s="10" t="s">
        <v>529</v>
      </c>
      <c r="H175" s="10" t="s">
        <v>530</v>
      </c>
      <c r="I175" s="10" t="s">
        <v>546</v>
      </c>
      <c r="J175" s="10" t="s">
        <v>547</v>
      </c>
      <c r="K175" s="11">
        <v>119000</v>
      </c>
      <c r="L175" s="11">
        <v>60614.19</v>
      </c>
      <c r="M175" s="11">
        <v>0</v>
      </c>
      <c r="N175" s="21">
        <v>60614.19</v>
      </c>
      <c r="O175" s="7">
        <v>5</v>
      </c>
      <c r="P175" s="11">
        <v>0</v>
      </c>
      <c r="Q175" s="11">
        <f t="shared" si="14"/>
        <v>29306.414848583521</v>
      </c>
      <c r="R175" s="12" t="b">
        <f t="shared" si="15"/>
        <v>0</v>
      </c>
      <c r="S175" s="23">
        <f t="shared" si="16"/>
        <v>30393.136257756691</v>
      </c>
      <c r="T175" s="23" t="b">
        <f t="shared" si="17"/>
        <v>0</v>
      </c>
      <c r="U175" s="23">
        <f t="shared" si="18"/>
        <v>30403.535505692005</v>
      </c>
      <c r="V175" s="25">
        <f t="shared" si="19"/>
        <v>30404</v>
      </c>
      <c r="W175" s="27">
        <f t="shared" si="20"/>
        <v>-30210.190000000002</v>
      </c>
    </row>
    <row r="176" spans="2:23" ht="25.5" hidden="1" x14ac:dyDescent="0.2">
      <c r="B176" s="9">
        <v>175</v>
      </c>
      <c r="C176" s="9">
        <v>7</v>
      </c>
      <c r="D176" s="9" t="s">
        <v>527</v>
      </c>
      <c r="E176" s="9" t="s">
        <v>548</v>
      </c>
      <c r="F176" s="9">
        <v>32955</v>
      </c>
      <c r="G176" s="10" t="s">
        <v>529</v>
      </c>
      <c r="H176" s="10" t="s">
        <v>530</v>
      </c>
      <c r="I176" s="10" t="s">
        <v>549</v>
      </c>
      <c r="J176" s="10" t="s">
        <v>550</v>
      </c>
      <c r="K176" s="11">
        <v>84271</v>
      </c>
      <c r="L176" s="11">
        <v>26608</v>
      </c>
      <c r="M176" s="11">
        <v>0</v>
      </c>
      <c r="N176" s="21">
        <v>26608</v>
      </c>
      <c r="O176" s="7">
        <v>5</v>
      </c>
      <c r="P176" s="11">
        <v>0</v>
      </c>
      <c r="Q176" s="11">
        <f t="shared" si="14"/>
        <v>26608</v>
      </c>
      <c r="R176" s="12" t="b">
        <f t="shared" si="15"/>
        <v>1</v>
      </c>
      <c r="S176" s="23">
        <f t="shared" si="16"/>
        <v>26608</v>
      </c>
      <c r="T176" s="23" t="b">
        <f t="shared" si="17"/>
        <v>1</v>
      </c>
      <c r="U176" s="23">
        <f t="shared" si="18"/>
        <v>26608</v>
      </c>
      <c r="V176" s="25">
        <f t="shared" si="19"/>
        <v>26608</v>
      </c>
      <c r="W176" s="27">
        <f t="shared" si="20"/>
        <v>0</v>
      </c>
    </row>
    <row r="177" spans="2:23" ht="51" hidden="1" x14ac:dyDescent="0.2">
      <c r="B177" s="9">
        <v>176</v>
      </c>
      <c r="C177" s="9">
        <v>8</v>
      </c>
      <c r="D177" s="9" t="s">
        <v>527</v>
      </c>
      <c r="E177" s="9" t="s">
        <v>551</v>
      </c>
      <c r="F177" s="9">
        <v>33177</v>
      </c>
      <c r="G177" s="10" t="s">
        <v>529</v>
      </c>
      <c r="H177" s="10" t="s">
        <v>530</v>
      </c>
      <c r="I177" s="10" t="s">
        <v>552</v>
      </c>
      <c r="J177" s="10" t="s">
        <v>553</v>
      </c>
      <c r="K177" s="11">
        <v>79730</v>
      </c>
      <c r="L177" s="11">
        <v>20433</v>
      </c>
      <c r="M177" s="11">
        <v>0</v>
      </c>
      <c r="N177" s="21">
        <v>20433</v>
      </c>
      <c r="O177" s="7">
        <v>5</v>
      </c>
      <c r="P177" s="11">
        <v>0</v>
      </c>
      <c r="Q177" s="11">
        <f t="shared" si="14"/>
        <v>20433</v>
      </c>
      <c r="R177" s="12" t="b">
        <f t="shared" si="15"/>
        <v>1</v>
      </c>
      <c r="S177" s="23">
        <f t="shared" si="16"/>
        <v>20433</v>
      </c>
      <c r="T177" s="23" t="b">
        <f t="shared" si="17"/>
        <v>1</v>
      </c>
      <c r="U177" s="23">
        <f t="shared" si="18"/>
        <v>20433</v>
      </c>
      <c r="V177" s="25">
        <f t="shared" si="19"/>
        <v>20433</v>
      </c>
      <c r="W177" s="27">
        <f t="shared" si="20"/>
        <v>0</v>
      </c>
    </row>
    <row r="178" spans="2:23" ht="89.25" hidden="1" x14ac:dyDescent="0.2">
      <c r="B178" s="9">
        <v>177</v>
      </c>
      <c r="C178" s="9">
        <v>9</v>
      </c>
      <c r="D178" s="9" t="s">
        <v>527</v>
      </c>
      <c r="E178" s="9" t="s">
        <v>554</v>
      </c>
      <c r="F178" s="9">
        <v>179686</v>
      </c>
      <c r="G178" s="10" t="s">
        <v>529</v>
      </c>
      <c r="H178" s="10" t="s">
        <v>530</v>
      </c>
      <c r="I178" s="10" t="s">
        <v>555</v>
      </c>
      <c r="J178" s="10" t="s">
        <v>556</v>
      </c>
      <c r="K178" s="11">
        <v>86862</v>
      </c>
      <c r="L178" s="11">
        <v>37328</v>
      </c>
      <c r="M178" s="11">
        <v>0</v>
      </c>
      <c r="N178" s="21">
        <v>37328</v>
      </c>
      <c r="O178" s="7">
        <v>5</v>
      </c>
      <c r="P178" s="11">
        <v>0</v>
      </c>
      <c r="Q178" s="11">
        <f t="shared" si="14"/>
        <v>29306.414848583521</v>
      </c>
      <c r="R178" s="12" t="b">
        <f t="shared" si="15"/>
        <v>0</v>
      </c>
      <c r="S178" s="23">
        <f t="shared" si="16"/>
        <v>30393.136257756691</v>
      </c>
      <c r="T178" s="23" t="b">
        <f t="shared" si="17"/>
        <v>0</v>
      </c>
      <c r="U178" s="23">
        <f t="shared" si="18"/>
        <v>30403.535505692005</v>
      </c>
      <c r="V178" s="25">
        <f t="shared" si="19"/>
        <v>30404</v>
      </c>
      <c r="W178" s="27">
        <f t="shared" si="20"/>
        <v>-6924</v>
      </c>
    </row>
    <row r="179" spans="2:23" ht="127.5" hidden="1" x14ac:dyDescent="0.2">
      <c r="B179" s="9">
        <v>178</v>
      </c>
      <c r="C179" s="9">
        <v>10</v>
      </c>
      <c r="D179" s="9" t="s">
        <v>527</v>
      </c>
      <c r="E179" s="9" t="s">
        <v>557</v>
      </c>
      <c r="F179" s="9">
        <v>33337</v>
      </c>
      <c r="G179" s="10" t="s">
        <v>529</v>
      </c>
      <c r="H179" s="10" t="s">
        <v>530</v>
      </c>
      <c r="I179" s="10" t="s">
        <v>558</v>
      </c>
      <c r="J179" s="10" t="s">
        <v>559</v>
      </c>
      <c r="K179" s="11">
        <v>82956</v>
      </c>
      <c r="L179" s="11">
        <v>47766.6</v>
      </c>
      <c r="M179" s="11">
        <v>0</v>
      </c>
      <c r="N179" s="21">
        <v>47766.6</v>
      </c>
      <c r="O179" s="7">
        <v>4</v>
      </c>
      <c r="P179" s="11">
        <v>0</v>
      </c>
      <c r="Q179" s="11">
        <f t="shared" si="14"/>
        <v>23445.131878866818</v>
      </c>
      <c r="R179" s="12" t="b">
        <f t="shared" si="15"/>
        <v>0</v>
      </c>
      <c r="S179" s="23">
        <f t="shared" si="16"/>
        <v>24531.853288039987</v>
      </c>
      <c r="T179" s="23" t="b">
        <f t="shared" si="17"/>
        <v>0</v>
      </c>
      <c r="U179" s="23">
        <f t="shared" si="18"/>
        <v>24542.252535975302</v>
      </c>
      <c r="V179" s="25">
        <f t="shared" si="19"/>
        <v>24543</v>
      </c>
      <c r="W179" s="27">
        <f t="shared" si="20"/>
        <v>-23223.599999999999</v>
      </c>
    </row>
    <row r="180" spans="2:23" ht="102" hidden="1" x14ac:dyDescent="0.2">
      <c r="B180" s="9">
        <v>179</v>
      </c>
      <c r="C180" s="9">
        <v>11</v>
      </c>
      <c r="D180" s="9" t="s">
        <v>527</v>
      </c>
      <c r="E180" s="9" t="s">
        <v>560</v>
      </c>
      <c r="F180" s="9">
        <v>33382</v>
      </c>
      <c r="G180" s="10" t="s">
        <v>529</v>
      </c>
      <c r="H180" s="10" t="s">
        <v>530</v>
      </c>
      <c r="I180" s="10" t="s">
        <v>561</v>
      </c>
      <c r="J180" s="10" t="s">
        <v>562</v>
      </c>
      <c r="K180" s="11">
        <v>130000</v>
      </c>
      <c r="L180" s="11">
        <v>130000</v>
      </c>
      <c r="M180" s="11">
        <v>0</v>
      </c>
      <c r="N180" s="21">
        <v>130000</v>
      </c>
      <c r="O180" s="7">
        <v>4</v>
      </c>
      <c r="P180" s="11">
        <v>0</v>
      </c>
      <c r="Q180" s="11">
        <f t="shared" si="14"/>
        <v>23445.131878866818</v>
      </c>
      <c r="R180" s="12" t="b">
        <f t="shared" si="15"/>
        <v>0</v>
      </c>
      <c r="S180" s="23">
        <f t="shared" si="16"/>
        <v>24531.853288039987</v>
      </c>
      <c r="T180" s="23" t="b">
        <f t="shared" si="17"/>
        <v>0</v>
      </c>
      <c r="U180" s="23">
        <f t="shared" si="18"/>
        <v>24542.252535975302</v>
      </c>
      <c r="V180" s="25">
        <f t="shared" si="19"/>
        <v>24543</v>
      </c>
      <c r="W180" s="27">
        <f t="shared" si="20"/>
        <v>-105457</v>
      </c>
    </row>
    <row r="181" spans="2:23" ht="76.5" hidden="1" x14ac:dyDescent="0.2">
      <c r="B181" s="9">
        <v>180</v>
      </c>
      <c r="C181" s="9">
        <v>12</v>
      </c>
      <c r="D181" s="9" t="s">
        <v>527</v>
      </c>
      <c r="E181" s="9" t="s">
        <v>563</v>
      </c>
      <c r="F181" s="9">
        <v>33435</v>
      </c>
      <c r="G181" s="10" t="s">
        <v>529</v>
      </c>
      <c r="H181" s="10" t="s">
        <v>530</v>
      </c>
      <c r="I181" s="10" t="s">
        <v>564</v>
      </c>
      <c r="J181" s="10" t="s">
        <v>565</v>
      </c>
      <c r="K181" s="11">
        <v>158270</v>
      </c>
      <c r="L181" s="11">
        <v>128145.15</v>
      </c>
      <c r="M181" s="11">
        <v>0</v>
      </c>
      <c r="N181" s="21">
        <v>128145.15</v>
      </c>
      <c r="O181" s="7">
        <v>5</v>
      </c>
      <c r="P181" s="11">
        <v>0</v>
      </c>
      <c r="Q181" s="11">
        <f t="shared" si="14"/>
        <v>29306.414848583521</v>
      </c>
      <c r="R181" s="12" t="b">
        <f t="shared" si="15"/>
        <v>0</v>
      </c>
      <c r="S181" s="23">
        <f t="shared" si="16"/>
        <v>30393.136257756691</v>
      </c>
      <c r="T181" s="23" t="b">
        <f t="shared" si="17"/>
        <v>0</v>
      </c>
      <c r="U181" s="23">
        <f t="shared" si="18"/>
        <v>30403.535505692005</v>
      </c>
      <c r="V181" s="25">
        <f t="shared" si="19"/>
        <v>30404</v>
      </c>
      <c r="W181" s="27">
        <f t="shared" si="20"/>
        <v>-97741.15</v>
      </c>
    </row>
    <row r="182" spans="2:23" ht="89.25" hidden="1" x14ac:dyDescent="0.2">
      <c r="B182" s="9">
        <v>181</v>
      </c>
      <c r="C182" s="9">
        <v>13</v>
      </c>
      <c r="D182" s="9" t="s">
        <v>527</v>
      </c>
      <c r="E182" s="9" t="s">
        <v>566</v>
      </c>
      <c r="F182" s="9">
        <v>33514</v>
      </c>
      <c r="G182" s="10" t="s">
        <v>529</v>
      </c>
      <c r="H182" s="10" t="s">
        <v>530</v>
      </c>
      <c r="I182" s="10" t="s">
        <v>567</v>
      </c>
      <c r="J182" s="10" t="s">
        <v>568</v>
      </c>
      <c r="K182" s="11">
        <v>159960</v>
      </c>
      <c r="L182" s="11">
        <v>24000</v>
      </c>
      <c r="M182" s="11">
        <v>0</v>
      </c>
      <c r="N182" s="21">
        <v>24000</v>
      </c>
      <c r="O182" s="7">
        <v>5</v>
      </c>
      <c r="P182" s="11">
        <v>0</v>
      </c>
      <c r="Q182" s="11">
        <f t="shared" si="14"/>
        <v>24000</v>
      </c>
      <c r="R182" s="12" t="b">
        <f t="shared" si="15"/>
        <v>1</v>
      </c>
      <c r="S182" s="23">
        <f t="shared" si="16"/>
        <v>24000</v>
      </c>
      <c r="T182" s="23" t="b">
        <f t="shared" si="17"/>
        <v>1</v>
      </c>
      <c r="U182" s="23">
        <f t="shared" si="18"/>
        <v>24000</v>
      </c>
      <c r="V182" s="25">
        <f t="shared" si="19"/>
        <v>24000</v>
      </c>
      <c r="W182" s="27">
        <f t="shared" si="20"/>
        <v>0</v>
      </c>
    </row>
    <row r="183" spans="2:23" ht="102" hidden="1" x14ac:dyDescent="0.2">
      <c r="B183" s="9">
        <v>182</v>
      </c>
      <c r="C183" s="9">
        <v>14</v>
      </c>
      <c r="D183" s="9" t="s">
        <v>527</v>
      </c>
      <c r="E183" s="9" t="s">
        <v>50</v>
      </c>
      <c r="F183" s="9">
        <v>33541</v>
      </c>
      <c r="G183" s="10" t="s">
        <v>529</v>
      </c>
      <c r="H183" s="10" t="s">
        <v>530</v>
      </c>
      <c r="I183" s="10" t="s">
        <v>569</v>
      </c>
      <c r="J183" s="10" t="s">
        <v>570</v>
      </c>
      <c r="K183" s="11">
        <v>468265</v>
      </c>
      <c r="L183" s="11">
        <v>433265</v>
      </c>
      <c r="M183" s="11">
        <v>0</v>
      </c>
      <c r="N183" s="21">
        <v>433265</v>
      </c>
      <c r="O183" s="7">
        <v>5</v>
      </c>
      <c r="P183" s="11">
        <v>0</v>
      </c>
      <c r="Q183" s="11">
        <f t="shared" si="14"/>
        <v>29306.414848583521</v>
      </c>
      <c r="R183" s="12" t="b">
        <f t="shared" si="15"/>
        <v>0</v>
      </c>
      <c r="S183" s="23">
        <f t="shared" si="16"/>
        <v>30393.136257756691</v>
      </c>
      <c r="T183" s="23" t="b">
        <f t="shared" si="17"/>
        <v>0</v>
      </c>
      <c r="U183" s="23">
        <f t="shared" si="18"/>
        <v>30403.535505692005</v>
      </c>
      <c r="V183" s="25">
        <f t="shared" si="19"/>
        <v>30404</v>
      </c>
      <c r="W183" s="27">
        <f t="shared" si="20"/>
        <v>-402861</v>
      </c>
    </row>
    <row r="184" spans="2:23" ht="51" hidden="1" x14ac:dyDescent="0.2">
      <c r="B184" s="9">
        <v>183</v>
      </c>
      <c r="C184" s="9">
        <v>15</v>
      </c>
      <c r="D184" s="9" t="s">
        <v>527</v>
      </c>
      <c r="E184" s="9" t="s">
        <v>571</v>
      </c>
      <c r="F184" s="9">
        <v>33621</v>
      </c>
      <c r="G184" s="10" t="s">
        <v>529</v>
      </c>
      <c r="H184" s="10" t="s">
        <v>530</v>
      </c>
      <c r="I184" s="10" t="s">
        <v>572</v>
      </c>
      <c r="J184" s="10" t="s">
        <v>573</v>
      </c>
      <c r="K184" s="11">
        <v>159960</v>
      </c>
      <c r="L184" s="11">
        <v>121784.6</v>
      </c>
      <c r="M184" s="11">
        <v>0</v>
      </c>
      <c r="N184" s="21">
        <v>121784.6</v>
      </c>
      <c r="O184" s="7">
        <v>5</v>
      </c>
      <c r="P184" s="11">
        <v>0</v>
      </c>
      <c r="Q184" s="11">
        <f t="shared" si="14"/>
        <v>29306.414848583521</v>
      </c>
      <c r="R184" s="12" t="b">
        <f t="shared" si="15"/>
        <v>0</v>
      </c>
      <c r="S184" s="23">
        <f t="shared" si="16"/>
        <v>30393.136257756691</v>
      </c>
      <c r="T184" s="23" t="b">
        <f t="shared" si="17"/>
        <v>0</v>
      </c>
      <c r="U184" s="23">
        <f t="shared" si="18"/>
        <v>30403.535505692005</v>
      </c>
      <c r="V184" s="25">
        <f t="shared" si="19"/>
        <v>30404</v>
      </c>
      <c r="W184" s="27">
        <f t="shared" si="20"/>
        <v>-91380.6</v>
      </c>
    </row>
    <row r="185" spans="2:23" ht="76.5" hidden="1" x14ac:dyDescent="0.2">
      <c r="B185" s="9">
        <v>184</v>
      </c>
      <c r="C185" s="9">
        <v>16</v>
      </c>
      <c r="D185" s="9" t="s">
        <v>527</v>
      </c>
      <c r="E185" s="9" t="s">
        <v>574</v>
      </c>
      <c r="F185" s="9">
        <v>33765</v>
      </c>
      <c r="G185" s="10" t="s">
        <v>529</v>
      </c>
      <c r="H185" s="10" t="s">
        <v>530</v>
      </c>
      <c r="I185" s="10" t="s">
        <v>575</v>
      </c>
      <c r="J185" s="10" t="s">
        <v>576</v>
      </c>
      <c r="K185" s="11">
        <v>271320</v>
      </c>
      <c r="L185" s="11">
        <v>216073</v>
      </c>
      <c r="M185" s="11">
        <v>0</v>
      </c>
      <c r="N185" s="21">
        <v>216073</v>
      </c>
      <c r="O185" s="7">
        <v>3</v>
      </c>
      <c r="P185" s="11">
        <v>0</v>
      </c>
      <c r="Q185" s="11">
        <f t="shared" si="14"/>
        <v>17583.848909150114</v>
      </c>
      <c r="R185" s="12" t="b">
        <f t="shared" si="15"/>
        <v>0</v>
      </c>
      <c r="S185" s="23">
        <f t="shared" si="16"/>
        <v>18670.570318323284</v>
      </c>
      <c r="T185" s="23" t="b">
        <f t="shared" si="17"/>
        <v>0</v>
      </c>
      <c r="U185" s="23">
        <f t="shared" si="18"/>
        <v>18680.969566258598</v>
      </c>
      <c r="V185" s="25">
        <f t="shared" si="19"/>
        <v>18681</v>
      </c>
      <c r="W185" s="27">
        <f t="shared" si="20"/>
        <v>-197392</v>
      </c>
    </row>
    <row r="186" spans="2:23" ht="76.5" hidden="1" x14ac:dyDescent="0.2">
      <c r="B186" s="9">
        <v>185</v>
      </c>
      <c r="C186" s="9">
        <v>17</v>
      </c>
      <c r="D186" s="9" t="s">
        <v>527</v>
      </c>
      <c r="E186" s="9" t="s">
        <v>577</v>
      </c>
      <c r="F186" s="9">
        <v>33845</v>
      </c>
      <c r="G186" s="10" t="s">
        <v>529</v>
      </c>
      <c r="H186" s="10" t="s">
        <v>530</v>
      </c>
      <c r="I186" s="10" t="s">
        <v>578</v>
      </c>
      <c r="J186" s="10" t="s">
        <v>579</v>
      </c>
      <c r="K186" s="11">
        <v>230042.02</v>
      </c>
      <c r="L186" s="11">
        <v>161675.26999999999</v>
      </c>
      <c r="M186" s="11">
        <v>0</v>
      </c>
      <c r="N186" s="21">
        <v>161675.26999999999</v>
      </c>
      <c r="O186" s="7">
        <v>5</v>
      </c>
      <c r="P186" s="11">
        <v>0</v>
      </c>
      <c r="Q186" s="11">
        <f t="shared" si="14"/>
        <v>29306.414848583521</v>
      </c>
      <c r="R186" s="12" t="b">
        <f t="shared" si="15"/>
        <v>0</v>
      </c>
      <c r="S186" s="23">
        <f t="shared" si="16"/>
        <v>30393.136257756691</v>
      </c>
      <c r="T186" s="23" t="b">
        <f t="shared" si="17"/>
        <v>0</v>
      </c>
      <c r="U186" s="23">
        <f t="shared" si="18"/>
        <v>30403.535505692005</v>
      </c>
      <c r="V186" s="25">
        <f t="shared" si="19"/>
        <v>30404</v>
      </c>
      <c r="W186" s="27">
        <f t="shared" si="20"/>
        <v>-131271.26999999999</v>
      </c>
    </row>
    <row r="187" spans="2:23" ht="102" hidden="1" x14ac:dyDescent="0.2">
      <c r="B187" s="9">
        <v>186</v>
      </c>
      <c r="C187" s="9">
        <v>18</v>
      </c>
      <c r="D187" s="9" t="s">
        <v>527</v>
      </c>
      <c r="E187" s="9" t="s">
        <v>580</v>
      </c>
      <c r="F187" s="9">
        <v>33881</v>
      </c>
      <c r="G187" s="10" t="s">
        <v>529</v>
      </c>
      <c r="H187" s="10" t="s">
        <v>530</v>
      </c>
      <c r="I187" s="10" t="s">
        <v>581</v>
      </c>
      <c r="J187" s="10" t="s">
        <v>582</v>
      </c>
      <c r="K187" s="11">
        <v>113800</v>
      </c>
      <c r="L187" s="11">
        <v>25800</v>
      </c>
      <c r="M187" s="11">
        <v>0</v>
      </c>
      <c r="N187" s="21">
        <v>25800</v>
      </c>
      <c r="O187" s="7">
        <v>5</v>
      </c>
      <c r="P187" s="11">
        <v>0</v>
      </c>
      <c r="Q187" s="11">
        <f t="shared" si="14"/>
        <v>25800</v>
      </c>
      <c r="R187" s="12" t="b">
        <f t="shared" si="15"/>
        <v>1</v>
      </c>
      <c r="S187" s="23">
        <f t="shared" si="16"/>
        <v>25800</v>
      </c>
      <c r="T187" s="23" t="b">
        <f t="shared" si="17"/>
        <v>1</v>
      </c>
      <c r="U187" s="23">
        <f t="shared" si="18"/>
        <v>25800</v>
      </c>
      <c r="V187" s="25">
        <f t="shared" si="19"/>
        <v>25800</v>
      </c>
      <c r="W187" s="27">
        <f t="shared" si="20"/>
        <v>0</v>
      </c>
    </row>
    <row r="188" spans="2:23" ht="76.5" hidden="1" x14ac:dyDescent="0.2">
      <c r="B188" s="9">
        <v>187</v>
      </c>
      <c r="C188" s="9">
        <v>19</v>
      </c>
      <c r="D188" s="9" t="s">
        <v>527</v>
      </c>
      <c r="E188" s="9" t="s">
        <v>583</v>
      </c>
      <c r="F188" s="9">
        <v>33952</v>
      </c>
      <c r="G188" s="10" t="s">
        <v>529</v>
      </c>
      <c r="H188" s="10" t="s">
        <v>530</v>
      </c>
      <c r="I188" s="10" t="s">
        <v>584</v>
      </c>
      <c r="J188" s="10" t="s">
        <v>585</v>
      </c>
      <c r="K188" s="11">
        <v>195200</v>
      </c>
      <c r="L188" s="11">
        <v>100000</v>
      </c>
      <c r="M188" s="11">
        <v>0</v>
      </c>
      <c r="N188" s="21">
        <v>90000</v>
      </c>
      <c r="O188" s="7">
        <v>4</v>
      </c>
      <c r="P188" s="11">
        <v>0</v>
      </c>
      <c r="Q188" s="11">
        <f t="shared" si="14"/>
        <v>23445.131878866818</v>
      </c>
      <c r="R188" s="12" t="b">
        <f t="shared" si="15"/>
        <v>0</v>
      </c>
      <c r="S188" s="23">
        <f t="shared" si="16"/>
        <v>24531.853288039987</v>
      </c>
      <c r="T188" s="23" t="b">
        <f t="shared" si="17"/>
        <v>0</v>
      </c>
      <c r="U188" s="23">
        <f t="shared" si="18"/>
        <v>24542.252535975302</v>
      </c>
      <c r="V188" s="25">
        <f t="shared" si="19"/>
        <v>24543</v>
      </c>
      <c r="W188" s="27">
        <f t="shared" si="20"/>
        <v>-65457</v>
      </c>
    </row>
    <row r="189" spans="2:23" ht="25.5" hidden="1" x14ac:dyDescent="0.2">
      <c r="B189" s="9">
        <v>188</v>
      </c>
      <c r="C189" s="9">
        <v>20</v>
      </c>
      <c r="D189" s="9" t="s">
        <v>527</v>
      </c>
      <c r="E189" s="9" t="s">
        <v>586</v>
      </c>
      <c r="F189" s="9">
        <v>179720</v>
      </c>
      <c r="G189" s="10" t="s">
        <v>529</v>
      </c>
      <c r="H189" s="10" t="s">
        <v>530</v>
      </c>
      <c r="I189" s="10" t="s">
        <v>587</v>
      </c>
      <c r="J189" s="10" t="s">
        <v>588</v>
      </c>
      <c r="K189" s="11">
        <v>108156</v>
      </c>
      <c r="L189" s="11">
        <v>49597</v>
      </c>
      <c r="M189" s="11">
        <v>0</v>
      </c>
      <c r="N189" s="21">
        <v>49597</v>
      </c>
      <c r="O189" s="7">
        <v>5</v>
      </c>
      <c r="P189" s="11">
        <v>0</v>
      </c>
      <c r="Q189" s="11">
        <f t="shared" si="14"/>
        <v>29306.414848583521</v>
      </c>
      <c r="R189" s="12" t="b">
        <f t="shared" si="15"/>
        <v>0</v>
      </c>
      <c r="S189" s="23">
        <f t="shared" si="16"/>
        <v>30393.136257756691</v>
      </c>
      <c r="T189" s="23" t="b">
        <f t="shared" si="17"/>
        <v>0</v>
      </c>
      <c r="U189" s="23">
        <f t="shared" si="18"/>
        <v>30403.535505692005</v>
      </c>
      <c r="V189" s="25">
        <f t="shared" si="19"/>
        <v>30404</v>
      </c>
      <c r="W189" s="27">
        <f t="shared" si="20"/>
        <v>-19193</v>
      </c>
    </row>
    <row r="190" spans="2:23" ht="51" hidden="1" x14ac:dyDescent="0.2">
      <c r="B190" s="9">
        <v>189</v>
      </c>
      <c r="C190" s="9">
        <v>21</v>
      </c>
      <c r="D190" s="9" t="s">
        <v>527</v>
      </c>
      <c r="E190" s="9" t="s">
        <v>589</v>
      </c>
      <c r="F190" s="9">
        <v>34235</v>
      </c>
      <c r="G190" s="10" t="s">
        <v>529</v>
      </c>
      <c r="H190" s="10" t="s">
        <v>530</v>
      </c>
      <c r="I190" s="10" t="s">
        <v>590</v>
      </c>
      <c r="J190" s="10" t="s">
        <v>591</v>
      </c>
      <c r="K190" s="11">
        <v>237600</v>
      </c>
      <c r="L190" s="11">
        <v>178730.25</v>
      </c>
      <c r="M190" s="11">
        <v>0</v>
      </c>
      <c r="N190" s="21">
        <v>178730</v>
      </c>
      <c r="O190" s="7">
        <v>5</v>
      </c>
      <c r="P190" s="11">
        <v>0</v>
      </c>
      <c r="Q190" s="11">
        <f t="shared" si="14"/>
        <v>29306.414848583521</v>
      </c>
      <c r="R190" s="12" t="b">
        <f t="shared" si="15"/>
        <v>0</v>
      </c>
      <c r="S190" s="23">
        <f t="shared" si="16"/>
        <v>30393.136257756691</v>
      </c>
      <c r="T190" s="23" t="b">
        <f t="shared" si="17"/>
        <v>0</v>
      </c>
      <c r="U190" s="23">
        <f t="shared" si="18"/>
        <v>30403.535505692005</v>
      </c>
      <c r="V190" s="25">
        <f t="shared" si="19"/>
        <v>30404</v>
      </c>
      <c r="W190" s="27">
        <f t="shared" si="20"/>
        <v>-148326</v>
      </c>
    </row>
    <row r="191" spans="2:23" ht="76.5" hidden="1" x14ac:dyDescent="0.2">
      <c r="B191" s="9">
        <v>190</v>
      </c>
      <c r="C191" s="9">
        <v>22</v>
      </c>
      <c r="D191" s="9" t="s">
        <v>527</v>
      </c>
      <c r="E191" s="9" t="s">
        <v>592</v>
      </c>
      <c r="F191" s="9">
        <v>34280</v>
      </c>
      <c r="G191" s="10" t="s">
        <v>529</v>
      </c>
      <c r="H191" s="10" t="s">
        <v>530</v>
      </c>
      <c r="I191" s="10" t="s">
        <v>593</v>
      </c>
      <c r="J191" s="10" t="s">
        <v>594</v>
      </c>
      <c r="K191" s="11">
        <v>81028</v>
      </c>
      <c r="L191" s="11">
        <v>54504.5</v>
      </c>
      <c r="M191" s="11">
        <v>0</v>
      </c>
      <c r="N191" s="21">
        <v>54504.5</v>
      </c>
      <c r="O191" s="7">
        <v>5</v>
      </c>
      <c r="P191" s="11">
        <v>0</v>
      </c>
      <c r="Q191" s="11">
        <f t="shared" si="14"/>
        <v>29306.414848583521</v>
      </c>
      <c r="R191" s="12" t="b">
        <f t="shared" si="15"/>
        <v>0</v>
      </c>
      <c r="S191" s="23">
        <f t="shared" si="16"/>
        <v>30393.136257756691</v>
      </c>
      <c r="T191" s="23" t="b">
        <f t="shared" si="17"/>
        <v>0</v>
      </c>
      <c r="U191" s="23">
        <f t="shared" si="18"/>
        <v>30403.535505692005</v>
      </c>
      <c r="V191" s="25">
        <f t="shared" si="19"/>
        <v>30404</v>
      </c>
      <c r="W191" s="27">
        <f t="shared" si="20"/>
        <v>-24100.5</v>
      </c>
    </row>
    <row r="192" spans="2:23" ht="76.5" hidden="1" x14ac:dyDescent="0.2">
      <c r="B192" s="9">
        <v>191</v>
      </c>
      <c r="C192" s="9">
        <v>23</v>
      </c>
      <c r="D192" s="9" t="s">
        <v>527</v>
      </c>
      <c r="E192" s="9" t="s">
        <v>595</v>
      </c>
      <c r="F192" s="9">
        <v>34360</v>
      </c>
      <c r="G192" s="10" t="s">
        <v>529</v>
      </c>
      <c r="H192" s="10" t="s">
        <v>530</v>
      </c>
      <c r="I192" s="10" t="s">
        <v>596</v>
      </c>
      <c r="J192" s="10" t="s">
        <v>597</v>
      </c>
      <c r="K192" s="11">
        <v>214200</v>
      </c>
      <c r="L192" s="11">
        <v>100000</v>
      </c>
      <c r="M192" s="11">
        <v>0</v>
      </c>
      <c r="N192" s="21">
        <v>100000</v>
      </c>
      <c r="O192" s="7">
        <v>5</v>
      </c>
      <c r="P192" s="11">
        <v>0</v>
      </c>
      <c r="Q192" s="11">
        <f t="shared" si="14"/>
        <v>29306.414848583521</v>
      </c>
      <c r="R192" s="12" t="b">
        <f t="shared" si="15"/>
        <v>0</v>
      </c>
      <c r="S192" s="23">
        <f t="shared" si="16"/>
        <v>30393.136257756691</v>
      </c>
      <c r="T192" s="23" t="b">
        <f t="shared" si="17"/>
        <v>0</v>
      </c>
      <c r="U192" s="23">
        <f t="shared" si="18"/>
        <v>30403.535505692005</v>
      </c>
      <c r="V192" s="25">
        <f t="shared" si="19"/>
        <v>30404</v>
      </c>
      <c r="W192" s="27">
        <f t="shared" si="20"/>
        <v>-69596</v>
      </c>
    </row>
    <row r="193" spans="2:23" ht="76.5" hidden="1" x14ac:dyDescent="0.2">
      <c r="B193" s="9">
        <v>192</v>
      </c>
      <c r="C193" s="9">
        <v>24</v>
      </c>
      <c r="D193" s="9" t="s">
        <v>527</v>
      </c>
      <c r="E193" s="9" t="s">
        <v>598</v>
      </c>
      <c r="F193" s="9">
        <v>34645</v>
      </c>
      <c r="G193" s="10" t="s">
        <v>529</v>
      </c>
      <c r="H193" s="10" t="s">
        <v>530</v>
      </c>
      <c r="I193" s="10" t="s">
        <v>599</v>
      </c>
      <c r="J193" s="10" t="s">
        <v>600</v>
      </c>
      <c r="K193" s="11">
        <v>126140</v>
      </c>
      <c r="L193" s="11">
        <v>126140</v>
      </c>
      <c r="M193" s="11">
        <v>0</v>
      </c>
      <c r="N193" s="21">
        <v>126140</v>
      </c>
      <c r="O193" s="7">
        <v>3</v>
      </c>
      <c r="P193" s="11">
        <v>0</v>
      </c>
      <c r="Q193" s="11">
        <f t="shared" si="14"/>
        <v>17583.848909150114</v>
      </c>
      <c r="R193" s="12" t="b">
        <f t="shared" si="15"/>
        <v>0</v>
      </c>
      <c r="S193" s="23">
        <f t="shared" si="16"/>
        <v>18670.570318323284</v>
      </c>
      <c r="T193" s="23" t="b">
        <f t="shared" si="17"/>
        <v>0</v>
      </c>
      <c r="U193" s="23">
        <f t="shared" si="18"/>
        <v>18680.969566258598</v>
      </c>
      <c r="V193" s="25">
        <f t="shared" si="19"/>
        <v>18681</v>
      </c>
      <c r="W193" s="27">
        <f t="shared" si="20"/>
        <v>-107459</v>
      </c>
    </row>
    <row r="194" spans="2:23" ht="76.5" hidden="1" x14ac:dyDescent="0.2">
      <c r="B194" s="9">
        <v>193</v>
      </c>
      <c r="C194" s="9">
        <v>25</v>
      </c>
      <c r="D194" s="9" t="s">
        <v>527</v>
      </c>
      <c r="E194" s="9" t="s">
        <v>601</v>
      </c>
      <c r="F194" s="9">
        <v>34850</v>
      </c>
      <c r="G194" s="10" t="s">
        <v>529</v>
      </c>
      <c r="H194" s="10" t="s">
        <v>530</v>
      </c>
      <c r="I194" s="10" t="s">
        <v>602</v>
      </c>
      <c r="J194" s="10" t="s">
        <v>603</v>
      </c>
      <c r="K194" s="11">
        <v>50690</v>
      </c>
      <c r="L194" s="11">
        <v>10121</v>
      </c>
      <c r="M194" s="11">
        <v>0</v>
      </c>
      <c r="N194" s="21">
        <v>10121</v>
      </c>
      <c r="O194" s="7">
        <v>4</v>
      </c>
      <c r="P194" s="11">
        <v>0</v>
      </c>
      <c r="Q194" s="11">
        <f t="shared" ref="Q194:Q257" si="21">IF(O194*$P$962&gt;N194,N194,O194*$P$962)</f>
        <v>10121</v>
      </c>
      <c r="R194" s="12" t="b">
        <f t="shared" si="15"/>
        <v>1</v>
      </c>
      <c r="S194" s="23">
        <f t="shared" si="16"/>
        <v>10121</v>
      </c>
      <c r="T194" s="23" t="b">
        <f t="shared" si="17"/>
        <v>1</v>
      </c>
      <c r="U194" s="23">
        <f t="shared" si="18"/>
        <v>10121</v>
      </c>
      <c r="V194" s="25">
        <f t="shared" si="19"/>
        <v>10121</v>
      </c>
      <c r="W194" s="27">
        <f t="shared" si="20"/>
        <v>0</v>
      </c>
    </row>
    <row r="195" spans="2:23" ht="51" hidden="1" x14ac:dyDescent="0.2">
      <c r="B195" s="9">
        <v>194</v>
      </c>
      <c r="C195" s="9">
        <v>26</v>
      </c>
      <c r="D195" s="9" t="s">
        <v>527</v>
      </c>
      <c r="E195" s="9" t="s">
        <v>604</v>
      </c>
      <c r="F195" s="9">
        <v>34422</v>
      </c>
      <c r="G195" s="10" t="s">
        <v>529</v>
      </c>
      <c r="H195" s="10" t="s">
        <v>530</v>
      </c>
      <c r="I195" s="10" t="s">
        <v>605</v>
      </c>
      <c r="J195" s="10" t="s">
        <v>606</v>
      </c>
      <c r="K195" s="11">
        <v>88375</v>
      </c>
      <c r="L195" s="11">
        <v>46766</v>
      </c>
      <c r="M195" s="11">
        <v>0</v>
      </c>
      <c r="N195" s="21">
        <v>46766</v>
      </c>
      <c r="O195" s="7">
        <v>5</v>
      </c>
      <c r="P195" s="11">
        <v>0</v>
      </c>
      <c r="Q195" s="11">
        <f t="shared" si="21"/>
        <v>29306.414848583521</v>
      </c>
      <c r="R195" s="12" t="b">
        <f t="shared" ref="R195:R258" si="22">IF(N195&lt;=Q195,TRUE,FALSE)</f>
        <v>0</v>
      </c>
      <c r="S195" s="23">
        <f t="shared" ref="S195:S258" si="23">IF(R195=FALSE,IF(SUM(Q195,$Q$963/$R$962)&gt;N195,Q195,SUM(Q195,$Q$963/$R$962)),Q195)</f>
        <v>30393.136257756691</v>
      </c>
      <c r="T195" s="23" t="b">
        <f t="shared" ref="T195:T258" si="24">IF(N195&lt;=S195,TRUE,FALSE)</f>
        <v>0</v>
      </c>
      <c r="U195" s="23">
        <f t="shared" ref="U195:U258" si="25">IF(T195=FALSE,IF(SUM(S195,$S$963/$T$962)&gt;N195,S195,SUM(S195,$S$963/$T$962)),S195)</f>
        <v>30403.535505692005</v>
      </c>
      <c r="V195" s="25">
        <f t="shared" ref="V195:V258" si="26">IF(U195&gt;=N195,ROUNDDOWN(U195,0),ROUNDUP(U195,0))</f>
        <v>30404</v>
      </c>
      <c r="W195" s="27">
        <f t="shared" ref="W195:W258" si="27">V195-N195</f>
        <v>-16362</v>
      </c>
    </row>
    <row r="196" spans="2:23" ht="51" hidden="1" x14ac:dyDescent="0.2">
      <c r="B196" s="9">
        <v>195</v>
      </c>
      <c r="C196" s="9">
        <v>27</v>
      </c>
      <c r="D196" s="9" t="s">
        <v>527</v>
      </c>
      <c r="E196" s="9" t="s">
        <v>607</v>
      </c>
      <c r="F196" s="9">
        <v>34903</v>
      </c>
      <c r="G196" s="10" t="s">
        <v>529</v>
      </c>
      <c r="H196" s="10" t="s">
        <v>530</v>
      </c>
      <c r="I196" s="10" t="s">
        <v>608</v>
      </c>
      <c r="J196" s="10" t="s">
        <v>609</v>
      </c>
      <c r="K196" s="11">
        <v>139825</v>
      </c>
      <c r="L196" s="11">
        <v>69912.5</v>
      </c>
      <c r="M196" s="11">
        <v>0</v>
      </c>
      <c r="N196" s="21">
        <v>69912.5</v>
      </c>
      <c r="O196" s="7">
        <v>4</v>
      </c>
      <c r="P196" s="11">
        <v>0</v>
      </c>
      <c r="Q196" s="11">
        <f t="shared" si="21"/>
        <v>23445.131878866818</v>
      </c>
      <c r="R196" s="12" t="b">
        <f t="shared" si="22"/>
        <v>0</v>
      </c>
      <c r="S196" s="23">
        <f t="shared" si="23"/>
        <v>24531.853288039987</v>
      </c>
      <c r="T196" s="23" t="b">
        <f t="shared" si="24"/>
        <v>0</v>
      </c>
      <c r="U196" s="23">
        <f t="shared" si="25"/>
        <v>24542.252535975302</v>
      </c>
      <c r="V196" s="25">
        <f t="shared" si="26"/>
        <v>24543</v>
      </c>
      <c r="W196" s="27">
        <f t="shared" si="27"/>
        <v>-45369.5</v>
      </c>
    </row>
    <row r="197" spans="2:23" ht="76.5" hidden="1" x14ac:dyDescent="0.2">
      <c r="B197" s="9">
        <v>196</v>
      </c>
      <c r="C197" s="9">
        <v>28</v>
      </c>
      <c r="D197" s="9" t="s">
        <v>527</v>
      </c>
      <c r="E197" s="9" t="s">
        <v>610</v>
      </c>
      <c r="F197" s="9">
        <v>34547</v>
      </c>
      <c r="G197" s="10" t="s">
        <v>529</v>
      </c>
      <c r="H197" s="10" t="s">
        <v>530</v>
      </c>
      <c r="I197" s="10" t="s">
        <v>611</v>
      </c>
      <c r="J197" s="10" t="s">
        <v>612</v>
      </c>
      <c r="K197" s="11">
        <v>190900</v>
      </c>
      <c r="L197" s="11">
        <v>190900</v>
      </c>
      <c r="M197" s="11">
        <v>0</v>
      </c>
      <c r="N197" s="21">
        <v>190900</v>
      </c>
      <c r="O197" s="7">
        <v>5</v>
      </c>
      <c r="P197" s="11">
        <v>0</v>
      </c>
      <c r="Q197" s="11">
        <f t="shared" si="21"/>
        <v>29306.414848583521</v>
      </c>
      <c r="R197" s="12" t="b">
        <f t="shared" si="22"/>
        <v>0</v>
      </c>
      <c r="S197" s="23">
        <f t="shared" si="23"/>
        <v>30393.136257756691</v>
      </c>
      <c r="T197" s="23" t="b">
        <f t="shared" si="24"/>
        <v>0</v>
      </c>
      <c r="U197" s="23">
        <f t="shared" si="25"/>
        <v>30403.535505692005</v>
      </c>
      <c r="V197" s="25">
        <f t="shared" si="26"/>
        <v>30404</v>
      </c>
      <c r="W197" s="27">
        <f t="shared" si="27"/>
        <v>-160496</v>
      </c>
    </row>
    <row r="198" spans="2:23" ht="114.75" hidden="1" x14ac:dyDescent="0.2">
      <c r="B198" s="9">
        <v>197</v>
      </c>
      <c r="C198" s="9">
        <v>29</v>
      </c>
      <c r="D198" s="9" t="s">
        <v>527</v>
      </c>
      <c r="E198" s="9" t="s">
        <v>613</v>
      </c>
      <c r="F198" s="9">
        <v>35152</v>
      </c>
      <c r="G198" s="10" t="s">
        <v>529</v>
      </c>
      <c r="H198" s="10" t="s">
        <v>530</v>
      </c>
      <c r="I198" s="10" t="s">
        <v>614</v>
      </c>
      <c r="J198" s="10" t="s">
        <v>615</v>
      </c>
      <c r="K198" s="11">
        <v>150000</v>
      </c>
      <c r="L198" s="11">
        <v>141898.51999999999</v>
      </c>
      <c r="M198" s="11">
        <v>0</v>
      </c>
      <c r="N198" s="21">
        <v>141898.51999999999</v>
      </c>
      <c r="O198" s="7">
        <v>5</v>
      </c>
      <c r="P198" s="11">
        <v>0</v>
      </c>
      <c r="Q198" s="11">
        <f t="shared" si="21"/>
        <v>29306.414848583521</v>
      </c>
      <c r="R198" s="12" t="b">
        <f t="shared" si="22"/>
        <v>0</v>
      </c>
      <c r="S198" s="23">
        <f t="shared" si="23"/>
        <v>30393.136257756691</v>
      </c>
      <c r="T198" s="23" t="b">
        <f t="shared" si="24"/>
        <v>0</v>
      </c>
      <c r="U198" s="23">
        <f t="shared" si="25"/>
        <v>30403.535505692005</v>
      </c>
      <c r="V198" s="25">
        <f t="shared" si="26"/>
        <v>30404</v>
      </c>
      <c r="W198" s="27">
        <f t="shared" si="27"/>
        <v>-111494.51999999999</v>
      </c>
    </row>
    <row r="199" spans="2:23" ht="51" hidden="1" x14ac:dyDescent="0.2">
      <c r="B199" s="9">
        <v>198</v>
      </c>
      <c r="C199" s="9">
        <v>30</v>
      </c>
      <c r="D199" s="9" t="s">
        <v>527</v>
      </c>
      <c r="E199" s="9" t="s">
        <v>616</v>
      </c>
      <c r="F199" s="9">
        <v>35054</v>
      </c>
      <c r="G199" s="10" t="s">
        <v>529</v>
      </c>
      <c r="H199" s="10" t="s">
        <v>530</v>
      </c>
      <c r="I199" s="10" t="s">
        <v>617</v>
      </c>
      <c r="J199" s="10" t="s">
        <v>618</v>
      </c>
      <c r="K199" s="11">
        <v>93000</v>
      </c>
      <c r="L199" s="11">
        <v>93000</v>
      </c>
      <c r="M199" s="11">
        <v>0</v>
      </c>
      <c r="N199" s="21">
        <v>10000</v>
      </c>
      <c r="O199" s="7">
        <v>5</v>
      </c>
      <c r="P199" s="11">
        <v>0</v>
      </c>
      <c r="Q199" s="11">
        <f t="shared" si="21"/>
        <v>10000</v>
      </c>
      <c r="R199" s="12" t="b">
        <f t="shared" si="22"/>
        <v>1</v>
      </c>
      <c r="S199" s="23">
        <f t="shared" si="23"/>
        <v>10000</v>
      </c>
      <c r="T199" s="23" t="b">
        <f t="shared" si="24"/>
        <v>1</v>
      </c>
      <c r="U199" s="23">
        <f t="shared" si="25"/>
        <v>10000</v>
      </c>
      <c r="V199" s="25">
        <f t="shared" si="26"/>
        <v>10000</v>
      </c>
      <c r="W199" s="27">
        <f t="shared" si="27"/>
        <v>0</v>
      </c>
    </row>
    <row r="200" spans="2:23" ht="76.5" hidden="1" x14ac:dyDescent="0.2">
      <c r="B200" s="9">
        <v>199</v>
      </c>
      <c r="C200" s="9">
        <v>31</v>
      </c>
      <c r="D200" s="9" t="s">
        <v>527</v>
      </c>
      <c r="E200" s="9" t="s">
        <v>619</v>
      </c>
      <c r="F200" s="9">
        <v>35090</v>
      </c>
      <c r="G200" s="10" t="s">
        <v>529</v>
      </c>
      <c r="H200" s="10" t="s">
        <v>530</v>
      </c>
      <c r="I200" s="10" t="s">
        <v>620</v>
      </c>
      <c r="J200" s="10" t="s">
        <v>621</v>
      </c>
      <c r="K200" s="11">
        <v>154700</v>
      </c>
      <c r="L200" s="11">
        <v>130000</v>
      </c>
      <c r="M200" s="11">
        <v>0</v>
      </c>
      <c r="N200" s="21">
        <v>130000</v>
      </c>
      <c r="O200" s="7">
        <v>4</v>
      </c>
      <c r="P200" s="11">
        <v>0</v>
      </c>
      <c r="Q200" s="11">
        <f t="shared" si="21"/>
        <v>23445.131878866818</v>
      </c>
      <c r="R200" s="12" t="b">
        <f t="shared" si="22"/>
        <v>0</v>
      </c>
      <c r="S200" s="23">
        <f t="shared" si="23"/>
        <v>24531.853288039987</v>
      </c>
      <c r="T200" s="23" t="b">
        <f t="shared" si="24"/>
        <v>0</v>
      </c>
      <c r="U200" s="23">
        <f t="shared" si="25"/>
        <v>24542.252535975302</v>
      </c>
      <c r="V200" s="25">
        <f t="shared" si="26"/>
        <v>24543</v>
      </c>
      <c r="W200" s="27">
        <f t="shared" si="27"/>
        <v>-105457</v>
      </c>
    </row>
    <row r="201" spans="2:23" ht="76.5" hidden="1" x14ac:dyDescent="0.2">
      <c r="B201" s="9">
        <v>200</v>
      </c>
      <c r="C201" s="9">
        <v>32</v>
      </c>
      <c r="D201" s="9" t="s">
        <v>527</v>
      </c>
      <c r="E201" s="9" t="s">
        <v>622</v>
      </c>
      <c r="F201" s="9">
        <v>35269</v>
      </c>
      <c r="G201" s="10" t="s">
        <v>529</v>
      </c>
      <c r="H201" s="10" t="s">
        <v>530</v>
      </c>
      <c r="I201" s="10" t="s">
        <v>623</v>
      </c>
      <c r="J201" s="10" t="s">
        <v>624</v>
      </c>
      <c r="K201" s="11">
        <v>48000</v>
      </c>
      <c r="L201" s="11">
        <v>48000</v>
      </c>
      <c r="M201" s="11">
        <v>0</v>
      </c>
      <c r="N201" s="21">
        <v>48000</v>
      </c>
      <c r="O201" s="7">
        <v>4</v>
      </c>
      <c r="P201" s="11">
        <v>0</v>
      </c>
      <c r="Q201" s="11">
        <f t="shared" si="21"/>
        <v>23445.131878866818</v>
      </c>
      <c r="R201" s="12" t="b">
        <f t="shared" si="22"/>
        <v>0</v>
      </c>
      <c r="S201" s="23">
        <f t="shared" si="23"/>
        <v>24531.853288039987</v>
      </c>
      <c r="T201" s="23" t="b">
        <f t="shared" si="24"/>
        <v>0</v>
      </c>
      <c r="U201" s="23">
        <f t="shared" si="25"/>
        <v>24542.252535975302</v>
      </c>
      <c r="V201" s="25">
        <f t="shared" si="26"/>
        <v>24543</v>
      </c>
      <c r="W201" s="27">
        <f t="shared" si="27"/>
        <v>-23457</v>
      </c>
    </row>
    <row r="202" spans="2:23" ht="51" hidden="1" x14ac:dyDescent="0.2">
      <c r="B202" s="9">
        <v>201</v>
      </c>
      <c r="C202" s="9">
        <v>33</v>
      </c>
      <c r="D202" s="9" t="s">
        <v>527</v>
      </c>
      <c r="E202" s="9" t="s">
        <v>625</v>
      </c>
      <c r="F202" s="9">
        <v>35312</v>
      </c>
      <c r="G202" s="10" t="s">
        <v>529</v>
      </c>
      <c r="H202" s="10" t="s">
        <v>530</v>
      </c>
      <c r="I202" s="10" t="s">
        <v>626</v>
      </c>
      <c r="J202" s="10" t="s">
        <v>627</v>
      </c>
      <c r="K202" s="11">
        <v>130305</v>
      </c>
      <c r="L202" s="11">
        <v>130305</v>
      </c>
      <c r="M202" s="11">
        <v>0</v>
      </c>
      <c r="N202" s="21">
        <v>130305</v>
      </c>
      <c r="O202" s="7">
        <v>4</v>
      </c>
      <c r="P202" s="11">
        <v>0</v>
      </c>
      <c r="Q202" s="11">
        <f t="shared" si="21"/>
        <v>23445.131878866818</v>
      </c>
      <c r="R202" s="12" t="b">
        <f t="shared" si="22"/>
        <v>0</v>
      </c>
      <c r="S202" s="23">
        <f t="shared" si="23"/>
        <v>24531.853288039987</v>
      </c>
      <c r="T202" s="23" t="b">
        <f t="shared" si="24"/>
        <v>0</v>
      </c>
      <c r="U202" s="23">
        <f t="shared" si="25"/>
        <v>24542.252535975302</v>
      </c>
      <c r="V202" s="25">
        <f t="shared" si="26"/>
        <v>24543</v>
      </c>
      <c r="W202" s="27">
        <f t="shared" si="27"/>
        <v>-105762</v>
      </c>
    </row>
    <row r="203" spans="2:23" ht="25.5" hidden="1" x14ac:dyDescent="0.2">
      <c r="B203" s="9">
        <v>202</v>
      </c>
      <c r="C203" s="9">
        <v>1</v>
      </c>
      <c r="D203" s="9" t="s">
        <v>628</v>
      </c>
      <c r="E203" s="9" t="s">
        <v>629</v>
      </c>
      <c r="F203" s="9">
        <v>35731</v>
      </c>
      <c r="G203" s="10" t="s">
        <v>630</v>
      </c>
      <c r="H203" s="10" t="s">
        <v>631</v>
      </c>
      <c r="I203" s="10" t="s">
        <v>632</v>
      </c>
      <c r="J203" s="10" t="s">
        <v>633</v>
      </c>
      <c r="K203" s="11">
        <v>643270</v>
      </c>
      <c r="L203" s="11">
        <v>243340</v>
      </c>
      <c r="M203" s="11">
        <v>183340</v>
      </c>
      <c r="N203" s="21">
        <v>60000</v>
      </c>
      <c r="O203" s="7">
        <v>6</v>
      </c>
      <c r="P203" s="11">
        <v>0</v>
      </c>
      <c r="Q203" s="11">
        <f t="shared" si="21"/>
        <v>35167.697818300228</v>
      </c>
      <c r="R203" s="12" t="b">
        <f t="shared" si="22"/>
        <v>0</v>
      </c>
      <c r="S203" s="23">
        <f t="shared" si="23"/>
        <v>36254.419227473401</v>
      </c>
      <c r="T203" s="23" t="b">
        <f t="shared" si="24"/>
        <v>0</v>
      </c>
      <c r="U203" s="23">
        <f t="shared" si="25"/>
        <v>36264.818475408712</v>
      </c>
      <c r="V203" s="25">
        <f t="shared" si="26"/>
        <v>36265</v>
      </c>
      <c r="W203" s="27">
        <f t="shared" si="27"/>
        <v>-23735</v>
      </c>
    </row>
    <row r="204" spans="2:23" ht="25.5" hidden="1" x14ac:dyDescent="0.2">
      <c r="B204" s="9">
        <v>203</v>
      </c>
      <c r="C204" s="9">
        <v>2</v>
      </c>
      <c r="D204" s="9" t="s">
        <v>628</v>
      </c>
      <c r="E204" s="9" t="s">
        <v>634</v>
      </c>
      <c r="F204" s="9">
        <v>36499</v>
      </c>
      <c r="G204" s="10" t="s">
        <v>630</v>
      </c>
      <c r="H204" s="10" t="s">
        <v>631</v>
      </c>
      <c r="I204" s="10" t="s">
        <v>635</v>
      </c>
      <c r="J204" s="10" t="s">
        <v>636</v>
      </c>
      <c r="K204" s="11">
        <v>154688.1</v>
      </c>
      <c r="L204" s="11">
        <v>134688.1</v>
      </c>
      <c r="M204" s="11">
        <v>0</v>
      </c>
      <c r="N204" s="21">
        <v>134688.1</v>
      </c>
      <c r="O204" s="7">
        <v>2</v>
      </c>
      <c r="P204" s="11">
        <v>0</v>
      </c>
      <c r="Q204" s="11">
        <f t="shared" si="21"/>
        <v>11722.565939433409</v>
      </c>
      <c r="R204" s="12" t="b">
        <f t="shared" si="22"/>
        <v>0</v>
      </c>
      <c r="S204" s="23">
        <f t="shared" si="23"/>
        <v>12809.287348606578</v>
      </c>
      <c r="T204" s="23" t="b">
        <f t="shared" si="24"/>
        <v>0</v>
      </c>
      <c r="U204" s="23">
        <f t="shared" si="25"/>
        <v>12819.686596541891</v>
      </c>
      <c r="V204" s="25">
        <f t="shared" si="26"/>
        <v>12820</v>
      </c>
      <c r="W204" s="27">
        <f t="shared" si="27"/>
        <v>-121868.1</v>
      </c>
    </row>
    <row r="205" spans="2:23" ht="25.5" hidden="1" x14ac:dyDescent="0.2">
      <c r="B205" s="9">
        <v>204</v>
      </c>
      <c r="C205" s="9">
        <v>3</v>
      </c>
      <c r="D205" s="9" t="s">
        <v>628</v>
      </c>
      <c r="E205" s="9" t="s">
        <v>637</v>
      </c>
      <c r="F205" s="9">
        <v>39967</v>
      </c>
      <c r="G205" s="10" t="s">
        <v>630</v>
      </c>
      <c r="H205" s="10" t="s">
        <v>631</v>
      </c>
      <c r="I205" s="10" t="s">
        <v>638</v>
      </c>
      <c r="J205" s="10" t="s">
        <v>639</v>
      </c>
      <c r="K205" s="11">
        <v>159917.42000000001</v>
      </c>
      <c r="L205" s="11">
        <v>49749.68</v>
      </c>
      <c r="M205" s="11">
        <v>18486.79</v>
      </c>
      <c r="N205" s="21">
        <v>31262.89</v>
      </c>
      <c r="O205" s="7">
        <v>3</v>
      </c>
      <c r="P205" s="11">
        <v>0</v>
      </c>
      <c r="Q205" s="11">
        <f t="shared" si="21"/>
        <v>17583.848909150114</v>
      </c>
      <c r="R205" s="12" t="b">
        <f t="shared" si="22"/>
        <v>0</v>
      </c>
      <c r="S205" s="23">
        <f t="shared" si="23"/>
        <v>18670.570318323284</v>
      </c>
      <c r="T205" s="23" t="b">
        <f t="shared" si="24"/>
        <v>0</v>
      </c>
      <c r="U205" s="23">
        <f t="shared" si="25"/>
        <v>18680.969566258598</v>
      </c>
      <c r="V205" s="25">
        <f t="shared" si="26"/>
        <v>18681</v>
      </c>
      <c r="W205" s="27">
        <f t="shared" si="27"/>
        <v>-12581.89</v>
      </c>
    </row>
    <row r="206" spans="2:23" ht="25.5" hidden="1" x14ac:dyDescent="0.2">
      <c r="B206" s="9">
        <v>205</v>
      </c>
      <c r="C206" s="9">
        <v>4</v>
      </c>
      <c r="D206" s="9" t="s">
        <v>628</v>
      </c>
      <c r="E206" s="9" t="s">
        <v>640</v>
      </c>
      <c r="F206" s="9">
        <v>36952</v>
      </c>
      <c r="G206" s="10" t="s">
        <v>630</v>
      </c>
      <c r="H206" s="10" t="s">
        <v>631</v>
      </c>
      <c r="I206" s="10" t="s">
        <v>641</v>
      </c>
      <c r="J206" s="10" t="s">
        <v>642</v>
      </c>
      <c r="K206" s="11">
        <v>132000</v>
      </c>
      <c r="L206" s="11">
        <v>132000</v>
      </c>
      <c r="M206" s="11">
        <v>0</v>
      </c>
      <c r="N206" s="21">
        <v>5000</v>
      </c>
      <c r="O206" s="7">
        <v>3</v>
      </c>
      <c r="P206" s="11">
        <v>0</v>
      </c>
      <c r="Q206" s="11">
        <f t="shared" si="21"/>
        <v>5000</v>
      </c>
      <c r="R206" s="12" t="b">
        <f t="shared" si="22"/>
        <v>1</v>
      </c>
      <c r="S206" s="23">
        <f t="shared" si="23"/>
        <v>5000</v>
      </c>
      <c r="T206" s="23" t="b">
        <f t="shared" si="24"/>
        <v>1</v>
      </c>
      <c r="U206" s="23">
        <f t="shared" si="25"/>
        <v>5000</v>
      </c>
      <c r="V206" s="25">
        <f t="shared" si="26"/>
        <v>5000</v>
      </c>
      <c r="W206" s="27">
        <f t="shared" si="27"/>
        <v>0</v>
      </c>
    </row>
    <row r="207" spans="2:23" ht="25.5" hidden="1" x14ac:dyDescent="0.2">
      <c r="B207" s="9">
        <v>206</v>
      </c>
      <c r="C207" s="9">
        <v>5</v>
      </c>
      <c r="D207" s="9" t="s">
        <v>628</v>
      </c>
      <c r="E207" s="9" t="s">
        <v>643</v>
      </c>
      <c r="F207" s="9">
        <v>37011</v>
      </c>
      <c r="G207" s="10" t="s">
        <v>630</v>
      </c>
      <c r="H207" s="10" t="s">
        <v>631</v>
      </c>
      <c r="I207" s="10" t="s">
        <v>644</v>
      </c>
      <c r="J207" s="10" t="s">
        <v>645</v>
      </c>
      <c r="K207" s="11">
        <v>152320</v>
      </c>
      <c r="L207" s="11">
        <v>63017</v>
      </c>
      <c r="M207" s="11">
        <v>10000</v>
      </c>
      <c r="N207" s="21">
        <v>53017</v>
      </c>
      <c r="O207" s="7">
        <v>4</v>
      </c>
      <c r="P207" s="11">
        <v>0</v>
      </c>
      <c r="Q207" s="11">
        <f t="shared" si="21"/>
        <v>23445.131878866818</v>
      </c>
      <c r="R207" s="12" t="b">
        <f t="shared" si="22"/>
        <v>0</v>
      </c>
      <c r="S207" s="23">
        <f t="shared" si="23"/>
        <v>24531.853288039987</v>
      </c>
      <c r="T207" s="23" t="b">
        <f t="shared" si="24"/>
        <v>0</v>
      </c>
      <c r="U207" s="23">
        <f t="shared" si="25"/>
        <v>24542.252535975302</v>
      </c>
      <c r="V207" s="25">
        <f t="shared" si="26"/>
        <v>24543</v>
      </c>
      <c r="W207" s="27">
        <f t="shared" si="27"/>
        <v>-28474</v>
      </c>
    </row>
    <row r="208" spans="2:23" ht="25.5" hidden="1" x14ac:dyDescent="0.2">
      <c r="B208" s="9">
        <v>207</v>
      </c>
      <c r="C208" s="9">
        <v>6</v>
      </c>
      <c r="D208" s="9" t="s">
        <v>628</v>
      </c>
      <c r="E208" s="9" t="s">
        <v>646</v>
      </c>
      <c r="F208" s="9">
        <v>37280</v>
      </c>
      <c r="G208" s="10" t="s">
        <v>630</v>
      </c>
      <c r="H208" s="10" t="s">
        <v>631</v>
      </c>
      <c r="I208" s="10" t="s">
        <v>647</v>
      </c>
      <c r="J208" s="10" t="s">
        <v>648</v>
      </c>
      <c r="K208" s="11">
        <v>92600</v>
      </c>
      <c r="L208" s="11">
        <v>51940</v>
      </c>
      <c r="M208" s="11">
        <v>0</v>
      </c>
      <c r="N208" s="21">
        <v>51940</v>
      </c>
      <c r="O208" s="7">
        <v>2</v>
      </c>
      <c r="P208" s="11">
        <v>0</v>
      </c>
      <c r="Q208" s="11">
        <f t="shared" si="21"/>
        <v>11722.565939433409</v>
      </c>
      <c r="R208" s="12" t="b">
        <f t="shared" si="22"/>
        <v>0</v>
      </c>
      <c r="S208" s="23">
        <f t="shared" si="23"/>
        <v>12809.287348606578</v>
      </c>
      <c r="T208" s="23" t="b">
        <f t="shared" si="24"/>
        <v>0</v>
      </c>
      <c r="U208" s="23">
        <f t="shared" si="25"/>
        <v>12819.686596541891</v>
      </c>
      <c r="V208" s="25">
        <f t="shared" si="26"/>
        <v>12820</v>
      </c>
      <c r="W208" s="27">
        <f t="shared" si="27"/>
        <v>-39120</v>
      </c>
    </row>
    <row r="209" spans="2:23" ht="25.5" hidden="1" x14ac:dyDescent="0.2">
      <c r="B209" s="9">
        <v>208</v>
      </c>
      <c r="C209" s="9">
        <v>7</v>
      </c>
      <c r="D209" s="9" t="s">
        <v>628</v>
      </c>
      <c r="E209" s="9" t="s">
        <v>649</v>
      </c>
      <c r="F209" s="9">
        <v>38492</v>
      </c>
      <c r="G209" s="10" t="s">
        <v>630</v>
      </c>
      <c r="H209" s="10" t="s">
        <v>631</v>
      </c>
      <c r="I209" s="10" t="s">
        <v>650</v>
      </c>
      <c r="J209" s="10" t="s">
        <v>651</v>
      </c>
      <c r="K209" s="11">
        <v>115500</v>
      </c>
      <c r="L209" s="11">
        <v>93500</v>
      </c>
      <c r="M209" s="11">
        <v>23500</v>
      </c>
      <c r="N209" s="21">
        <v>70000</v>
      </c>
      <c r="O209" s="7">
        <v>3</v>
      </c>
      <c r="P209" s="11">
        <v>0</v>
      </c>
      <c r="Q209" s="11">
        <f t="shared" si="21"/>
        <v>17583.848909150114</v>
      </c>
      <c r="R209" s="12" t="b">
        <f t="shared" si="22"/>
        <v>0</v>
      </c>
      <c r="S209" s="23">
        <f t="shared" si="23"/>
        <v>18670.570318323284</v>
      </c>
      <c r="T209" s="23" t="b">
        <f t="shared" si="24"/>
        <v>0</v>
      </c>
      <c r="U209" s="23">
        <f t="shared" si="25"/>
        <v>18680.969566258598</v>
      </c>
      <c r="V209" s="25">
        <f t="shared" si="26"/>
        <v>18681</v>
      </c>
      <c r="W209" s="27">
        <f t="shared" si="27"/>
        <v>-51319</v>
      </c>
    </row>
    <row r="210" spans="2:23" ht="25.5" hidden="1" x14ac:dyDescent="0.2">
      <c r="B210" s="9">
        <v>209</v>
      </c>
      <c r="C210" s="9">
        <v>8</v>
      </c>
      <c r="D210" s="9" t="s">
        <v>628</v>
      </c>
      <c r="E210" s="9" t="s">
        <v>652</v>
      </c>
      <c r="F210" s="9">
        <v>38580</v>
      </c>
      <c r="G210" s="10" t="s">
        <v>630</v>
      </c>
      <c r="H210" s="10" t="s">
        <v>631</v>
      </c>
      <c r="I210" s="10" t="s">
        <v>653</v>
      </c>
      <c r="J210" s="10" t="s">
        <v>654</v>
      </c>
      <c r="K210" s="11">
        <v>99200</v>
      </c>
      <c r="L210" s="11">
        <v>30000</v>
      </c>
      <c r="M210" s="11">
        <v>0</v>
      </c>
      <c r="N210" s="21">
        <v>30000</v>
      </c>
      <c r="O210" s="7">
        <v>2</v>
      </c>
      <c r="P210" s="11">
        <v>0</v>
      </c>
      <c r="Q210" s="11">
        <f t="shared" si="21"/>
        <v>11722.565939433409</v>
      </c>
      <c r="R210" s="12" t="b">
        <f t="shared" si="22"/>
        <v>0</v>
      </c>
      <c r="S210" s="23">
        <f t="shared" si="23"/>
        <v>12809.287348606578</v>
      </c>
      <c r="T210" s="23" t="b">
        <f t="shared" si="24"/>
        <v>0</v>
      </c>
      <c r="U210" s="23">
        <f t="shared" si="25"/>
        <v>12819.686596541891</v>
      </c>
      <c r="V210" s="25">
        <f t="shared" si="26"/>
        <v>12820</v>
      </c>
      <c r="W210" s="27">
        <f t="shared" si="27"/>
        <v>-17180</v>
      </c>
    </row>
    <row r="211" spans="2:23" ht="25.5" hidden="1" x14ac:dyDescent="0.2">
      <c r="B211" s="9">
        <v>210</v>
      </c>
      <c r="C211" s="9">
        <v>9</v>
      </c>
      <c r="D211" s="9" t="s">
        <v>628</v>
      </c>
      <c r="E211" s="9" t="s">
        <v>655</v>
      </c>
      <c r="F211" s="9">
        <v>35839</v>
      </c>
      <c r="G211" s="10" t="s">
        <v>630</v>
      </c>
      <c r="H211" s="10" t="s">
        <v>631</v>
      </c>
      <c r="I211" s="10" t="s">
        <v>656</v>
      </c>
      <c r="J211" s="10" t="s">
        <v>657</v>
      </c>
      <c r="K211" s="11">
        <v>154700</v>
      </c>
      <c r="L211" s="11">
        <v>154700</v>
      </c>
      <c r="M211" s="11">
        <v>41650</v>
      </c>
      <c r="N211" s="21">
        <v>35700</v>
      </c>
      <c r="O211" s="7">
        <v>2</v>
      </c>
      <c r="P211" s="11">
        <v>0</v>
      </c>
      <c r="Q211" s="11">
        <f t="shared" si="21"/>
        <v>11722.565939433409</v>
      </c>
      <c r="R211" s="12" t="b">
        <f t="shared" si="22"/>
        <v>0</v>
      </c>
      <c r="S211" s="23">
        <f t="shared" si="23"/>
        <v>12809.287348606578</v>
      </c>
      <c r="T211" s="23" t="b">
        <f t="shared" si="24"/>
        <v>0</v>
      </c>
      <c r="U211" s="23">
        <f t="shared" si="25"/>
        <v>12819.686596541891</v>
      </c>
      <c r="V211" s="25">
        <f t="shared" si="26"/>
        <v>12820</v>
      </c>
      <c r="W211" s="27">
        <f t="shared" si="27"/>
        <v>-22880</v>
      </c>
    </row>
    <row r="212" spans="2:23" ht="25.5" hidden="1" x14ac:dyDescent="0.2">
      <c r="B212" s="9">
        <v>211</v>
      </c>
      <c r="C212" s="9">
        <v>10</v>
      </c>
      <c r="D212" s="9" t="s">
        <v>628</v>
      </c>
      <c r="E212" s="9" t="s">
        <v>658</v>
      </c>
      <c r="F212" s="9">
        <v>38679</v>
      </c>
      <c r="G212" s="10" t="s">
        <v>630</v>
      </c>
      <c r="H212" s="10" t="s">
        <v>631</v>
      </c>
      <c r="I212" s="10" t="s">
        <v>659</v>
      </c>
      <c r="J212" s="10" t="s">
        <v>660</v>
      </c>
      <c r="K212" s="11">
        <v>155890</v>
      </c>
      <c r="L212" s="11">
        <v>106291</v>
      </c>
      <c r="M212" s="11">
        <v>0</v>
      </c>
      <c r="N212" s="21">
        <v>106291</v>
      </c>
      <c r="O212" s="7">
        <v>3</v>
      </c>
      <c r="P212" s="11">
        <v>0</v>
      </c>
      <c r="Q212" s="11">
        <f t="shared" si="21"/>
        <v>17583.848909150114</v>
      </c>
      <c r="R212" s="12" t="b">
        <f t="shared" si="22"/>
        <v>0</v>
      </c>
      <c r="S212" s="23">
        <f t="shared" si="23"/>
        <v>18670.570318323284</v>
      </c>
      <c r="T212" s="23" t="b">
        <f t="shared" si="24"/>
        <v>0</v>
      </c>
      <c r="U212" s="23">
        <f t="shared" si="25"/>
        <v>18680.969566258598</v>
      </c>
      <c r="V212" s="25">
        <f t="shared" si="26"/>
        <v>18681</v>
      </c>
      <c r="W212" s="27">
        <f t="shared" si="27"/>
        <v>-87610</v>
      </c>
    </row>
    <row r="213" spans="2:23" ht="25.5" hidden="1" x14ac:dyDescent="0.2">
      <c r="B213" s="9">
        <v>212</v>
      </c>
      <c r="C213" s="9">
        <v>11</v>
      </c>
      <c r="D213" s="9" t="s">
        <v>628</v>
      </c>
      <c r="E213" s="9" t="s">
        <v>661</v>
      </c>
      <c r="F213" s="9">
        <v>39612</v>
      </c>
      <c r="G213" s="10" t="s">
        <v>630</v>
      </c>
      <c r="H213" s="10" t="s">
        <v>631</v>
      </c>
      <c r="I213" s="10" t="s">
        <v>662</v>
      </c>
      <c r="J213" s="10" t="s">
        <v>663</v>
      </c>
      <c r="K213" s="11">
        <v>125000</v>
      </c>
      <c r="L213" s="11">
        <v>80000</v>
      </c>
      <c r="M213" s="11">
        <v>0</v>
      </c>
      <c r="N213" s="21">
        <v>40000</v>
      </c>
      <c r="O213" s="7">
        <v>3</v>
      </c>
      <c r="P213" s="11">
        <v>0</v>
      </c>
      <c r="Q213" s="11">
        <f t="shared" si="21"/>
        <v>17583.848909150114</v>
      </c>
      <c r="R213" s="12" t="b">
        <f t="shared" si="22"/>
        <v>0</v>
      </c>
      <c r="S213" s="23">
        <f t="shared" si="23"/>
        <v>18670.570318323284</v>
      </c>
      <c r="T213" s="23" t="b">
        <f t="shared" si="24"/>
        <v>0</v>
      </c>
      <c r="U213" s="23">
        <f t="shared" si="25"/>
        <v>18680.969566258598</v>
      </c>
      <c r="V213" s="25">
        <f t="shared" si="26"/>
        <v>18681</v>
      </c>
      <c r="W213" s="27">
        <f t="shared" si="27"/>
        <v>-21319</v>
      </c>
    </row>
    <row r="214" spans="2:23" ht="25.5" hidden="1" x14ac:dyDescent="0.2">
      <c r="B214" s="9">
        <v>213</v>
      </c>
      <c r="C214" s="9">
        <v>12</v>
      </c>
      <c r="D214" s="9" t="s">
        <v>628</v>
      </c>
      <c r="E214" s="9" t="s">
        <v>664</v>
      </c>
      <c r="F214" s="9">
        <v>39872</v>
      </c>
      <c r="G214" s="10" t="s">
        <v>630</v>
      </c>
      <c r="H214" s="10" t="s">
        <v>631</v>
      </c>
      <c r="I214" s="10" t="s">
        <v>665</v>
      </c>
      <c r="J214" s="10" t="s">
        <v>666</v>
      </c>
      <c r="K214" s="11">
        <v>152320</v>
      </c>
      <c r="L214" s="11">
        <v>58667</v>
      </c>
      <c r="M214" s="11">
        <v>10000</v>
      </c>
      <c r="N214" s="21">
        <v>48667</v>
      </c>
      <c r="O214" s="7">
        <v>4</v>
      </c>
      <c r="P214" s="11">
        <v>0</v>
      </c>
      <c r="Q214" s="11">
        <f t="shared" si="21"/>
        <v>23445.131878866818</v>
      </c>
      <c r="R214" s="12" t="b">
        <f t="shared" si="22"/>
        <v>0</v>
      </c>
      <c r="S214" s="23">
        <f t="shared" si="23"/>
        <v>24531.853288039987</v>
      </c>
      <c r="T214" s="23" t="b">
        <f t="shared" si="24"/>
        <v>0</v>
      </c>
      <c r="U214" s="23">
        <f t="shared" si="25"/>
        <v>24542.252535975302</v>
      </c>
      <c r="V214" s="25">
        <f t="shared" si="26"/>
        <v>24543</v>
      </c>
      <c r="W214" s="27">
        <f t="shared" si="27"/>
        <v>-24124</v>
      </c>
    </row>
    <row r="215" spans="2:23" ht="25.5" hidden="1" x14ac:dyDescent="0.2">
      <c r="B215" s="9">
        <v>214</v>
      </c>
      <c r="C215" s="9">
        <v>1</v>
      </c>
      <c r="D215" s="9" t="s">
        <v>667</v>
      </c>
      <c r="E215" s="9" t="s">
        <v>668</v>
      </c>
      <c r="F215" s="9">
        <v>40544</v>
      </c>
      <c r="G215" s="10" t="s">
        <v>669</v>
      </c>
      <c r="H215" s="10" t="s">
        <v>670</v>
      </c>
      <c r="I215" s="10" t="s">
        <v>671</v>
      </c>
      <c r="J215" s="10" t="s">
        <v>672</v>
      </c>
      <c r="K215" s="11">
        <v>125000</v>
      </c>
      <c r="L215" s="11">
        <v>43750</v>
      </c>
      <c r="M215" s="11">
        <v>0</v>
      </c>
      <c r="N215" s="21">
        <v>43750</v>
      </c>
      <c r="O215" s="7">
        <v>3</v>
      </c>
      <c r="P215" s="11">
        <v>0</v>
      </c>
      <c r="Q215" s="11">
        <f t="shared" si="21"/>
        <v>17583.848909150114</v>
      </c>
      <c r="R215" s="12" t="b">
        <f t="shared" si="22"/>
        <v>0</v>
      </c>
      <c r="S215" s="23">
        <f t="shared" si="23"/>
        <v>18670.570318323284</v>
      </c>
      <c r="T215" s="23" t="b">
        <f t="shared" si="24"/>
        <v>0</v>
      </c>
      <c r="U215" s="23">
        <f t="shared" si="25"/>
        <v>18680.969566258598</v>
      </c>
      <c r="V215" s="25">
        <f t="shared" si="26"/>
        <v>18681</v>
      </c>
      <c r="W215" s="27">
        <f t="shared" si="27"/>
        <v>-25069</v>
      </c>
    </row>
    <row r="216" spans="2:23" ht="38.25" hidden="1" x14ac:dyDescent="0.2">
      <c r="B216" s="9">
        <v>215</v>
      </c>
      <c r="C216" s="9">
        <v>2</v>
      </c>
      <c r="D216" s="9" t="s">
        <v>667</v>
      </c>
      <c r="E216" s="9" t="s">
        <v>673</v>
      </c>
      <c r="F216" s="9">
        <v>40606</v>
      </c>
      <c r="G216" s="10" t="s">
        <v>669</v>
      </c>
      <c r="H216" s="10" t="s">
        <v>670</v>
      </c>
      <c r="I216" s="10" t="s">
        <v>674</v>
      </c>
      <c r="J216" s="10" t="s">
        <v>675</v>
      </c>
      <c r="K216" s="11">
        <v>110000</v>
      </c>
      <c r="L216" s="11">
        <v>35000</v>
      </c>
      <c r="M216" s="11">
        <v>10000</v>
      </c>
      <c r="N216" s="21">
        <v>25000</v>
      </c>
      <c r="O216" s="7">
        <v>4</v>
      </c>
      <c r="P216" s="11">
        <v>0</v>
      </c>
      <c r="Q216" s="11">
        <f t="shared" si="21"/>
        <v>23445.131878866818</v>
      </c>
      <c r="R216" s="12" t="b">
        <f t="shared" si="22"/>
        <v>0</v>
      </c>
      <c r="S216" s="23">
        <f t="shared" si="23"/>
        <v>24531.853288039987</v>
      </c>
      <c r="T216" s="23" t="b">
        <f t="shared" si="24"/>
        <v>0</v>
      </c>
      <c r="U216" s="23">
        <f t="shared" si="25"/>
        <v>24542.252535975302</v>
      </c>
      <c r="V216" s="25">
        <f t="shared" si="26"/>
        <v>24543</v>
      </c>
      <c r="W216" s="27">
        <f t="shared" si="27"/>
        <v>-457</v>
      </c>
    </row>
    <row r="217" spans="2:23" ht="25.5" hidden="1" x14ac:dyDescent="0.2">
      <c r="B217" s="9">
        <v>216</v>
      </c>
      <c r="C217" s="9">
        <v>3</v>
      </c>
      <c r="D217" s="9" t="s">
        <v>667</v>
      </c>
      <c r="E217" s="9" t="s">
        <v>676</v>
      </c>
      <c r="F217" s="9">
        <v>40633</v>
      </c>
      <c r="G217" s="10" t="s">
        <v>669</v>
      </c>
      <c r="H217" s="10" t="s">
        <v>670</v>
      </c>
      <c r="I217" s="10" t="s">
        <v>677</v>
      </c>
      <c r="J217" s="10" t="s">
        <v>678</v>
      </c>
      <c r="K217" s="11">
        <v>362800</v>
      </c>
      <c r="L217" s="11">
        <v>52550</v>
      </c>
      <c r="M217" s="11">
        <v>0</v>
      </c>
      <c r="N217" s="21">
        <v>52550</v>
      </c>
      <c r="O217" s="7">
        <v>3</v>
      </c>
      <c r="P217" s="11">
        <v>0</v>
      </c>
      <c r="Q217" s="11">
        <f t="shared" si="21"/>
        <v>17583.848909150114</v>
      </c>
      <c r="R217" s="12" t="b">
        <f t="shared" si="22"/>
        <v>0</v>
      </c>
      <c r="S217" s="23">
        <f t="shared" si="23"/>
        <v>18670.570318323284</v>
      </c>
      <c r="T217" s="23" t="b">
        <f t="shared" si="24"/>
        <v>0</v>
      </c>
      <c r="U217" s="23">
        <f t="shared" si="25"/>
        <v>18680.969566258598</v>
      </c>
      <c r="V217" s="25">
        <f t="shared" si="26"/>
        <v>18681</v>
      </c>
      <c r="W217" s="27">
        <f t="shared" si="27"/>
        <v>-33869</v>
      </c>
    </row>
    <row r="218" spans="2:23" ht="25.5" hidden="1" x14ac:dyDescent="0.2">
      <c r="B218" s="9">
        <v>217</v>
      </c>
      <c r="C218" s="9">
        <v>4</v>
      </c>
      <c r="D218" s="9" t="s">
        <v>667</v>
      </c>
      <c r="E218" s="9" t="s">
        <v>679</v>
      </c>
      <c r="F218" s="9">
        <v>40688</v>
      </c>
      <c r="G218" s="10" t="s">
        <v>669</v>
      </c>
      <c r="H218" s="10" t="s">
        <v>670</v>
      </c>
      <c r="I218" s="10" t="s">
        <v>680</v>
      </c>
      <c r="J218" s="10" t="s">
        <v>681</v>
      </c>
      <c r="K218" s="11">
        <v>60000</v>
      </c>
      <c r="L218" s="11">
        <v>60000</v>
      </c>
      <c r="M218" s="11">
        <v>20000</v>
      </c>
      <c r="N218" s="21">
        <v>40000</v>
      </c>
      <c r="O218" s="7">
        <v>2</v>
      </c>
      <c r="P218" s="11">
        <v>0</v>
      </c>
      <c r="Q218" s="11">
        <f t="shared" si="21"/>
        <v>11722.565939433409</v>
      </c>
      <c r="R218" s="12" t="b">
        <f t="shared" si="22"/>
        <v>0</v>
      </c>
      <c r="S218" s="23">
        <f t="shared" si="23"/>
        <v>12809.287348606578</v>
      </c>
      <c r="T218" s="23" t="b">
        <f t="shared" si="24"/>
        <v>0</v>
      </c>
      <c r="U218" s="23">
        <f t="shared" si="25"/>
        <v>12819.686596541891</v>
      </c>
      <c r="V218" s="25">
        <f t="shared" si="26"/>
        <v>12820</v>
      </c>
      <c r="W218" s="27">
        <f t="shared" si="27"/>
        <v>-27180</v>
      </c>
    </row>
    <row r="219" spans="2:23" ht="38.25" hidden="1" x14ac:dyDescent="0.2">
      <c r="B219" s="9">
        <v>218</v>
      </c>
      <c r="C219" s="9">
        <v>5</v>
      </c>
      <c r="D219" s="9" t="s">
        <v>667</v>
      </c>
      <c r="E219" s="9" t="s">
        <v>682</v>
      </c>
      <c r="F219" s="9">
        <v>40704</v>
      </c>
      <c r="G219" s="10" t="s">
        <v>669</v>
      </c>
      <c r="H219" s="10" t="s">
        <v>670</v>
      </c>
      <c r="I219" s="10" t="s">
        <v>683</v>
      </c>
      <c r="J219" s="10" t="s">
        <v>684</v>
      </c>
      <c r="K219" s="11">
        <v>261500</v>
      </c>
      <c r="L219" s="11">
        <v>61880</v>
      </c>
      <c r="M219" s="11">
        <v>11880</v>
      </c>
      <c r="N219" s="21">
        <v>50000</v>
      </c>
      <c r="O219" s="7">
        <v>5</v>
      </c>
      <c r="P219" s="11">
        <v>0</v>
      </c>
      <c r="Q219" s="11">
        <f t="shared" si="21"/>
        <v>29306.414848583521</v>
      </c>
      <c r="R219" s="12" t="b">
        <f t="shared" si="22"/>
        <v>0</v>
      </c>
      <c r="S219" s="23">
        <f t="shared" si="23"/>
        <v>30393.136257756691</v>
      </c>
      <c r="T219" s="23" t="b">
        <f t="shared" si="24"/>
        <v>0</v>
      </c>
      <c r="U219" s="23">
        <f t="shared" si="25"/>
        <v>30403.535505692005</v>
      </c>
      <c r="V219" s="25">
        <f t="shared" si="26"/>
        <v>30404</v>
      </c>
      <c r="W219" s="27">
        <f t="shared" si="27"/>
        <v>-19596</v>
      </c>
    </row>
    <row r="220" spans="2:23" ht="25.5" hidden="1" x14ac:dyDescent="0.2">
      <c r="B220" s="9">
        <v>219</v>
      </c>
      <c r="C220" s="9">
        <v>6</v>
      </c>
      <c r="D220" s="9" t="s">
        <v>667</v>
      </c>
      <c r="E220" s="9" t="s">
        <v>685</v>
      </c>
      <c r="F220" s="9">
        <v>40768</v>
      </c>
      <c r="G220" s="10" t="s">
        <v>669</v>
      </c>
      <c r="H220" s="10" t="s">
        <v>670</v>
      </c>
      <c r="I220" s="10" t="s">
        <v>686</v>
      </c>
      <c r="J220" s="10" t="s">
        <v>687</v>
      </c>
      <c r="K220" s="11">
        <v>130900</v>
      </c>
      <c r="L220" s="11">
        <v>77350</v>
      </c>
      <c r="M220" s="11">
        <v>1000</v>
      </c>
      <c r="N220" s="21">
        <v>76350</v>
      </c>
      <c r="O220" s="7">
        <v>3</v>
      </c>
      <c r="P220" s="11">
        <v>0</v>
      </c>
      <c r="Q220" s="11">
        <f t="shared" si="21"/>
        <v>17583.848909150114</v>
      </c>
      <c r="R220" s="12" t="b">
        <f t="shared" si="22"/>
        <v>0</v>
      </c>
      <c r="S220" s="23">
        <f t="shared" si="23"/>
        <v>18670.570318323284</v>
      </c>
      <c r="T220" s="23" t="b">
        <f t="shared" si="24"/>
        <v>0</v>
      </c>
      <c r="U220" s="23">
        <f t="shared" si="25"/>
        <v>18680.969566258598</v>
      </c>
      <c r="V220" s="25">
        <f t="shared" si="26"/>
        <v>18681</v>
      </c>
      <c r="W220" s="27">
        <f t="shared" si="27"/>
        <v>-57669</v>
      </c>
    </row>
    <row r="221" spans="2:23" ht="38.25" hidden="1" x14ac:dyDescent="0.2">
      <c r="B221" s="9">
        <v>220</v>
      </c>
      <c r="C221" s="9">
        <v>7</v>
      </c>
      <c r="D221" s="9" t="s">
        <v>667</v>
      </c>
      <c r="E221" s="9" t="s">
        <v>688</v>
      </c>
      <c r="F221" s="9">
        <v>40900</v>
      </c>
      <c r="G221" s="10" t="s">
        <v>669</v>
      </c>
      <c r="H221" s="10" t="s">
        <v>670</v>
      </c>
      <c r="I221" s="10" t="s">
        <v>689</v>
      </c>
      <c r="J221" s="10" t="s">
        <v>690</v>
      </c>
      <c r="K221" s="11">
        <v>156000</v>
      </c>
      <c r="L221" s="11">
        <v>116000</v>
      </c>
      <c r="M221" s="11">
        <v>58000</v>
      </c>
      <c r="N221" s="21">
        <v>58000</v>
      </c>
      <c r="O221" s="7">
        <v>4</v>
      </c>
      <c r="P221" s="11">
        <v>0</v>
      </c>
      <c r="Q221" s="11">
        <f t="shared" si="21"/>
        <v>23445.131878866818</v>
      </c>
      <c r="R221" s="12" t="b">
        <f t="shared" si="22"/>
        <v>0</v>
      </c>
      <c r="S221" s="23">
        <f t="shared" si="23"/>
        <v>24531.853288039987</v>
      </c>
      <c r="T221" s="23" t="b">
        <f t="shared" si="24"/>
        <v>0</v>
      </c>
      <c r="U221" s="23">
        <f t="shared" si="25"/>
        <v>24542.252535975302</v>
      </c>
      <c r="V221" s="25">
        <f t="shared" si="26"/>
        <v>24543</v>
      </c>
      <c r="W221" s="27">
        <f t="shared" si="27"/>
        <v>-33457</v>
      </c>
    </row>
    <row r="222" spans="2:23" ht="38.25" hidden="1" x14ac:dyDescent="0.2">
      <c r="B222" s="9">
        <v>221</v>
      </c>
      <c r="C222" s="9">
        <v>8</v>
      </c>
      <c r="D222" s="9" t="s">
        <v>667</v>
      </c>
      <c r="E222" s="9" t="s">
        <v>691</v>
      </c>
      <c r="F222" s="9">
        <v>42480</v>
      </c>
      <c r="G222" s="10" t="s">
        <v>669</v>
      </c>
      <c r="H222" s="10" t="s">
        <v>670</v>
      </c>
      <c r="I222" s="10" t="s">
        <v>459</v>
      </c>
      <c r="J222" s="10" t="s">
        <v>692</v>
      </c>
      <c r="K222" s="11">
        <v>161448</v>
      </c>
      <c r="L222" s="11">
        <v>133248</v>
      </c>
      <c r="M222" s="11">
        <v>0</v>
      </c>
      <c r="N222" s="21">
        <v>133248</v>
      </c>
      <c r="O222" s="7">
        <v>5</v>
      </c>
      <c r="P222" s="11">
        <v>0</v>
      </c>
      <c r="Q222" s="11">
        <f t="shared" si="21"/>
        <v>29306.414848583521</v>
      </c>
      <c r="R222" s="12" t="b">
        <f t="shared" si="22"/>
        <v>0</v>
      </c>
      <c r="S222" s="23">
        <f t="shared" si="23"/>
        <v>30393.136257756691</v>
      </c>
      <c r="T222" s="23" t="b">
        <f t="shared" si="24"/>
        <v>0</v>
      </c>
      <c r="U222" s="23">
        <f t="shared" si="25"/>
        <v>30403.535505692005</v>
      </c>
      <c r="V222" s="25">
        <f t="shared" si="26"/>
        <v>30404</v>
      </c>
      <c r="W222" s="27">
        <f t="shared" si="27"/>
        <v>-102844</v>
      </c>
    </row>
    <row r="223" spans="2:23" ht="25.5" hidden="1" x14ac:dyDescent="0.2">
      <c r="B223" s="9">
        <v>222</v>
      </c>
      <c r="C223" s="9">
        <v>9</v>
      </c>
      <c r="D223" s="9" t="s">
        <v>667</v>
      </c>
      <c r="E223" s="9" t="s">
        <v>693</v>
      </c>
      <c r="F223" s="9">
        <v>41248</v>
      </c>
      <c r="G223" s="10" t="s">
        <v>669</v>
      </c>
      <c r="H223" s="10" t="s">
        <v>670</v>
      </c>
      <c r="I223" s="10" t="s">
        <v>694</v>
      </c>
      <c r="J223" s="10" t="s">
        <v>695</v>
      </c>
      <c r="K223" s="11">
        <v>160808.4</v>
      </c>
      <c r="L223" s="11">
        <v>11840.85</v>
      </c>
      <c r="M223" s="11">
        <v>0</v>
      </c>
      <c r="N223" s="21">
        <v>11840.85</v>
      </c>
      <c r="O223" s="7">
        <v>3</v>
      </c>
      <c r="P223" s="11">
        <v>0</v>
      </c>
      <c r="Q223" s="11">
        <f t="shared" si="21"/>
        <v>11840.85</v>
      </c>
      <c r="R223" s="12" t="b">
        <f t="shared" si="22"/>
        <v>1</v>
      </c>
      <c r="S223" s="23">
        <f t="shared" si="23"/>
        <v>11840.85</v>
      </c>
      <c r="T223" s="23" t="b">
        <f t="shared" si="24"/>
        <v>1</v>
      </c>
      <c r="U223" s="23">
        <f t="shared" si="25"/>
        <v>11840.85</v>
      </c>
      <c r="V223" s="25">
        <f t="shared" si="26"/>
        <v>11840</v>
      </c>
      <c r="W223" s="27">
        <f t="shared" si="27"/>
        <v>-0.8500000000003638</v>
      </c>
    </row>
    <row r="224" spans="2:23" ht="25.5" hidden="1" x14ac:dyDescent="0.2">
      <c r="B224" s="9">
        <v>223</v>
      </c>
      <c r="C224" s="9">
        <v>10</v>
      </c>
      <c r="D224" s="9" t="s">
        <v>667</v>
      </c>
      <c r="E224" s="9" t="s">
        <v>696</v>
      </c>
      <c r="F224" s="9">
        <v>41284</v>
      </c>
      <c r="G224" s="10" t="s">
        <v>669</v>
      </c>
      <c r="H224" s="10" t="s">
        <v>670</v>
      </c>
      <c r="I224" s="10" t="s">
        <v>697</v>
      </c>
      <c r="J224" s="10" t="s">
        <v>698</v>
      </c>
      <c r="K224" s="11">
        <v>134000</v>
      </c>
      <c r="L224" s="11">
        <v>101400</v>
      </c>
      <c r="M224" s="11">
        <v>20000</v>
      </c>
      <c r="N224" s="21">
        <v>81400</v>
      </c>
      <c r="O224" s="7">
        <v>3</v>
      </c>
      <c r="P224" s="11">
        <v>0</v>
      </c>
      <c r="Q224" s="11">
        <f t="shared" si="21"/>
        <v>17583.848909150114</v>
      </c>
      <c r="R224" s="12" t="b">
        <f t="shared" si="22"/>
        <v>0</v>
      </c>
      <c r="S224" s="23">
        <f t="shared" si="23"/>
        <v>18670.570318323284</v>
      </c>
      <c r="T224" s="23" t="b">
        <f t="shared" si="24"/>
        <v>0</v>
      </c>
      <c r="U224" s="23">
        <f t="shared" si="25"/>
        <v>18680.969566258598</v>
      </c>
      <c r="V224" s="25">
        <f t="shared" si="26"/>
        <v>18681</v>
      </c>
      <c r="W224" s="27">
        <f t="shared" si="27"/>
        <v>-62719</v>
      </c>
    </row>
    <row r="225" spans="2:23" ht="25.5" hidden="1" x14ac:dyDescent="0.2">
      <c r="B225" s="9">
        <v>224</v>
      </c>
      <c r="C225" s="9">
        <v>11</v>
      </c>
      <c r="D225" s="9" t="s">
        <v>667</v>
      </c>
      <c r="E225" s="9" t="s">
        <v>699</v>
      </c>
      <c r="F225" s="9">
        <v>41382</v>
      </c>
      <c r="G225" s="10" t="s">
        <v>669</v>
      </c>
      <c r="H225" s="10" t="s">
        <v>670</v>
      </c>
      <c r="I225" s="10" t="s">
        <v>700</v>
      </c>
      <c r="J225" s="10" t="s">
        <v>701</v>
      </c>
      <c r="K225" s="11">
        <v>95000</v>
      </c>
      <c r="L225" s="11">
        <v>95000</v>
      </c>
      <c r="M225" s="11">
        <v>15000</v>
      </c>
      <c r="N225" s="21">
        <v>60000</v>
      </c>
      <c r="O225" s="13">
        <v>4</v>
      </c>
      <c r="P225" s="11">
        <v>0</v>
      </c>
      <c r="Q225" s="11">
        <f t="shared" si="21"/>
        <v>23445.131878866818</v>
      </c>
      <c r="R225" s="12" t="b">
        <f t="shared" si="22"/>
        <v>0</v>
      </c>
      <c r="S225" s="23">
        <f t="shared" si="23"/>
        <v>24531.853288039987</v>
      </c>
      <c r="T225" s="23" t="b">
        <f t="shared" si="24"/>
        <v>0</v>
      </c>
      <c r="U225" s="23">
        <f t="shared" si="25"/>
        <v>24542.252535975302</v>
      </c>
      <c r="V225" s="25">
        <f t="shared" si="26"/>
        <v>24543</v>
      </c>
      <c r="W225" s="27">
        <f t="shared" si="27"/>
        <v>-35457</v>
      </c>
    </row>
    <row r="226" spans="2:23" ht="25.5" hidden="1" x14ac:dyDescent="0.2">
      <c r="B226" s="9">
        <v>225</v>
      </c>
      <c r="C226" s="9">
        <v>12</v>
      </c>
      <c r="D226" s="9" t="s">
        <v>667</v>
      </c>
      <c r="E226" s="9" t="s">
        <v>702</v>
      </c>
      <c r="F226" s="9">
        <v>41541</v>
      </c>
      <c r="G226" s="10" t="s">
        <v>669</v>
      </c>
      <c r="H226" s="10" t="s">
        <v>670</v>
      </c>
      <c r="I226" s="10" t="s">
        <v>703</v>
      </c>
      <c r="J226" s="10" t="s">
        <v>704</v>
      </c>
      <c r="K226" s="11">
        <v>119000</v>
      </c>
      <c r="L226" s="11">
        <v>119000</v>
      </c>
      <c r="M226" s="11">
        <v>0</v>
      </c>
      <c r="N226" s="21">
        <v>119000</v>
      </c>
      <c r="O226" s="7">
        <v>3</v>
      </c>
      <c r="P226" s="11">
        <v>0</v>
      </c>
      <c r="Q226" s="11">
        <f t="shared" si="21"/>
        <v>17583.848909150114</v>
      </c>
      <c r="R226" s="12" t="b">
        <f t="shared" si="22"/>
        <v>0</v>
      </c>
      <c r="S226" s="23">
        <f t="shared" si="23"/>
        <v>18670.570318323284</v>
      </c>
      <c r="T226" s="23" t="b">
        <f t="shared" si="24"/>
        <v>0</v>
      </c>
      <c r="U226" s="23">
        <f t="shared" si="25"/>
        <v>18680.969566258598</v>
      </c>
      <c r="V226" s="25">
        <f t="shared" si="26"/>
        <v>18681</v>
      </c>
      <c r="W226" s="27">
        <f t="shared" si="27"/>
        <v>-100319</v>
      </c>
    </row>
    <row r="227" spans="2:23" ht="25.5" hidden="1" x14ac:dyDescent="0.2">
      <c r="B227" s="9">
        <v>226</v>
      </c>
      <c r="C227" s="9">
        <v>13</v>
      </c>
      <c r="D227" s="9" t="s">
        <v>667</v>
      </c>
      <c r="E227" s="9" t="s">
        <v>705</v>
      </c>
      <c r="F227" s="9">
        <v>41701</v>
      </c>
      <c r="G227" s="10" t="s">
        <v>669</v>
      </c>
      <c r="H227" s="10" t="s">
        <v>670</v>
      </c>
      <c r="I227" s="10" t="s">
        <v>706</v>
      </c>
      <c r="J227" s="10" t="s">
        <v>707</v>
      </c>
      <c r="K227" s="11">
        <v>343000</v>
      </c>
      <c r="L227" s="11">
        <v>343000</v>
      </c>
      <c r="M227" s="11">
        <v>5000</v>
      </c>
      <c r="N227" s="21">
        <v>145000</v>
      </c>
      <c r="O227" s="7">
        <v>3</v>
      </c>
      <c r="P227" s="11">
        <v>0</v>
      </c>
      <c r="Q227" s="11">
        <f t="shared" si="21"/>
        <v>17583.848909150114</v>
      </c>
      <c r="R227" s="12" t="b">
        <f t="shared" si="22"/>
        <v>0</v>
      </c>
      <c r="S227" s="23">
        <f t="shared" si="23"/>
        <v>18670.570318323284</v>
      </c>
      <c r="T227" s="23" t="b">
        <f t="shared" si="24"/>
        <v>0</v>
      </c>
      <c r="U227" s="23">
        <f t="shared" si="25"/>
        <v>18680.969566258598</v>
      </c>
      <c r="V227" s="25">
        <f t="shared" si="26"/>
        <v>18681</v>
      </c>
      <c r="W227" s="27">
        <f t="shared" si="27"/>
        <v>-126319</v>
      </c>
    </row>
    <row r="228" spans="2:23" ht="25.5" hidden="1" x14ac:dyDescent="0.2">
      <c r="B228" s="9">
        <v>227</v>
      </c>
      <c r="C228" s="9">
        <v>14</v>
      </c>
      <c r="D228" s="9" t="s">
        <v>667</v>
      </c>
      <c r="E228" s="9" t="s">
        <v>708</v>
      </c>
      <c r="F228" s="9">
        <v>42101</v>
      </c>
      <c r="G228" s="10" t="s">
        <v>669</v>
      </c>
      <c r="H228" s="10" t="s">
        <v>670</v>
      </c>
      <c r="I228" s="10" t="s">
        <v>709</v>
      </c>
      <c r="J228" s="10" t="s">
        <v>710</v>
      </c>
      <c r="K228" s="11">
        <v>160650</v>
      </c>
      <c r="L228" s="11">
        <v>135000</v>
      </c>
      <c r="M228" s="11">
        <v>0</v>
      </c>
      <c r="N228" s="21">
        <v>135000</v>
      </c>
      <c r="O228" s="7">
        <v>4</v>
      </c>
      <c r="P228" s="11">
        <v>0</v>
      </c>
      <c r="Q228" s="11">
        <f t="shared" si="21"/>
        <v>23445.131878866818</v>
      </c>
      <c r="R228" s="12" t="b">
        <f t="shared" si="22"/>
        <v>0</v>
      </c>
      <c r="S228" s="23">
        <f t="shared" si="23"/>
        <v>24531.853288039987</v>
      </c>
      <c r="T228" s="23" t="b">
        <f t="shared" si="24"/>
        <v>0</v>
      </c>
      <c r="U228" s="23">
        <f t="shared" si="25"/>
        <v>24542.252535975302</v>
      </c>
      <c r="V228" s="25">
        <f t="shared" si="26"/>
        <v>24543</v>
      </c>
      <c r="W228" s="27">
        <f t="shared" si="27"/>
        <v>-110457</v>
      </c>
    </row>
    <row r="229" spans="2:23" ht="25.5" hidden="1" x14ac:dyDescent="0.2">
      <c r="B229" s="9">
        <v>228</v>
      </c>
      <c r="C229" s="9">
        <v>15</v>
      </c>
      <c r="D229" s="9" t="s">
        <v>667</v>
      </c>
      <c r="E229" s="9" t="s">
        <v>711</v>
      </c>
      <c r="F229" s="9">
        <v>42236</v>
      </c>
      <c r="G229" s="10" t="s">
        <v>669</v>
      </c>
      <c r="H229" s="10" t="s">
        <v>670</v>
      </c>
      <c r="I229" s="10" t="s">
        <v>712</v>
      </c>
      <c r="J229" s="10" t="s">
        <v>713</v>
      </c>
      <c r="K229" s="11">
        <v>132000</v>
      </c>
      <c r="L229" s="11">
        <v>81650</v>
      </c>
      <c r="M229" s="11">
        <v>21650</v>
      </c>
      <c r="N229" s="21">
        <v>60000</v>
      </c>
      <c r="O229" s="7">
        <v>3</v>
      </c>
      <c r="P229" s="11">
        <v>0</v>
      </c>
      <c r="Q229" s="11">
        <f t="shared" si="21"/>
        <v>17583.848909150114</v>
      </c>
      <c r="R229" s="12" t="b">
        <f t="shared" si="22"/>
        <v>0</v>
      </c>
      <c r="S229" s="23">
        <f t="shared" si="23"/>
        <v>18670.570318323284</v>
      </c>
      <c r="T229" s="23" t="b">
        <f t="shared" si="24"/>
        <v>0</v>
      </c>
      <c r="U229" s="23">
        <f t="shared" si="25"/>
        <v>18680.969566258598</v>
      </c>
      <c r="V229" s="25">
        <f t="shared" si="26"/>
        <v>18681</v>
      </c>
      <c r="W229" s="27">
        <f t="shared" si="27"/>
        <v>-41319</v>
      </c>
    </row>
    <row r="230" spans="2:23" ht="25.5" hidden="1" x14ac:dyDescent="0.2">
      <c r="B230" s="9">
        <v>229</v>
      </c>
      <c r="C230" s="9">
        <v>16</v>
      </c>
      <c r="D230" s="9" t="s">
        <v>667</v>
      </c>
      <c r="E230" s="9" t="s">
        <v>714</v>
      </c>
      <c r="F230" s="9">
        <v>42398</v>
      </c>
      <c r="G230" s="10" t="s">
        <v>669</v>
      </c>
      <c r="H230" s="10" t="s">
        <v>670</v>
      </c>
      <c r="I230" s="10" t="s">
        <v>706</v>
      </c>
      <c r="J230" s="10" t="s">
        <v>715</v>
      </c>
      <c r="K230" s="11">
        <v>139128</v>
      </c>
      <c r="L230" s="11">
        <v>25600</v>
      </c>
      <c r="M230" s="11">
        <v>10000</v>
      </c>
      <c r="N230" s="21">
        <v>15600</v>
      </c>
      <c r="O230" s="7">
        <v>2</v>
      </c>
      <c r="P230" s="11">
        <v>0</v>
      </c>
      <c r="Q230" s="11">
        <f t="shared" si="21"/>
        <v>11722.565939433409</v>
      </c>
      <c r="R230" s="12" t="b">
        <f t="shared" si="22"/>
        <v>0</v>
      </c>
      <c r="S230" s="23">
        <f t="shared" si="23"/>
        <v>12809.287348606578</v>
      </c>
      <c r="T230" s="23" t="b">
        <f t="shared" si="24"/>
        <v>0</v>
      </c>
      <c r="U230" s="23">
        <f t="shared" si="25"/>
        <v>12819.686596541891</v>
      </c>
      <c r="V230" s="25">
        <f t="shared" si="26"/>
        <v>12820</v>
      </c>
      <c r="W230" s="27">
        <f t="shared" si="27"/>
        <v>-2780</v>
      </c>
    </row>
    <row r="231" spans="2:23" ht="25.5" hidden="1" x14ac:dyDescent="0.2">
      <c r="B231" s="9">
        <v>230</v>
      </c>
      <c r="C231" s="9">
        <v>1</v>
      </c>
      <c r="D231" s="9" t="s">
        <v>716</v>
      </c>
      <c r="E231" s="9" t="s">
        <v>717</v>
      </c>
      <c r="F231" s="9">
        <v>44863</v>
      </c>
      <c r="G231" s="10" t="s">
        <v>718</v>
      </c>
      <c r="H231" s="10" t="s">
        <v>719</v>
      </c>
      <c r="I231" s="10" t="s">
        <v>720</v>
      </c>
      <c r="J231" s="10" t="s">
        <v>721</v>
      </c>
      <c r="K231" s="11">
        <v>120000</v>
      </c>
      <c r="L231" s="11">
        <v>120000</v>
      </c>
      <c r="M231" s="11">
        <v>60000</v>
      </c>
      <c r="N231" s="21">
        <v>60000</v>
      </c>
      <c r="O231" s="7">
        <v>2</v>
      </c>
      <c r="P231" s="11">
        <v>0</v>
      </c>
      <c r="Q231" s="11">
        <f t="shared" si="21"/>
        <v>11722.565939433409</v>
      </c>
      <c r="R231" s="12" t="b">
        <f t="shared" si="22"/>
        <v>0</v>
      </c>
      <c r="S231" s="23">
        <f t="shared" si="23"/>
        <v>12809.287348606578</v>
      </c>
      <c r="T231" s="23" t="b">
        <f t="shared" si="24"/>
        <v>0</v>
      </c>
      <c r="U231" s="23">
        <f t="shared" si="25"/>
        <v>12819.686596541891</v>
      </c>
      <c r="V231" s="25">
        <f t="shared" si="26"/>
        <v>12820</v>
      </c>
      <c r="W231" s="27">
        <f t="shared" si="27"/>
        <v>-47180</v>
      </c>
    </row>
    <row r="232" spans="2:23" ht="25.5" hidden="1" x14ac:dyDescent="0.2">
      <c r="B232" s="9">
        <v>231</v>
      </c>
      <c r="C232" s="9">
        <v>2</v>
      </c>
      <c r="D232" s="9" t="s">
        <v>716</v>
      </c>
      <c r="E232" s="9" t="s">
        <v>722</v>
      </c>
      <c r="F232" s="9">
        <v>44989</v>
      </c>
      <c r="G232" s="10" t="s">
        <v>718</v>
      </c>
      <c r="H232" s="10" t="s">
        <v>719</v>
      </c>
      <c r="I232" s="10" t="s">
        <v>723</v>
      </c>
      <c r="J232" s="10" t="s">
        <v>724</v>
      </c>
      <c r="K232" s="11">
        <v>135700</v>
      </c>
      <c r="L232" s="11">
        <v>100000</v>
      </c>
      <c r="M232" s="11">
        <v>0</v>
      </c>
      <c r="N232" s="21">
        <v>100000</v>
      </c>
      <c r="O232" s="7">
        <v>3</v>
      </c>
      <c r="P232" s="11">
        <v>0</v>
      </c>
      <c r="Q232" s="11">
        <f t="shared" si="21"/>
        <v>17583.848909150114</v>
      </c>
      <c r="R232" s="12" t="b">
        <f t="shared" si="22"/>
        <v>0</v>
      </c>
      <c r="S232" s="23">
        <f t="shared" si="23"/>
        <v>18670.570318323284</v>
      </c>
      <c r="T232" s="23" t="b">
        <f t="shared" si="24"/>
        <v>0</v>
      </c>
      <c r="U232" s="23">
        <f t="shared" si="25"/>
        <v>18680.969566258598</v>
      </c>
      <c r="V232" s="25">
        <f t="shared" si="26"/>
        <v>18681</v>
      </c>
      <c r="W232" s="27">
        <f t="shared" si="27"/>
        <v>-81319</v>
      </c>
    </row>
    <row r="233" spans="2:23" ht="51" hidden="1" x14ac:dyDescent="0.2">
      <c r="B233" s="9">
        <v>232</v>
      </c>
      <c r="C233" s="9">
        <v>3</v>
      </c>
      <c r="D233" s="9" t="s">
        <v>716</v>
      </c>
      <c r="E233" s="9" t="s">
        <v>725</v>
      </c>
      <c r="F233" s="9">
        <v>45003</v>
      </c>
      <c r="G233" s="10" t="s">
        <v>718</v>
      </c>
      <c r="H233" s="10" t="s">
        <v>719</v>
      </c>
      <c r="I233" s="10" t="s">
        <v>726</v>
      </c>
      <c r="J233" s="10" t="s">
        <v>727</v>
      </c>
      <c r="K233" s="11">
        <v>113050</v>
      </c>
      <c r="L233" s="11">
        <v>83100</v>
      </c>
      <c r="M233" s="11">
        <v>0</v>
      </c>
      <c r="N233" s="21">
        <v>83100</v>
      </c>
      <c r="O233" s="7">
        <v>2</v>
      </c>
      <c r="P233" s="11">
        <v>0</v>
      </c>
      <c r="Q233" s="11">
        <f t="shared" si="21"/>
        <v>11722.565939433409</v>
      </c>
      <c r="R233" s="12" t="b">
        <f t="shared" si="22"/>
        <v>0</v>
      </c>
      <c r="S233" s="23">
        <f t="shared" si="23"/>
        <v>12809.287348606578</v>
      </c>
      <c r="T233" s="23" t="b">
        <f t="shared" si="24"/>
        <v>0</v>
      </c>
      <c r="U233" s="23">
        <f t="shared" si="25"/>
        <v>12819.686596541891</v>
      </c>
      <c r="V233" s="25">
        <f t="shared" si="26"/>
        <v>12820</v>
      </c>
      <c r="W233" s="27">
        <f t="shared" si="27"/>
        <v>-70280</v>
      </c>
    </row>
    <row r="234" spans="2:23" ht="51" hidden="1" x14ac:dyDescent="0.2">
      <c r="B234" s="9">
        <v>233</v>
      </c>
      <c r="C234" s="9">
        <v>4</v>
      </c>
      <c r="D234" s="9" t="s">
        <v>716</v>
      </c>
      <c r="E234" s="9" t="s">
        <v>728</v>
      </c>
      <c r="F234" s="9">
        <v>45361</v>
      </c>
      <c r="G234" s="10" t="s">
        <v>718</v>
      </c>
      <c r="H234" s="10" t="s">
        <v>719</v>
      </c>
      <c r="I234" s="10" t="s">
        <v>729</v>
      </c>
      <c r="J234" s="10" t="s">
        <v>730</v>
      </c>
      <c r="K234" s="11">
        <v>156420</v>
      </c>
      <c r="L234" s="11">
        <v>19850</v>
      </c>
      <c r="M234" s="11">
        <v>0</v>
      </c>
      <c r="N234" s="21">
        <v>19850</v>
      </c>
      <c r="O234" s="7">
        <v>3</v>
      </c>
      <c r="P234" s="11">
        <v>0</v>
      </c>
      <c r="Q234" s="11">
        <f t="shared" si="21"/>
        <v>17583.848909150114</v>
      </c>
      <c r="R234" s="12" t="b">
        <f t="shared" si="22"/>
        <v>0</v>
      </c>
      <c r="S234" s="23">
        <f t="shared" si="23"/>
        <v>18670.570318323284</v>
      </c>
      <c r="T234" s="23" t="b">
        <f t="shared" si="24"/>
        <v>0</v>
      </c>
      <c r="U234" s="23">
        <f t="shared" si="25"/>
        <v>18680.969566258598</v>
      </c>
      <c r="V234" s="25">
        <f t="shared" si="26"/>
        <v>18681</v>
      </c>
      <c r="W234" s="27">
        <f t="shared" si="27"/>
        <v>-1169</v>
      </c>
    </row>
    <row r="235" spans="2:23" ht="25.5" hidden="1" x14ac:dyDescent="0.2">
      <c r="B235" s="9">
        <v>234</v>
      </c>
      <c r="C235" s="9">
        <v>5</v>
      </c>
      <c r="D235" s="9" t="s">
        <v>716</v>
      </c>
      <c r="E235" s="9" t="s">
        <v>731</v>
      </c>
      <c r="F235" s="9">
        <v>45619</v>
      </c>
      <c r="G235" s="10" t="s">
        <v>718</v>
      </c>
      <c r="H235" s="10" t="s">
        <v>719</v>
      </c>
      <c r="I235" s="10" t="s">
        <v>732</v>
      </c>
      <c r="J235" s="10" t="s">
        <v>733</v>
      </c>
      <c r="K235" s="11">
        <v>94500</v>
      </c>
      <c r="L235" s="11">
        <v>0</v>
      </c>
      <c r="M235" s="11">
        <v>0</v>
      </c>
      <c r="N235" s="21">
        <v>30000</v>
      </c>
      <c r="O235" s="7">
        <v>5</v>
      </c>
      <c r="P235" s="11">
        <v>0</v>
      </c>
      <c r="Q235" s="11">
        <f t="shared" si="21"/>
        <v>29306.414848583521</v>
      </c>
      <c r="R235" s="12" t="b">
        <f t="shared" si="22"/>
        <v>0</v>
      </c>
      <c r="S235" s="23">
        <f t="shared" si="23"/>
        <v>29306.414848583521</v>
      </c>
      <c r="T235" s="23" t="b">
        <f t="shared" si="24"/>
        <v>0</v>
      </c>
      <c r="U235" s="23">
        <f t="shared" si="25"/>
        <v>29316.814096518836</v>
      </c>
      <c r="V235" s="25">
        <f t="shared" si="26"/>
        <v>29317</v>
      </c>
      <c r="W235" s="27">
        <f t="shared" si="27"/>
        <v>-683</v>
      </c>
    </row>
    <row r="236" spans="2:23" ht="25.5" hidden="1" x14ac:dyDescent="0.2">
      <c r="B236" s="9">
        <v>235</v>
      </c>
      <c r="C236" s="9">
        <v>6</v>
      </c>
      <c r="D236" s="9" t="s">
        <v>716</v>
      </c>
      <c r="E236" s="9" t="s">
        <v>734</v>
      </c>
      <c r="F236" s="9">
        <v>45673</v>
      </c>
      <c r="G236" s="10" t="s">
        <v>718</v>
      </c>
      <c r="H236" s="10" t="s">
        <v>719</v>
      </c>
      <c r="I236" s="10" t="s">
        <v>735</v>
      </c>
      <c r="J236" s="10" t="s">
        <v>736</v>
      </c>
      <c r="K236" s="11">
        <v>110000</v>
      </c>
      <c r="L236" s="11">
        <v>110000</v>
      </c>
      <c r="M236" s="11">
        <v>0</v>
      </c>
      <c r="N236" s="21">
        <v>80000</v>
      </c>
      <c r="O236" s="7">
        <v>4</v>
      </c>
      <c r="P236" s="11">
        <v>0</v>
      </c>
      <c r="Q236" s="11">
        <f t="shared" si="21"/>
        <v>23445.131878866818</v>
      </c>
      <c r="R236" s="12" t="b">
        <f t="shared" si="22"/>
        <v>0</v>
      </c>
      <c r="S236" s="23">
        <f t="shared" si="23"/>
        <v>24531.853288039987</v>
      </c>
      <c r="T236" s="23" t="b">
        <f t="shared" si="24"/>
        <v>0</v>
      </c>
      <c r="U236" s="23">
        <f t="shared" si="25"/>
        <v>24542.252535975302</v>
      </c>
      <c r="V236" s="25">
        <f t="shared" si="26"/>
        <v>24543</v>
      </c>
      <c r="W236" s="27">
        <f t="shared" si="27"/>
        <v>-55457</v>
      </c>
    </row>
    <row r="237" spans="2:23" ht="25.5" hidden="1" x14ac:dyDescent="0.2">
      <c r="B237" s="9">
        <v>236</v>
      </c>
      <c r="C237" s="9">
        <v>7</v>
      </c>
      <c r="D237" s="9" t="s">
        <v>716</v>
      </c>
      <c r="E237" s="9" t="s">
        <v>737</v>
      </c>
      <c r="F237" s="9">
        <v>45815</v>
      </c>
      <c r="G237" s="10" t="s">
        <v>718</v>
      </c>
      <c r="H237" s="10" t="s">
        <v>719</v>
      </c>
      <c r="I237" s="10" t="s">
        <v>738</v>
      </c>
      <c r="J237" s="10" t="s">
        <v>739</v>
      </c>
      <c r="K237" s="11">
        <v>142000</v>
      </c>
      <c r="L237" s="11">
        <v>50000</v>
      </c>
      <c r="M237" s="11">
        <v>0</v>
      </c>
      <c r="N237" s="21">
        <v>50000</v>
      </c>
      <c r="O237" s="7">
        <v>3</v>
      </c>
      <c r="P237" s="11">
        <v>0</v>
      </c>
      <c r="Q237" s="11">
        <f t="shared" si="21"/>
        <v>17583.848909150114</v>
      </c>
      <c r="R237" s="12" t="b">
        <f t="shared" si="22"/>
        <v>0</v>
      </c>
      <c r="S237" s="23">
        <f t="shared" si="23"/>
        <v>18670.570318323284</v>
      </c>
      <c r="T237" s="23" t="b">
        <f t="shared" si="24"/>
        <v>0</v>
      </c>
      <c r="U237" s="23">
        <f t="shared" si="25"/>
        <v>18680.969566258598</v>
      </c>
      <c r="V237" s="25">
        <f t="shared" si="26"/>
        <v>18681</v>
      </c>
      <c r="W237" s="27">
        <f t="shared" si="27"/>
        <v>-31319</v>
      </c>
    </row>
    <row r="238" spans="2:23" ht="51" hidden="1" x14ac:dyDescent="0.2">
      <c r="B238" s="9">
        <v>237</v>
      </c>
      <c r="C238" s="9">
        <v>8</v>
      </c>
      <c r="D238" s="9" t="s">
        <v>716</v>
      </c>
      <c r="E238" s="9" t="s">
        <v>740</v>
      </c>
      <c r="F238" s="9">
        <v>45888</v>
      </c>
      <c r="G238" s="10" t="s">
        <v>718</v>
      </c>
      <c r="H238" s="10" t="s">
        <v>719</v>
      </c>
      <c r="I238" s="10" t="s">
        <v>741</v>
      </c>
      <c r="J238" s="10" t="s">
        <v>742</v>
      </c>
      <c r="K238" s="11">
        <v>170000</v>
      </c>
      <c r="L238" s="11">
        <v>100000</v>
      </c>
      <c r="M238" s="11">
        <v>0</v>
      </c>
      <c r="N238" s="21">
        <v>100000</v>
      </c>
      <c r="O238" s="7">
        <v>3</v>
      </c>
      <c r="P238" s="11">
        <v>0</v>
      </c>
      <c r="Q238" s="11">
        <f t="shared" si="21"/>
        <v>17583.848909150114</v>
      </c>
      <c r="R238" s="12" t="b">
        <f t="shared" si="22"/>
        <v>0</v>
      </c>
      <c r="S238" s="23">
        <f t="shared" si="23"/>
        <v>18670.570318323284</v>
      </c>
      <c r="T238" s="23" t="b">
        <f t="shared" si="24"/>
        <v>0</v>
      </c>
      <c r="U238" s="23">
        <f t="shared" si="25"/>
        <v>18680.969566258598</v>
      </c>
      <c r="V238" s="25">
        <f t="shared" si="26"/>
        <v>18681</v>
      </c>
      <c r="W238" s="27">
        <f t="shared" si="27"/>
        <v>-81319</v>
      </c>
    </row>
    <row r="239" spans="2:23" ht="25.5" hidden="1" x14ac:dyDescent="0.2">
      <c r="B239" s="9">
        <v>238</v>
      </c>
      <c r="C239" s="9">
        <v>9</v>
      </c>
      <c r="D239" s="9" t="s">
        <v>716</v>
      </c>
      <c r="E239" s="9" t="s">
        <v>743</v>
      </c>
      <c r="F239" s="9">
        <v>46108</v>
      </c>
      <c r="G239" s="10" t="s">
        <v>718</v>
      </c>
      <c r="H239" s="10" t="s">
        <v>719</v>
      </c>
      <c r="I239" s="10" t="s">
        <v>744</v>
      </c>
      <c r="J239" s="10" t="s">
        <v>745</v>
      </c>
      <c r="K239" s="11">
        <v>30000</v>
      </c>
      <c r="L239" s="11">
        <v>10000</v>
      </c>
      <c r="M239" s="11">
        <v>0</v>
      </c>
      <c r="N239" s="21">
        <v>10000</v>
      </c>
      <c r="O239" s="7">
        <v>2</v>
      </c>
      <c r="P239" s="11">
        <v>0</v>
      </c>
      <c r="Q239" s="11">
        <f t="shared" si="21"/>
        <v>10000</v>
      </c>
      <c r="R239" s="12" t="b">
        <f t="shared" si="22"/>
        <v>1</v>
      </c>
      <c r="S239" s="23">
        <f t="shared" si="23"/>
        <v>10000</v>
      </c>
      <c r="T239" s="23" t="b">
        <f t="shared" si="24"/>
        <v>1</v>
      </c>
      <c r="U239" s="23">
        <f t="shared" si="25"/>
        <v>10000</v>
      </c>
      <c r="V239" s="25">
        <f t="shared" si="26"/>
        <v>10000</v>
      </c>
      <c r="W239" s="27">
        <f t="shared" si="27"/>
        <v>0</v>
      </c>
    </row>
    <row r="240" spans="2:23" ht="51" hidden="1" x14ac:dyDescent="0.2">
      <c r="B240" s="9">
        <v>239</v>
      </c>
      <c r="C240" s="9">
        <v>10</v>
      </c>
      <c r="D240" s="9" t="s">
        <v>716</v>
      </c>
      <c r="E240" s="9" t="s">
        <v>746</v>
      </c>
      <c r="F240" s="9">
        <v>46313</v>
      </c>
      <c r="G240" s="10" t="s">
        <v>718</v>
      </c>
      <c r="H240" s="10" t="s">
        <v>719</v>
      </c>
      <c r="I240" s="10" t="s">
        <v>747</v>
      </c>
      <c r="J240" s="10" t="s">
        <v>748</v>
      </c>
      <c r="K240" s="11">
        <v>260000</v>
      </c>
      <c r="L240" s="11">
        <v>244000</v>
      </c>
      <c r="M240" s="11">
        <v>44000</v>
      </c>
      <c r="N240" s="21">
        <v>200000</v>
      </c>
      <c r="O240" s="7">
        <v>3</v>
      </c>
      <c r="P240" s="11">
        <v>0</v>
      </c>
      <c r="Q240" s="11">
        <f t="shared" si="21"/>
        <v>17583.848909150114</v>
      </c>
      <c r="R240" s="12" t="b">
        <f t="shared" si="22"/>
        <v>0</v>
      </c>
      <c r="S240" s="23">
        <f t="shared" si="23"/>
        <v>18670.570318323284</v>
      </c>
      <c r="T240" s="23" t="b">
        <f t="shared" si="24"/>
        <v>0</v>
      </c>
      <c r="U240" s="23">
        <f t="shared" si="25"/>
        <v>18680.969566258598</v>
      </c>
      <c r="V240" s="25">
        <f t="shared" si="26"/>
        <v>18681</v>
      </c>
      <c r="W240" s="27">
        <f t="shared" si="27"/>
        <v>-181319</v>
      </c>
    </row>
    <row r="241" spans="2:23" ht="25.5" hidden="1" x14ac:dyDescent="0.2">
      <c r="B241" s="9">
        <v>240</v>
      </c>
      <c r="C241" s="9">
        <v>11</v>
      </c>
      <c r="D241" s="9" t="s">
        <v>716</v>
      </c>
      <c r="E241" s="9" t="s">
        <v>749</v>
      </c>
      <c r="F241" s="9">
        <v>46867</v>
      </c>
      <c r="G241" s="10" t="s">
        <v>718</v>
      </c>
      <c r="H241" s="10" t="s">
        <v>719</v>
      </c>
      <c r="I241" s="10" t="s">
        <v>750</v>
      </c>
      <c r="J241" s="10" t="s">
        <v>751</v>
      </c>
      <c r="K241" s="11">
        <v>388530</v>
      </c>
      <c r="L241" s="11">
        <v>243347</v>
      </c>
      <c r="M241" s="11">
        <v>0</v>
      </c>
      <c r="N241" s="21">
        <v>243347</v>
      </c>
      <c r="O241" s="7">
        <v>2</v>
      </c>
      <c r="P241" s="11">
        <v>0</v>
      </c>
      <c r="Q241" s="11">
        <f t="shared" si="21"/>
        <v>11722.565939433409</v>
      </c>
      <c r="R241" s="12" t="b">
        <f t="shared" si="22"/>
        <v>0</v>
      </c>
      <c r="S241" s="23">
        <f t="shared" si="23"/>
        <v>12809.287348606578</v>
      </c>
      <c r="T241" s="23" t="b">
        <f t="shared" si="24"/>
        <v>0</v>
      </c>
      <c r="U241" s="23">
        <f t="shared" si="25"/>
        <v>12819.686596541891</v>
      </c>
      <c r="V241" s="25">
        <f t="shared" si="26"/>
        <v>12820</v>
      </c>
      <c r="W241" s="27">
        <f t="shared" si="27"/>
        <v>-230527</v>
      </c>
    </row>
    <row r="242" spans="2:23" ht="25.5" hidden="1" x14ac:dyDescent="0.2">
      <c r="B242" s="9">
        <v>241</v>
      </c>
      <c r="C242" s="9">
        <v>12</v>
      </c>
      <c r="D242" s="9" t="s">
        <v>716</v>
      </c>
      <c r="E242" s="9" t="s">
        <v>752</v>
      </c>
      <c r="F242" s="9">
        <v>47916</v>
      </c>
      <c r="G242" s="10" t="s">
        <v>718</v>
      </c>
      <c r="H242" s="10" t="s">
        <v>719</v>
      </c>
      <c r="I242" s="10" t="s">
        <v>753</v>
      </c>
      <c r="J242" s="10" t="s">
        <v>754</v>
      </c>
      <c r="K242" s="11">
        <v>157080</v>
      </c>
      <c r="L242" s="11">
        <v>152153</v>
      </c>
      <c r="M242" s="11">
        <v>100000</v>
      </c>
      <c r="N242" s="21">
        <v>52153</v>
      </c>
      <c r="O242" s="7">
        <v>4</v>
      </c>
      <c r="P242" s="11">
        <v>0</v>
      </c>
      <c r="Q242" s="11">
        <f t="shared" si="21"/>
        <v>23445.131878866818</v>
      </c>
      <c r="R242" s="12" t="b">
        <f t="shared" si="22"/>
        <v>0</v>
      </c>
      <c r="S242" s="23">
        <f t="shared" si="23"/>
        <v>24531.853288039987</v>
      </c>
      <c r="T242" s="23" t="b">
        <f t="shared" si="24"/>
        <v>0</v>
      </c>
      <c r="U242" s="23">
        <f t="shared" si="25"/>
        <v>24542.252535975302</v>
      </c>
      <c r="V242" s="25">
        <f t="shared" si="26"/>
        <v>24543</v>
      </c>
      <c r="W242" s="27">
        <f t="shared" si="27"/>
        <v>-27610</v>
      </c>
    </row>
    <row r="243" spans="2:23" ht="25.5" hidden="1" x14ac:dyDescent="0.2">
      <c r="B243" s="9">
        <v>242</v>
      </c>
      <c r="C243" s="9">
        <v>13</v>
      </c>
      <c r="D243" s="9" t="s">
        <v>716</v>
      </c>
      <c r="E243" s="9" t="s">
        <v>755</v>
      </c>
      <c r="F243" s="9">
        <v>48021</v>
      </c>
      <c r="G243" s="10" t="s">
        <v>718</v>
      </c>
      <c r="H243" s="10" t="s">
        <v>719</v>
      </c>
      <c r="I243" s="10" t="s">
        <v>756</v>
      </c>
      <c r="J243" s="10" t="s">
        <v>757</v>
      </c>
      <c r="K243" s="11">
        <v>30000</v>
      </c>
      <c r="L243" s="11">
        <v>19357</v>
      </c>
      <c r="M243" s="11">
        <v>0</v>
      </c>
      <c r="N243" s="21">
        <v>19357</v>
      </c>
      <c r="O243" s="7">
        <v>2</v>
      </c>
      <c r="P243" s="11">
        <v>0</v>
      </c>
      <c r="Q243" s="11">
        <f t="shared" si="21"/>
        <v>11722.565939433409</v>
      </c>
      <c r="R243" s="12" t="b">
        <f t="shared" si="22"/>
        <v>0</v>
      </c>
      <c r="S243" s="23">
        <f t="shared" si="23"/>
        <v>12809.287348606578</v>
      </c>
      <c r="T243" s="23" t="b">
        <f t="shared" si="24"/>
        <v>0</v>
      </c>
      <c r="U243" s="23">
        <f t="shared" si="25"/>
        <v>12819.686596541891</v>
      </c>
      <c r="V243" s="25">
        <f t="shared" si="26"/>
        <v>12820</v>
      </c>
      <c r="W243" s="27">
        <f t="shared" si="27"/>
        <v>-6537</v>
      </c>
    </row>
    <row r="244" spans="2:23" ht="38.25" hidden="1" x14ac:dyDescent="0.2">
      <c r="B244" s="9">
        <v>243</v>
      </c>
      <c r="C244" s="9">
        <v>14</v>
      </c>
      <c r="D244" s="9" t="s">
        <v>716</v>
      </c>
      <c r="E244" s="9" t="s">
        <v>758</v>
      </c>
      <c r="F244" s="9">
        <v>48771</v>
      </c>
      <c r="G244" s="10" t="s">
        <v>718</v>
      </c>
      <c r="H244" s="10" t="s">
        <v>719</v>
      </c>
      <c r="I244" s="10" t="s">
        <v>759</v>
      </c>
      <c r="J244" s="10" t="s">
        <v>760</v>
      </c>
      <c r="K244" s="11">
        <v>132000</v>
      </c>
      <c r="L244" s="11">
        <v>119650</v>
      </c>
      <c r="M244" s="11">
        <v>0</v>
      </c>
      <c r="N244" s="21">
        <v>84650</v>
      </c>
      <c r="O244" s="7">
        <v>4</v>
      </c>
      <c r="P244" s="11">
        <v>0</v>
      </c>
      <c r="Q244" s="11">
        <f t="shared" si="21"/>
        <v>23445.131878866818</v>
      </c>
      <c r="R244" s="12" t="b">
        <f t="shared" si="22"/>
        <v>0</v>
      </c>
      <c r="S244" s="23">
        <f t="shared" si="23"/>
        <v>24531.853288039987</v>
      </c>
      <c r="T244" s="23" t="b">
        <f t="shared" si="24"/>
        <v>0</v>
      </c>
      <c r="U244" s="23">
        <f t="shared" si="25"/>
        <v>24542.252535975302</v>
      </c>
      <c r="V244" s="25">
        <f t="shared" si="26"/>
        <v>24543</v>
      </c>
      <c r="W244" s="27">
        <f t="shared" si="27"/>
        <v>-60107</v>
      </c>
    </row>
    <row r="245" spans="2:23" ht="25.5" hidden="1" x14ac:dyDescent="0.2">
      <c r="B245" s="9">
        <v>244</v>
      </c>
      <c r="C245" s="9">
        <v>15</v>
      </c>
      <c r="D245" s="9" t="s">
        <v>716</v>
      </c>
      <c r="E245" s="9" t="s">
        <v>761</v>
      </c>
      <c r="F245" s="9">
        <v>48922</v>
      </c>
      <c r="G245" s="10" t="s">
        <v>718</v>
      </c>
      <c r="H245" s="10" t="s">
        <v>719</v>
      </c>
      <c r="I245" s="10" t="s">
        <v>762</v>
      </c>
      <c r="J245" s="10" t="s">
        <v>763</v>
      </c>
      <c r="K245" s="11">
        <v>160000</v>
      </c>
      <c r="L245" s="11">
        <v>160000</v>
      </c>
      <c r="M245" s="11">
        <v>0</v>
      </c>
      <c r="N245" s="21">
        <v>160000</v>
      </c>
      <c r="O245" s="7">
        <v>3</v>
      </c>
      <c r="P245" s="11">
        <v>0</v>
      </c>
      <c r="Q245" s="11">
        <f t="shared" si="21"/>
        <v>17583.848909150114</v>
      </c>
      <c r="R245" s="12" t="b">
        <f t="shared" si="22"/>
        <v>0</v>
      </c>
      <c r="S245" s="23">
        <f t="shared" si="23"/>
        <v>18670.570318323284</v>
      </c>
      <c r="T245" s="23" t="b">
        <f t="shared" si="24"/>
        <v>0</v>
      </c>
      <c r="U245" s="23">
        <f t="shared" si="25"/>
        <v>18680.969566258598</v>
      </c>
      <c r="V245" s="25">
        <f t="shared" si="26"/>
        <v>18681</v>
      </c>
      <c r="W245" s="27">
        <f t="shared" si="27"/>
        <v>-141319</v>
      </c>
    </row>
    <row r="246" spans="2:23" ht="25.5" hidden="1" x14ac:dyDescent="0.2">
      <c r="B246" s="9">
        <v>245</v>
      </c>
      <c r="C246" s="9">
        <v>16</v>
      </c>
      <c r="D246" s="9" t="s">
        <v>716</v>
      </c>
      <c r="E246" s="9" t="s">
        <v>764</v>
      </c>
      <c r="F246" s="9">
        <v>48968</v>
      </c>
      <c r="G246" s="10" t="s">
        <v>718</v>
      </c>
      <c r="H246" s="10" t="s">
        <v>719</v>
      </c>
      <c r="I246" s="10" t="s">
        <v>765</v>
      </c>
      <c r="J246" s="10" t="s">
        <v>766</v>
      </c>
      <c r="K246" s="11">
        <v>142800</v>
      </c>
      <c r="L246" s="11">
        <v>120009</v>
      </c>
      <c r="M246" s="11">
        <v>40000</v>
      </c>
      <c r="N246" s="21">
        <v>46000</v>
      </c>
      <c r="O246" s="7">
        <v>3</v>
      </c>
      <c r="P246" s="11">
        <v>0</v>
      </c>
      <c r="Q246" s="11">
        <f t="shared" si="21"/>
        <v>17583.848909150114</v>
      </c>
      <c r="R246" s="12" t="b">
        <f t="shared" si="22"/>
        <v>0</v>
      </c>
      <c r="S246" s="23">
        <f t="shared" si="23"/>
        <v>18670.570318323284</v>
      </c>
      <c r="T246" s="23" t="b">
        <f t="shared" si="24"/>
        <v>0</v>
      </c>
      <c r="U246" s="23">
        <f t="shared" si="25"/>
        <v>18680.969566258598</v>
      </c>
      <c r="V246" s="25">
        <f t="shared" si="26"/>
        <v>18681</v>
      </c>
      <c r="W246" s="27">
        <f t="shared" si="27"/>
        <v>-27319</v>
      </c>
    </row>
    <row r="247" spans="2:23" ht="76.5" hidden="1" x14ac:dyDescent="0.2">
      <c r="B247" s="9">
        <v>246</v>
      </c>
      <c r="C247" s="9">
        <v>17</v>
      </c>
      <c r="D247" s="9" t="s">
        <v>716</v>
      </c>
      <c r="E247" s="9" t="s">
        <v>767</v>
      </c>
      <c r="F247" s="9">
        <v>49019</v>
      </c>
      <c r="G247" s="10" t="s">
        <v>718</v>
      </c>
      <c r="H247" s="10" t="s">
        <v>719</v>
      </c>
      <c r="I247" s="10" t="s">
        <v>768</v>
      </c>
      <c r="J247" s="10" t="s">
        <v>769</v>
      </c>
      <c r="K247" s="11">
        <v>5500</v>
      </c>
      <c r="L247" s="11">
        <v>5500</v>
      </c>
      <c r="M247" s="11">
        <v>0</v>
      </c>
      <c r="N247" s="21">
        <v>5500</v>
      </c>
      <c r="O247" s="7">
        <v>2</v>
      </c>
      <c r="P247" s="11">
        <v>0</v>
      </c>
      <c r="Q247" s="11">
        <f t="shared" si="21"/>
        <v>5500</v>
      </c>
      <c r="R247" s="12" t="b">
        <f t="shared" si="22"/>
        <v>1</v>
      </c>
      <c r="S247" s="23">
        <f t="shared" si="23"/>
        <v>5500</v>
      </c>
      <c r="T247" s="23" t="b">
        <f t="shared" si="24"/>
        <v>1</v>
      </c>
      <c r="U247" s="23">
        <f t="shared" si="25"/>
        <v>5500</v>
      </c>
      <c r="V247" s="25">
        <f t="shared" si="26"/>
        <v>5500</v>
      </c>
      <c r="W247" s="27">
        <f t="shared" si="27"/>
        <v>0</v>
      </c>
    </row>
    <row r="248" spans="2:23" ht="51" hidden="1" x14ac:dyDescent="0.2">
      <c r="B248" s="9">
        <v>247</v>
      </c>
      <c r="C248" s="9">
        <v>18</v>
      </c>
      <c r="D248" s="9" t="s">
        <v>716</v>
      </c>
      <c r="E248" s="9" t="s">
        <v>770</v>
      </c>
      <c r="F248" s="9">
        <v>49439</v>
      </c>
      <c r="G248" s="10" t="s">
        <v>718</v>
      </c>
      <c r="H248" s="10" t="s">
        <v>719</v>
      </c>
      <c r="I248" s="10" t="s">
        <v>771</v>
      </c>
      <c r="J248" s="10" t="s">
        <v>772</v>
      </c>
      <c r="K248" s="11">
        <v>168000</v>
      </c>
      <c r="L248" s="11">
        <v>132449</v>
      </c>
      <c r="M248" s="11">
        <v>0</v>
      </c>
      <c r="N248" s="21">
        <v>132449</v>
      </c>
      <c r="O248" s="13">
        <v>3</v>
      </c>
      <c r="P248" s="11">
        <v>0</v>
      </c>
      <c r="Q248" s="11">
        <f t="shared" si="21"/>
        <v>17583.848909150114</v>
      </c>
      <c r="R248" s="12" t="b">
        <f t="shared" si="22"/>
        <v>0</v>
      </c>
      <c r="S248" s="23">
        <f t="shared" si="23"/>
        <v>18670.570318323284</v>
      </c>
      <c r="T248" s="23" t="b">
        <f t="shared" si="24"/>
        <v>0</v>
      </c>
      <c r="U248" s="23">
        <f t="shared" si="25"/>
        <v>18680.969566258598</v>
      </c>
      <c r="V248" s="25">
        <f t="shared" si="26"/>
        <v>18681</v>
      </c>
      <c r="W248" s="27">
        <f t="shared" si="27"/>
        <v>-113768</v>
      </c>
    </row>
    <row r="249" spans="2:23" ht="25.5" hidden="1" x14ac:dyDescent="0.2">
      <c r="B249" s="9">
        <v>248</v>
      </c>
      <c r="C249" s="9">
        <v>19</v>
      </c>
      <c r="D249" s="9" t="s">
        <v>716</v>
      </c>
      <c r="E249" s="9" t="s">
        <v>773</v>
      </c>
      <c r="F249" s="9">
        <v>49545</v>
      </c>
      <c r="G249" s="10" t="s">
        <v>718</v>
      </c>
      <c r="H249" s="10" t="s">
        <v>719</v>
      </c>
      <c r="I249" s="10" t="s">
        <v>774</v>
      </c>
      <c r="J249" s="10" t="s">
        <v>775</v>
      </c>
      <c r="K249" s="11">
        <v>60000</v>
      </c>
      <c r="L249" s="11">
        <v>40000</v>
      </c>
      <c r="M249" s="11">
        <v>20000</v>
      </c>
      <c r="N249" s="21">
        <v>20000</v>
      </c>
      <c r="O249" s="7">
        <v>2</v>
      </c>
      <c r="P249" s="11">
        <v>0</v>
      </c>
      <c r="Q249" s="11">
        <f t="shared" si="21"/>
        <v>11722.565939433409</v>
      </c>
      <c r="R249" s="12" t="b">
        <f t="shared" si="22"/>
        <v>0</v>
      </c>
      <c r="S249" s="23">
        <f t="shared" si="23"/>
        <v>12809.287348606578</v>
      </c>
      <c r="T249" s="23" t="b">
        <f t="shared" si="24"/>
        <v>0</v>
      </c>
      <c r="U249" s="23">
        <f t="shared" si="25"/>
        <v>12819.686596541891</v>
      </c>
      <c r="V249" s="25">
        <f t="shared" si="26"/>
        <v>12820</v>
      </c>
      <c r="W249" s="27">
        <f t="shared" si="27"/>
        <v>-7180</v>
      </c>
    </row>
    <row r="250" spans="2:23" ht="51" hidden="1" x14ac:dyDescent="0.2">
      <c r="B250" s="9">
        <v>249</v>
      </c>
      <c r="C250" s="9">
        <v>20</v>
      </c>
      <c r="D250" s="9" t="s">
        <v>716</v>
      </c>
      <c r="E250" s="9" t="s">
        <v>776</v>
      </c>
      <c r="F250" s="9">
        <v>49643</v>
      </c>
      <c r="G250" s="10" t="s">
        <v>718</v>
      </c>
      <c r="H250" s="10" t="s">
        <v>719</v>
      </c>
      <c r="I250" s="10" t="s">
        <v>777</v>
      </c>
      <c r="J250" s="10" t="s">
        <v>778</v>
      </c>
      <c r="K250" s="11">
        <v>271912</v>
      </c>
      <c r="L250" s="11">
        <v>12018</v>
      </c>
      <c r="M250" s="11">
        <v>0</v>
      </c>
      <c r="N250" s="21">
        <v>12018</v>
      </c>
      <c r="O250" s="7">
        <v>3</v>
      </c>
      <c r="P250" s="11">
        <v>0</v>
      </c>
      <c r="Q250" s="11">
        <f t="shared" si="21"/>
        <v>12018</v>
      </c>
      <c r="R250" s="12" t="b">
        <f t="shared" si="22"/>
        <v>1</v>
      </c>
      <c r="S250" s="23">
        <f t="shared" si="23"/>
        <v>12018</v>
      </c>
      <c r="T250" s="23" t="b">
        <f t="shared" si="24"/>
        <v>1</v>
      </c>
      <c r="U250" s="23">
        <f t="shared" si="25"/>
        <v>12018</v>
      </c>
      <c r="V250" s="25">
        <f t="shared" si="26"/>
        <v>12018</v>
      </c>
      <c r="W250" s="27">
        <f t="shared" si="27"/>
        <v>0</v>
      </c>
    </row>
    <row r="251" spans="2:23" ht="25.5" hidden="1" x14ac:dyDescent="0.2">
      <c r="B251" s="9">
        <v>250</v>
      </c>
      <c r="C251" s="9">
        <v>21</v>
      </c>
      <c r="D251" s="9" t="s">
        <v>716</v>
      </c>
      <c r="E251" s="9" t="s">
        <v>779</v>
      </c>
      <c r="F251" s="9">
        <v>50022</v>
      </c>
      <c r="G251" s="10" t="s">
        <v>718</v>
      </c>
      <c r="H251" s="10" t="s">
        <v>719</v>
      </c>
      <c r="I251" s="10" t="s">
        <v>780</v>
      </c>
      <c r="J251" s="10" t="s">
        <v>781</v>
      </c>
      <c r="K251" s="11">
        <v>131971</v>
      </c>
      <c r="L251" s="11">
        <v>12913</v>
      </c>
      <c r="M251" s="11">
        <v>0</v>
      </c>
      <c r="N251" s="21">
        <v>12913</v>
      </c>
      <c r="O251" s="7">
        <v>2</v>
      </c>
      <c r="P251" s="11">
        <v>0</v>
      </c>
      <c r="Q251" s="11">
        <f t="shared" si="21"/>
        <v>11722.565939433409</v>
      </c>
      <c r="R251" s="12" t="b">
        <f t="shared" si="22"/>
        <v>0</v>
      </c>
      <c r="S251" s="23">
        <f t="shared" si="23"/>
        <v>12809.287348606578</v>
      </c>
      <c r="T251" s="23" t="b">
        <f t="shared" si="24"/>
        <v>0</v>
      </c>
      <c r="U251" s="23">
        <f t="shared" si="25"/>
        <v>12819.686596541891</v>
      </c>
      <c r="V251" s="25">
        <f t="shared" si="26"/>
        <v>12820</v>
      </c>
      <c r="W251" s="27">
        <f t="shared" si="27"/>
        <v>-93</v>
      </c>
    </row>
    <row r="252" spans="2:23" ht="25.5" hidden="1" x14ac:dyDescent="0.2">
      <c r="B252" s="9">
        <v>251</v>
      </c>
      <c r="C252" s="9">
        <v>22</v>
      </c>
      <c r="D252" s="9" t="s">
        <v>716</v>
      </c>
      <c r="E252" s="9" t="s">
        <v>782</v>
      </c>
      <c r="F252" s="9">
        <v>50068</v>
      </c>
      <c r="G252" s="10" t="s">
        <v>718</v>
      </c>
      <c r="H252" s="10" t="s">
        <v>719</v>
      </c>
      <c r="I252" s="10" t="s">
        <v>783</v>
      </c>
      <c r="J252" s="10" t="s">
        <v>784</v>
      </c>
      <c r="K252" s="11">
        <v>152320</v>
      </c>
      <c r="L252" s="11">
        <v>136750</v>
      </c>
      <c r="M252" s="11">
        <v>0</v>
      </c>
      <c r="N252" s="21">
        <v>136750</v>
      </c>
      <c r="O252" s="7">
        <v>2</v>
      </c>
      <c r="P252" s="11">
        <v>0</v>
      </c>
      <c r="Q252" s="11">
        <f t="shared" si="21"/>
        <v>11722.565939433409</v>
      </c>
      <c r="R252" s="12" t="b">
        <f t="shared" si="22"/>
        <v>0</v>
      </c>
      <c r="S252" s="23">
        <f t="shared" si="23"/>
        <v>12809.287348606578</v>
      </c>
      <c r="T252" s="23" t="b">
        <f t="shared" si="24"/>
        <v>0</v>
      </c>
      <c r="U252" s="23">
        <f t="shared" si="25"/>
        <v>12819.686596541891</v>
      </c>
      <c r="V252" s="25">
        <f t="shared" si="26"/>
        <v>12820</v>
      </c>
      <c r="W252" s="27">
        <f t="shared" si="27"/>
        <v>-123930</v>
      </c>
    </row>
    <row r="253" spans="2:23" ht="51" hidden="1" x14ac:dyDescent="0.2">
      <c r="B253" s="9">
        <v>252</v>
      </c>
      <c r="C253" s="9">
        <v>23</v>
      </c>
      <c r="D253" s="9" t="s">
        <v>716</v>
      </c>
      <c r="E253" s="9" t="s">
        <v>785</v>
      </c>
      <c r="F253" s="9">
        <v>50415</v>
      </c>
      <c r="G253" s="10" t="s">
        <v>718</v>
      </c>
      <c r="H253" s="10" t="s">
        <v>719</v>
      </c>
      <c r="I253" s="10" t="s">
        <v>786</v>
      </c>
      <c r="J253" s="10" t="s">
        <v>787</v>
      </c>
      <c r="K253" s="11">
        <v>170660</v>
      </c>
      <c r="L253" s="11">
        <v>91960</v>
      </c>
      <c r="M253" s="11">
        <v>0</v>
      </c>
      <c r="N253" s="21">
        <v>91960</v>
      </c>
      <c r="O253" s="7">
        <v>3</v>
      </c>
      <c r="P253" s="11">
        <v>0</v>
      </c>
      <c r="Q253" s="11">
        <f t="shared" si="21"/>
        <v>17583.848909150114</v>
      </c>
      <c r="R253" s="12" t="b">
        <f t="shared" si="22"/>
        <v>0</v>
      </c>
      <c r="S253" s="23">
        <f t="shared" si="23"/>
        <v>18670.570318323284</v>
      </c>
      <c r="T253" s="23" t="b">
        <f t="shared" si="24"/>
        <v>0</v>
      </c>
      <c r="U253" s="23">
        <f t="shared" si="25"/>
        <v>18680.969566258598</v>
      </c>
      <c r="V253" s="25">
        <f t="shared" si="26"/>
        <v>18681</v>
      </c>
      <c r="W253" s="27">
        <f t="shared" si="27"/>
        <v>-73279</v>
      </c>
    </row>
    <row r="254" spans="2:23" ht="51" hidden="1" x14ac:dyDescent="0.2">
      <c r="B254" s="9">
        <v>253</v>
      </c>
      <c r="C254" s="9">
        <v>1</v>
      </c>
      <c r="D254" s="9" t="s">
        <v>788</v>
      </c>
      <c r="E254" s="9" t="s">
        <v>789</v>
      </c>
      <c r="F254" s="9">
        <v>93085</v>
      </c>
      <c r="G254" s="10" t="s">
        <v>790</v>
      </c>
      <c r="H254" s="10" t="s">
        <v>791</v>
      </c>
      <c r="I254" s="10" t="s">
        <v>792</v>
      </c>
      <c r="J254" s="10" t="s">
        <v>793</v>
      </c>
      <c r="K254" s="11">
        <v>50000</v>
      </c>
      <c r="L254" s="11">
        <v>50000</v>
      </c>
      <c r="M254" s="11">
        <v>0</v>
      </c>
      <c r="N254" s="21">
        <v>20000</v>
      </c>
      <c r="O254" s="7">
        <v>3</v>
      </c>
      <c r="P254" s="11">
        <v>0</v>
      </c>
      <c r="Q254" s="11">
        <f t="shared" si="21"/>
        <v>17583.848909150114</v>
      </c>
      <c r="R254" s="12" t="b">
        <f t="shared" si="22"/>
        <v>0</v>
      </c>
      <c r="S254" s="23">
        <f t="shared" si="23"/>
        <v>18670.570318323284</v>
      </c>
      <c r="T254" s="23" t="b">
        <f t="shared" si="24"/>
        <v>0</v>
      </c>
      <c r="U254" s="23">
        <f t="shared" si="25"/>
        <v>18680.969566258598</v>
      </c>
      <c r="V254" s="25">
        <f t="shared" si="26"/>
        <v>18681</v>
      </c>
      <c r="W254" s="27">
        <f t="shared" si="27"/>
        <v>-1319</v>
      </c>
    </row>
    <row r="255" spans="2:23" ht="51" hidden="1" x14ac:dyDescent="0.2">
      <c r="B255" s="9">
        <v>254</v>
      </c>
      <c r="C255" s="9">
        <v>2</v>
      </c>
      <c r="D255" s="9" t="s">
        <v>788</v>
      </c>
      <c r="E255" s="9" t="s">
        <v>794</v>
      </c>
      <c r="F255" s="9">
        <v>93281</v>
      </c>
      <c r="G255" s="10" t="s">
        <v>790</v>
      </c>
      <c r="H255" s="10" t="s">
        <v>791</v>
      </c>
      <c r="I255" s="10" t="s">
        <v>795</v>
      </c>
      <c r="J255" s="10" t="s">
        <v>796</v>
      </c>
      <c r="K255" s="11">
        <v>160650</v>
      </c>
      <c r="L255" s="11">
        <v>160650</v>
      </c>
      <c r="M255" s="11">
        <v>0</v>
      </c>
      <c r="N255" s="21">
        <v>20000</v>
      </c>
      <c r="O255" s="7">
        <v>2</v>
      </c>
      <c r="P255" s="11">
        <v>0</v>
      </c>
      <c r="Q255" s="11">
        <f t="shared" si="21"/>
        <v>11722.565939433409</v>
      </c>
      <c r="R255" s="12" t="b">
        <f t="shared" si="22"/>
        <v>0</v>
      </c>
      <c r="S255" s="23">
        <f t="shared" si="23"/>
        <v>12809.287348606578</v>
      </c>
      <c r="T255" s="23" t="b">
        <f t="shared" si="24"/>
        <v>0</v>
      </c>
      <c r="U255" s="23">
        <f t="shared" si="25"/>
        <v>12819.686596541891</v>
      </c>
      <c r="V255" s="25">
        <f t="shared" si="26"/>
        <v>12820</v>
      </c>
      <c r="W255" s="27">
        <f t="shared" si="27"/>
        <v>-7180</v>
      </c>
    </row>
    <row r="256" spans="2:23" ht="51" hidden="1" x14ac:dyDescent="0.2">
      <c r="B256" s="9">
        <v>255</v>
      </c>
      <c r="C256" s="9">
        <v>3</v>
      </c>
      <c r="D256" s="9" t="s">
        <v>788</v>
      </c>
      <c r="E256" s="9" t="s">
        <v>797</v>
      </c>
      <c r="F256" s="9">
        <v>93370</v>
      </c>
      <c r="G256" s="10" t="s">
        <v>790</v>
      </c>
      <c r="H256" s="10" t="s">
        <v>791</v>
      </c>
      <c r="I256" s="10" t="s">
        <v>798</v>
      </c>
      <c r="J256" s="10" t="s">
        <v>799</v>
      </c>
      <c r="K256" s="11">
        <v>119000</v>
      </c>
      <c r="L256" s="11">
        <v>119000</v>
      </c>
      <c r="M256" s="11">
        <v>0</v>
      </c>
      <c r="N256" s="21">
        <v>25000</v>
      </c>
      <c r="O256" s="7">
        <v>3</v>
      </c>
      <c r="P256" s="11">
        <v>0</v>
      </c>
      <c r="Q256" s="11">
        <f t="shared" si="21"/>
        <v>17583.848909150114</v>
      </c>
      <c r="R256" s="12" t="b">
        <f t="shared" si="22"/>
        <v>0</v>
      </c>
      <c r="S256" s="23">
        <f t="shared" si="23"/>
        <v>18670.570318323284</v>
      </c>
      <c r="T256" s="23" t="b">
        <f t="shared" si="24"/>
        <v>0</v>
      </c>
      <c r="U256" s="23">
        <f t="shared" si="25"/>
        <v>18680.969566258598</v>
      </c>
      <c r="V256" s="25">
        <f t="shared" si="26"/>
        <v>18681</v>
      </c>
      <c r="W256" s="27">
        <f t="shared" si="27"/>
        <v>-6319</v>
      </c>
    </row>
    <row r="257" spans="2:23" ht="38.25" hidden="1" x14ac:dyDescent="0.2">
      <c r="B257" s="9">
        <v>256</v>
      </c>
      <c r="C257" s="9">
        <v>4</v>
      </c>
      <c r="D257" s="9" t="s">
        <v>788</v>
      </c>
      <c r="E257" s="9" t="s">
        <v>800</v>
      </c>
      <c r="F257" s="9">
        <v>93487</v>
      </c>
      <c r="G257" s="10" t="s">
        <v>790</v>
      </c>
      <c r="H257" s="10" t="s">
        <v>791</v>
      </c>
      <c r="I257" s="10" t="s">
        <v>801</v>
      </c>
      <c r="J257" s="10" t="s">
        <v>802</v>
      </c>
      <c r="K257" s="11">
        <v>65700</v>
      </c>
      <c r="L257" s="11">
        <v>65700</v>
      </c>
      <c r="M257" s="11">
        <v>0</v>
      </c>
      <c r="N257" s="21">
        <v>20000</v>
      </c>
      <c r="O257" s="7">
        <v>2</v>
      </c>
      <c r="P257" s="11">
        <v>0</v>
      </c>
      <c r="Q257" s="11">
        <f t="shared" si="21"/>
        <v>11722.565939433409</v>
      </c>
      <c r="R257" s="12" t="b">
        <f t="shared" si="22"/>
        <v>0</v>
      </c>
      <c r="S257" s="23">
        <f t="shared" si="23"/>
        <v>12809.287348606578</v>
      </c>
      <c r="T257" s="23" t="b">
        <f t="shared" si="24"/>
        <v>0</v>
      </c>
      <c r="U257" s="23">
        <f t="shared" si="25"/>
        <v>12819.686596541891</v>
      </c>
      <c r="V257" s="25">
        <f t="shared" si="26"/>
        <v>12820</v>
      </c>
      <c r="W257" s="27">
        <f t="shared" si="27"/>
        <v>-7180</v>
      </c>
    </row>
    <row r="258" spans="2:23" ht="38.25" hidden="1" x14ac:dyDescent="0.2">
      <c r="B258" s="9">
        <v>257</v>
      </c>
      <c r="C258" s="9">
        <v>5</v>
      </c>
      <c r="D258" s="9" t="s">
        <v>788</v>
      </c>
      <c r="E258" s="9" t="s">
        <v>803</v>
      </c>
      <c r="F258" s="9">
        <v>103014</v>
      </c>
      <c r="G258" s="10" t="s">
        <v>790</v>
      </c>
      <c r="H258" s="10" t="s">
        <v>791</v>
      </c>
      <c r="I258" s="10" t="s">
        <v>804</v>
      </c>
      <c r="J258" s="10" t="s">
        <v>805</v>
      </c>
      <c r="K258" s="11">
        <v>130000</v>
      </c>
      <c r="L258" s="11">
        <v>130000</v>
      </c>
      <c r="M258" s="11">
        <v>0</v>
      </c>
      <c r="N258" s="21">
        <v>25000</v>
      </c>
      <c r="O258" s="7">
        <v>3</v>
      </c>
      <c r="P258" s="11">
        <v>0</v>
      </c>
      <c r="Q258" s="11">
        <f t="shared" ref="Q258:Q321" si="28">IF(O258*$P$962&gt;N258,N258,O258*$P$962)</f>
        <v>17583.848909150114</v>
      </c>
      <c r="R258" s="12" t="b">
        <f t="shared" si="22"/>
        <v>0</v>
      </c>
      <c r="S258" s="23">
        <f t="shared" si="23"/>
        <v>18670.570318323284</v>
      </c>
      <c r="T258" s="23" t="b">
        <f t="shared" si="24"/>
        <v>0</v>
      </c>
      <c r="U258" s="23">
        <f t="shared" si="25"/>
        <v>18680.969566258598</v>
      </c>
      <c r="V258" s="25">
        <f t="shared" si="26"/>
        <v>18681</v>
      </c>
      <c r="W258" s="27">
        <f t="shared" si="27"/>
        <v>-6319</v>
      </c>
    </row>
    <row r="259" spans="2:23" ht="51" hidden="1" x14ac:dyDescent="0.2">
      <c r="B259" s="9">
        <v>258</v>
      </c>
      <c r="C259" s="9">
        <v>6</v>
      </c>
      <c r="D259" s="9" t="s">
        <v>788</v>
      </c>
      <c r="E259" s="9" t="s">
        <v>806</v>
      </c>
      <c r="F259" s="9">
        <v>103764</v>
      </c>
      <c r="G259" s="10" t="s">
        <v>790</v>
      </c>
      <c r="H259" s="10" t="s">
        <v>791</v>
      </c>
      <c r="I259" s="10" t="s">
        <v>807</v>
      </c>
      <c r="J259" s="10" t="s">
        <v>808</v>
      </c>
      <c r="K259" s="11">
        <v>130000</v>
      </c>
      <c r="L259" s="11">
        <v>130000</v>
      </c>
      <c r="M259" s="11">
        <v>0</v>
      </c>
      <c r="N259" s="21">
        <v>25000</v>
      </c>
      <c r="O259" s="7">
        <v>3</v>
      </c>
      <c r="P259" s="11">
        <v>0</v>
      </c>
      <c r="Q259" s="11">
        <f t="shared" si="28"/>
        <v>17583.848909150114</v>
      </c>
      <c r="R259" s="12" t="b">
        <f t="shared" ref="R259:R322" si="29">IF(N259&lt;=Q259,TRUE,FALSE)</f>
        <v>0</v>
      </c>
      <c r="S259" s="23">
        <f t="shared" ref="S259:S322" si="30">IF(R259=FALSE,IF(SUM(Q259,$Q$963/$R$962)&gt;N259,Q259,SUM(Q259,$Q$963/$R$962)),Q259)</f>
        <v>18670.570318323284</v>
      </c>
      <c r="T259" s="23" t="b">
        <f t="shared" ref="T259:T322" si="31">IF(N259&lt;=S259,TRUE,FALSE)</f>
        <v>0</v>
      </c>
      <c r="U259" s="23">
        <f t="shared" ref="U259:U322" si="32">IF(T259=FALSE,IF(SUM(S259,$S$963/$T$962)&gt;N259,S259,SUM(S259,$S$963/$T$962)),S259)</f>
        <v>18680.969566258598</v>
      </c>
      <c r="V259" s="25">
        <f t="shared" ref="V259:V322" si="33">IF(U259&gt;=N259,ROUNDDOWN(U259,0),ROUNDUP(U259,0))</f>
        <v>18681</v>
      </c>
      <c r="W259" s="27">
        <f t="shared" ref="W259:W322" si="34">V259-N259</f>
        <v>-6319</v>
      </c>
    </row>
    <row r="260" spans="2:23" ht="38.25" hidden="1" x14ac:dyDescent="0.2">
      <c r="B260" s="9">
        <v>259</v>
      </c>
      <c r="C260" s="9">
        <v>7</v>
      </c>
      <c r="D260" s="9" t="s">
        <v>788</v>
      </c>
      <c r="E260" s="9" t="s">
        <v>809</v>
      </c>
      <c r="F260" s="9">
        <v>104083</v>
      </c>
      <c r="G260" s="10" t="s">
        <v>790</v>
      </c>
      <c r="H260" s="10" t="s">
        <v>791</v>
      </c>
      <c r="I260" s="10" t="s">
        <v>810</v>
      </c>
      <c r="J260" s="10" t="s">
        <v>811</v>
      </c>
      <c r="K260" s="11">
        <v>130000</v>
      </c>
      <c r="L260" s="11">
        <v>130000</v>
      </c>
      <c r="M260" s="11">
        <v>0</v>
      </c>
      <c r="N260" s="21">
        <v>25000</v>
      </c>
      <c r="O260" s="7">
        <v>2</v>
      </c>
      <c r="P260" s="11">
        <v>0</v>
      </c>
      <c r="Q260" s="11">
        <f t="shared" si="28"/>
        <v>11722.565939433409</v>
      </c>
      <c r="R260" s="12" t="b">
        <f t="shared" si="29"/>
        <v>0</v>
      </c>
      <c r="S260" s="23">
        <f t="shared" si="30"/>
        <v>12809.287348606578</v>
      </c>
      <c r="T260" s="23" t="b">
        <f t="shared" si="31"/>
        <v>0</v>
      </c>
      <c r="U260" s="23">
        <f t="shared" si="32"/>
        <v>12819.686596541891</v>
      </c>
      <c r="V260" s="25">
        <f t="shared" si="33"/>
        <v>12820</v>
      </c>
      <c r="W260" s="27">
        <f t="shared" si="34"/>
        <v>-12180</v>
      </c>
    </row>
    <row r="261" spans="2:23" ht="51" hidden="1" x14ac:dyDescent="0.2">
      <c r="B261" s="9">
        <v>260</v>
      </c>
      <c r="C261" s="9">
        <v>8</v>
      </c>
      <c r="D261" s="9" t="s">
        <v>788</v>
      </c>
      <c r="E261" s="9" t="s">
        <v>812</v>
      </c>
      <c r="F261" s="9">
        <v>94580</v>
      </c>
      <c r="G261" s="10" t="s">
        <v>790</v>
      </c>
      <c r="H261" s="10" t="s">
        <v>791</v>
      </c>
      <c r="I261" s="10" t="s">
        <v>813</v>
      </c>
      <c r="J261" s="10" t="s">
        <v>814</v>
      </c>
      <c r="K261" s="11">
        <v>178228</v>
      </c>
      <c r="L261" s="11">
        <v>178228</v>
      </c>
      <c r="M261" s="11">
        <v>0</v>
      </c>
      <c r="N261" s="21">
        <v>25000</v>
      </c>
      <c r="O261" s="7">
        <v>2</v>
      </c>
      <c r="P261" s="11">
        <v>0</v>
      </c>
      <c r="Q261" s="11">
        <f t="shared" si="28"/>
        <v>11722.565939433409</v>
      </c>
      <c r="R261" s="12" t="b">
        <f t="shared" si="29"/>
        <v>0</v>
      </c>
      <c r="S261" s="23">
        <f t="shared" si="30"/>
        <v>12809.287348606578</v>
      </c>
      <c r="T261" s="23" t="b">
        <f t="shared" si="31"/>
        <v>0</v>
      </c>
      <c r="U261" s="23">
        <f t="shared" si="32"/>
        <v>12819.686596541891</v>
      </c>
      <c r="V261" s="25">
        <f t="shared" si="33"/>
        <v>12820</v>
      </c>
      <c r="W261" s="27">
        <f t="shared" si="34"/>
        <v>-12180</v>
      </c>
    </row>
    <row r="262" spans="2:23" ht="51" hidden="1" x14ac:dyDescent="0.2">
      <c r="B262" s="9">
        <v>261</v>
      </c>
      <c r="C262" s="9">
        <v>9</v>
      </c>
      <c r="D262" s="9" t="s">
        <v>788</v>
      </c>
      <c r="E262" s="9" t="s">
        <v>815</v>
      </c>
      <c r="F262" s="9">
        <v>105455</v>
      </c>
      <c r="G262" s="10" t="s">
        <v>790</v>
      </c>
      <c r="H262" s="10" t="s">
        <v>791</v>
      </c>
      <c r="I262" s="10" t="s">
        <v>816</v>
      </c>
      <c r="J262" s="10" t="s">
        <v>817</v>
      </c>
      <c r="K262" s="11">
        <v>71400</v>
      </c>
      <c r="L262" s="11">
        <v>71400</v>
      </c>
      <c r="M262" s="11">
        <v>0</v>
      </c>
      <c r="N262" s="21">
        <v>20000</v>
      </c>
      <c r="O262" s="7">
        <v>3</v>
      </c>
      <c r="P262" s="11">
        <v>0</v>
      </c>
      <c r="Q262" s="11">
        <f t="shared" si="28"/>
        <v>17583.848909150114</v>
      </c>
      <c r="R262" s="12" t="b">
        <f t="shared" si="29"/>
        <v>0</v>
      </c>
      <c r="S262" s="23">
        <f t="shared" si="30"/>
        <v>18670.570318323284</v>
      </c>
      <c r="T262" s="23" t="b">
        <f t="shared" si="31"/>
        <v>0</v>
      </c>
      <c r="U262" s="23">
        <f t="shared" si="32"/>
        <v>18680.969566258598</v>
      </c>
      <c r="V262" s="25">
        <f t="shared" si="33"/>
        <v>18681</v>
      </c>
      <c r="W262" s="27">
        <f t="shared" si="34"/>
        <v>-1319</v>
      </c>
    </row>
    <row r="263" spans="2:23" ht="25.5" hidden="1" x14ac:dyDescent="0.2">
      <c r="B263" s="9">
        <v>262</v>
      </c>
      <c r="C263" s="9">
        <v>1</v>
      </c>
      <c r="D263" s="9" t="s">
        <v>818</v>
      </c>
      <c r="E263" s="9" t="s">
        <v>819</v>
      </c>
      <c r="F263" s="9">
        <v>51332</v>
      </c>
      <c r="G263" s="10" t="s">
        <v>820</v>
      </c>
      <c r="H263" s="10" t="s">
        <v>821</v>
      </c>
      <c r="I263" s="10" t="s">
        <v>822</v>
      </c>
      <c r="J263" s="10" t="s">
        <v>823</v>
      </c>
      <c r="K263" s="11">
        <v>139896</v>
      </c>
      <c r="L263" s="11">
        <v>65257</v>
      </c>
      <c r="M263" s="11">
        <v>10000</v>
      </c>
      <c r="N263" s="21">
        <v>55257</v>
      </c>
      <c r="O263" s="7">
        <v>2</v>
      </c>
      <c r="P263" s="11">
        <v>0</v>
      </c>
      <c r="Q263" s="11">
        <f t="shared" si="28"/>
        <v>11722.565939433409</v>
      </c>
      <c r="R263" s="12" t="b">
        <f t="shared" si="29"/>
        <v>0</v>
      </c>
      <c r="S263" s="23">
        <f t="shared" si="30"/>
        <v>12809.287348606578</v>
      </c>
      <c r="T263" s="23" t="b">
        <f t="shared" si="31"/>
        <v>0</v>
      </c>
      <c r="U263" s="23">
        <f t="shared" si="32"/>
        <v>12819.686596541891</v>
      </c>
      <c r="V263" s="25">
        <f t="shared" si="33"/>
        <v>12820</v>
      </c>
      <c r="W263" s="27">
        <f t="shared" si="34"/>
        <v>-42437</v>
      </c>
    </row>
    <row r="264" spans="2:23" ht="38.25" hidden="1" x14ac:dyDescent="0.2">
      <c r="B264" s="9">
        <v>263</v>
      </c>
      <c r="C264" s="9">
        <v>2</v>
      </c>
      <c r="D264" s="9" t="s">
        <v>818</v>
      </c>
      <c r="E264" s="9" t="s">
        <v>824</v>
      </c>
      <c r="F264" s="9">
        <v>51387</v>
      </c>
      <c r="G264" s="10" t="s">
        <v>820</v>
      </c>
      <c r="H264" s="10" t="s">
        <v>821</v>
      </c>
      <c r="I264" s="10" t="s">
        <v>825</v>
      </c>
      <c r="J264" s="10" t="s">
        <v>826</v>
      </c>
      <c r="K264" s="11">
        <v>141485</v>
      </c>
      <c r="L264" s="11">
        <v>102487</v>
      </c>
      <c r="M264" s="11">
        <v>10000</v>
      </c>
      <c r="N264" s="21">
        <v>92487</v>
      </c>
      <c r="O264" s="7">
        <v>2</v>
      </c>
      <c r="P264" s="11">
        <v>0</v>
      </c>
      <c r="Q264" s="11">
        <f t="shared" si="28"/>
        <v>11722.565939433409</v>
      </c>
      <c r="R264" s="12" t="b">
        <f t="shared" si="29"/>
        <v>0</v>
      </c>
      <c r="S264" s="23">
        <f t="shared" si="30"/>
        <v>12809.287348606578</v>
      </c>
      <c r="T264" s="23" t="b">
        <f t="shared" si="31"/>
        <v>0</v>
      </c>
      <c r="U264" s="23">
        <f t="shared" si="32"/>
        <v>12819.686596541891</v>
      </c>
      <c r="V264" s="25">
        <f t="shared" si="33"/>
        <v>12820</v>
      </c>
      <c r="W264" s="27">
        <f t="shared" si="34"/>
        <v>-79667</v>
      </c>
    </row>
    <row r="265" spans="2:23" ht="25.5" hidden="1" x14ac:dyDescent="0.2">
      <c r="B265" s="9">
        <v>264</v>
      </c>
      <c r="C265" s="9">
        <v>3</v>
      </c>
      <c r="D265" s="9" t="s">
        <v>818</v>
      </c>
      <c r="E265" s="9" t="s">
        <v>827</v>
      </c>
      <c r="F265" s="9">
        <v>51449</v>
      </c>
      <c r="G265" s="10" t="s">
        <v>820</v>
      </c>
      <c r="H265" s="10" t="s">
        <v>821</v>
      </c>
      <c r="I265" s="10" t="s">
        <v>828</v>
      </c>
      <c r="J265" s="10" t="s">
        <v>829</v>
      </c>
      <c r="K265" s="11">
        <v>154700</v>
      </c>
      <c r="L265" s="11">
        <v>118274</v>
      </c>
      <c r="M265" s="11">
        <v>0</v>
      </c>
      <c r="N265" s="21">
        <v>118274</v>
      </c>
      <c r="O265" s="7">
        <v>3</v>
      </c>
      <c r="P265" s="11">
        <v>0</v>
      </c>
      <c r="Q265" s="11">
        <f t="shared" si="28"/>
        <v>17583.848909150114</v>
      </c>
      <c r="R265" s="12" t="b">
        <f t="shared" si="29"/>
        <v>0</v>
      </c>
      <c r="S265" s="23">
        <f t="shared" si="30"/>
        <v>18670.570318323284</v>
      </c>
      <c r="T265" s="23" t="b">
        <f t="shared" si="31"/>
        <v>0</v>
      </c>
      <c r="U265" s="23">
        <f t="shared" si="32"/>
        <v>18680.969566258598</v>
      </c>
      <c r="V265" s="25">
        <f t="shared" si="33"/>
        <v>18681</v>
      </c>
      <c r="W265" s="27">
        <f t="shared" si="34"/>
        <v>-99593</v>
      </c>
    </row>
    <row r="266" spans="2:23" ht="102" hidden="1" x14ac:dyDescent="0.2">
      <c r="B266" s="9">
        <v>265</v>
      </c>
      <c r="C266" s="9">
        <v>4</v>
      </c>
      <c r="D266" s="9" t="s">
        <v>818</v>
      </c>
      <c r="E266" s="9" t="s">
        <v>830</v>
      </c>
      <c r="F266" s="9">
        <v>51500</v>
      </c>
      <c r="G266" s="10" t="s">
        <v>820</v>
      </c>
      <c r="H266" s="10" t="s">
        <v>821</v>
      </c>
      <c r="I266" s="10" t="s">
        <v>831</v>
      </c>
      <c r="J266" s="10" t="s">
        <v>832</v>
      </c>
      <c r="K266" s="11">
        <v>170000</v>
      </c>
      <c r="L266" s="11">
        <v>114200</v>
      </c>
      <c r="M266" s="11">
        <v>50000</v>
      </c>
      <c r="N266" s="21">
        <v>64200</v>
      </c>
      <c r="O266" s="7">
        <v>2</v>
      </c>
      <c r="P266" s="11">
        <v>0</v>
      </c>
      <c r="Q266" s="11">
        <f t="shared" si="28"/>
        <v>11722.565939433409</v>
      </c>
      <c r="R266" s="12" t="b">
        <f t="shared" si="29"/>
        <v>0</v>
      </c>
      <c r="S266" s="23">
        <f t="shared" si="30"/>
        <v>12809.287348606578</v>
      </c>
      <c r="T266" s="23" t="b">
        <f t="shared" si="31"/>
        <v>0</v>
      </c>
      <c r="U266" s="23">
        <f t="shared" si="32"/>
        <v>12819.686596541891</v>
      </c>
      <c r="V266" s="25">
        <f t="shared" si="33"/>
        <v>12820</v>
      </c>
      <c r="W266" s="27">
        <f t="shared" si="34"/>
        <v>-51380</v>
      </c>
    </row>
    <row r="267" spans="2:23" ht="51" hidden="1" x14ac:dyDescent="0.2">
      <c r="B267" s="9">
        <v>266</v>
      </c>
      <c r="C267" s="9">
        <v>5</v>
      </c>
      <c r="D267" s="9" t="s">
        <v>818</v>
      </c>
      <c r="E267" s="9" t="s">
        <v>833</v>
      </c>
      <c r="F267" s="9">
        <v>51546</v>
      </c>
      <c r="G267" s="10" t="s">
        <v>820</v>
      </c>
      <c r="H267" s="10" t="s">
        <v>821</v>
      </c>
      <c r="I267" s="10" t="s">
        <v>834</v>
      </c>
      <c r="J267" s="10" t="s">
        <v>835</v>
      </c>
      <c r="K267" s="11">
        <v>130000</v>
      </c>
      <c r="L267" s="11">
        <v>82400</v>
      </c>
      <c r="M267" s="11">
        <v>30000</v>
      </c>
      <c r="N267" s="21">
        <v>40000</v>
      </c>
      <c r="O267" s="7">
        <v>3</v>
      </c>
      <c r="P267" s="11">
        <v>0</v>
      </c>
      <c r="Q267" s="11">
        <f t="shared" si="28"/>
        <v>17583.848909150114</v>
      </c>
      <c r="R267" s="12" t="b">
        <f t="shared" si="29"/>
        <v>0</v>
      </c>
      <c r="S267" s="23">
        <f t="shared" si="30"/>
        <v>18670.570318323284</v>
      </c>
      <c r="T267" s="23" t="b">
        <f t="shared" si="31"/>
        <v>0</v>
      </c>
      <c r="U267" s="23">
        <f t="shared" si="32"/>
        <v>18680.969566258598</v>
      </c>
      <c r="V267" s="25">
        <f t="shared" si="33"/>
        <v>18681</v>
      </c>
      <c r="W267" s="27">
        <f t="shared" si="34"/>
        <v>-21319</v>
      </c>
    </row>
    <row r="268" spans="2:23" ht="38.25" hidden="1" x14ac:dyDescent="0.2">
      <c r="B268" s="9">
        <v>267</v>
      </c>
      <c r="C268" s="9">
        <v>6</v>
      </c>
      <c r="D268" s="9" t="s">
        <v>818</v>
      </c>
      <c r="E268" s="9" t="s">
        <v>836</v>
      </c>
      <c r="F268" s="9">
        <v>51573</v>
      </c>
      <c r="G268" s="10" t="s">
        <v>820</v>
      </c>
      <c r="H268" s="10" t="s">
        <v>821</v>
      </c>
      <c r="I268" s="10" t="s">
        <v>837</v>
      </c>
      <c r="J268" s="10" t="s">
        <v>838</v>
      </c>
      <c r="K268" s="11">
        <v>174427</v>
      </c>
      <c r="L268" s="11">
        <v>56327</v>
      </c>
      <c r="M268" s="11">
        <v>10000</v>
      </c>
      <c r="N268" s="21">
        <v>46327</v>
      </c>
      <c r="O268" s="7">
        <v>3</v>
      </c>
      <c r="P268" s="11">
        <v>0</v>
      </c>
      <c r="Q268" s="11">
        <f t="shared" si="28"/>
        <v>17583.848909150114</v>
      </c>
      <c r="R268" s="12" t="b">
        <f t="shared" si="29"/>
        <v>0</v>
      </c>
      <c r="S268" s="23">
        <f t="shared" si="30"/>
        <v>18670.570318323284</v>
      </c>
      <c r="T268" s="23" t="b">
        <f t="shared" si="31"/>
        <v>0</v>
      </c>
      <c r="U268" s="23">
        <f t="shared" si="32"/>
        <v>18680.969566258598</v>
      </c>
      <c r="V268" s="25">
        <f t="shared" si="33"/>
        <v>18681</v>
      </c>
      <c r="W268" s="27">
        <f t="shared" si="34"/>
        <v>-27646</v>
      </c>
    </row>
    <row r="269" spans="2:23" ht="25.5" hidden="1" x14ac:dyDescent="0.2">
      <c r="B269" s="9">
        <v>268</v>
      </c>
      <c r="C269" s="9">
        <v>7</v>
      </c>
      <c r="D269" s="9" t="s">
        <v>818</v>
      </c>
      <c r="E269" s="9" t="s">
        <v>839</v>
      </c>
      <c r="F269" s="9">
        <v>51699</v>
      </c>
      <c r="G269" s="10" t="s">
        <v>820</v>
      </c>
      <c r="H269" s="10" t="s">
        <v>821</v>
      </c>
      <c r="I269" s="10" t="s">
        <v>840</v>
      </c>
      <c r="J269" s="10" t="s">
        <v>841</v>
      </c>
      <c r="K269" s="11">
        <v>152896</v>
      </c>
      <c r="L269" s="11">
        <v>55100</v>
      </c>
      <c r="M269" s="11">
        <v>10000</v>
      </c>
      <c r="N269" s="21">
        <v>45100</v>
      </c>
      <c r="O269" s="7">
        <v>2</v>
      </c>
      <c r="P269" s="11">
        <v>0</v>
      </c>
      <c r="Q269" s="11">
        <f t="shared" si="28"/>
        <v>11722.565939433409</v>
      </c>
      <c r="R269" s="12" t="b">
        <f t="shared" si="29"/>
        <v>0</v>
      </c>
      <c r="S269" s="23">
        <f t="shared" si="30"/>
        <v>12809.287348606578</v>
      </c>
      <c r="T269" s="23" t="b">
        <f t="shared" si="31"/>
        <v>0</v>
      </c>
      <c r="U269" s="23">
        <f t="shared" si="32"/>
        <v>12819.686596541891</v>
      </c>
      <c r="V269" s="25">
        <f t="shared" si="33"/>
        <v>12820</v>
      </c>
      <c r="W269" s="27">
        <f t="shared" si="34"/>
        <v>-32280</v>
      </c>
    </row>
    <row r="270" spans="2:23" ht="25.5" hidden="1" x14ac:dyDescent="0.2">
      <c r="B270" s="9">
        <v>269</v>
      </c>
      <c r="C270" s="9">
        <v>8</v>
      </c>
      <c r="D270" s="9" t="s">
        <v>818</v>
      </c>
      <c r="E270" s="9" t="s">
        <v>842</v>
      </c>
      <c r="F270" s="9">
        <v>51751</v>
      </c>
      <c r="G270" s="10" t="s">
        <v>820</v>
      </c>
      <c r="H270" s="10" t="s">
        <v>821</v>
      </c>
      <c r="I270" s="10" t="s">
        <v>843</v>
      </c>
      <c r="J270" s="10" t="s">
        <v>844</v>
      </c>
      <c r="K270" s="11">
        <v>166600</v>
      </c>
      <c r="L270" s="11">
        <v>0</v>
      </c>
      <c r="M270" s="11">
        <v>60000</v>
      </c>
      <c r="N270" s="21">
        <v>40000</v>
      </c>
      <c r="O270" s="7">
        <v>2</v>
      </c>
      <c r="P270" s="11">
        <v>0</v>
      </c>
      <c r="Q270" s="11">
        <f t="shared" si="28"/>
        <v>11722.565939433409</v>
      </c>
      <c r="R270" s="12" t="b">
        <f t="shared" si="29"/>
        <v>0</v>
      </c>
      <c r="S270" s="23">
        <f t="shared" si="30"/>
        <v>12809.287348606578</v>
      </c>
      <c r="T270" s="23" t="b">
        <f t="shared" si="31"/>
        <v>0</v>
      </c>
      <c r="U270" s="23">
        <f t="shared" si="32"/>
        <v>12819.686596541891</v>
      </c>
      <c r="V270" s="25">
        <f t="shared" si="33"/>
        <v>12820</v>
      </c>
      <c r="W270" s="27">
        <f t="shared" si="34"/>
        <v>-27180</v>
      </c>
    </row>
    <row r="271" spans="2:23" ht="51" hidden="1" x14ac:dyDescent="0.2">
      <c r="B271" s="9">
        <v>270</v>
      </c>
      <c r="C271" s="9">
        <v>9</v>
      </c>
      <c r="D271" s="9" t="s">
        <v>818</v>
      </c>
      <c r="E271" s="9" t="s">
        <v>845</v>
      </c>
      <c r="F271" s="9">
        <v>51010</v>
      </c>
      <c r="G271" s="10" t="s">
        <v>820</v>
      </c>
      <c r="H271" s="10" t="s">
        <v>821</v>
      </c>
      <c r="I271" s="10" t="s">
        <v>846</v>
      </c>
      <c r="J271" s="10" t="s">
        <v>847</v>
      </c>
      <c r="K271" s="11">
        <v>174904</v>
      </c>
      <c r="L271" s="11">
        <v>10489</v>
      </c>
      <c r="M271" s="11">
        <v>0</v>
      </c>
      <c r="N271" s="21">
        <v>10489</v>
      </c>
      <c r="O271" s="7">
        <v>4</v>
      </c>
      <c r="P271" s="11">
        <v>0</v>
      </c>
      <c r="Q271" s="11">
        <f t="shared" si="28"/>
        <v>10489</v>
      </c>
      <c r="R271" s="12" t="b">
        <f t="shared" si="29"/>
        <v>1</v>
      </c>
      <c r="S271" s="23">
        <f t="shared" si="30"/>
        <v>10489</v>
      </c>
      <c r="T271" s="23" t="b">
        <f t="shared" si="31"/>
        <v>1</v>
      </c>
      <c r="U271" s="23">
        <f t="shared" si="32"/>
        <v>10489</v>
      </c>
      <c r="V271" s="25">
        <f t="shared" si="33"/>
        <v>10489</v>
      </c>
      <c r="W271" s="27">
        <f t="shared" si="34"/>
        <v>0</v>
      </c>
    </row>
    <row r="272" spans="2:23" ht="25.5" hidden="1" x14ac:dyDescent="0.2">
      <c r="B272" s="9">
        <v>271</v>
      </c>
      <c r="C272" s="9">
        <v>10</v>
      </c>
      <c r="D272" s="9" t="s">
        <v>818</v>
      </c>
      <c r="E272" s="9" t="s">
        <v>848</v>
      </c>
      <c r="F272" s="9">
        <v>51984</v>
      </c>
      <c r="G272" s="10" t="s">
        <v>820</v>
      </c>
      <c r="H272" s="10" t="s">
        <v>821</v>
      </c>
      <c r="I272" s="10" t="s">
        <v>849</v>
      </c>
      <c r="J272" s="10" t="s">
        <v>850</v>
      </c>
      <c r="K272" s="11">
        <v>161721</v>
      </c>
      <c r="L272" s="11">
        <v>135087</v>
      </c>
      <c r="M272" s="11">
        <v>0</v>
      </c>
      <c r="N272" s="21">
        <v>135087</v>
      </c>
      <c r="O272" s="7">
        <v>2</v>
      </c>
      <c r="P272" s="11">
        <v>0</v>
      </c>
      <c r="Q272" s="11">
        <f t="shared" si="28"/>
        <v>11722.565939433409</v>
      </c>
      <c r="R272" s="12" t="b">
        <f t="shared" si="29"/>
        <v>0</v>
      </c>
      <c r="S272" s="23">
        <f t="shared" si="30"/>
        <v>12809.287348606578</v>
      </c>
      <c r="T272" s="23" t="b">
        <f t="shared" si="31"/>
        <v>0</v>
      </c>
      <c r="U272" s="23">
        <f t="shared" si="32"/>
        <v>12819.686596541891</v>
      </c>
      <c r="V272" s="25">
        <f t="shared" si="33"/>
        <v>12820</v>
      </c>
      <c r="W272" s="27">
        <f t="shared" si="34"/>
        <v>-122267</v>
      </c>
    </row>
    <row r="273" spans="2:23" ht="25.5" hidden="1" x14ac:dyDescent="0.2">
      <c r="B273" s="9">
        <v>272</v>
      </c>
      <c r="C273" s="9">
        <v>11</v>
      </c>
      <c r="D273" s="9" t="s">
        <v>818</v>
      </c>
      <c r="E273" s="9" t="s">
        <v>851</v>
      </c>
      <c r="F273" s="9">
        <v>52062</v>
      </c>
      <c r="G273" s="10" t="s">
        <v>820</v>
      </c>
      <c r="H273" s="10" t="s">
        <v>821</v>
      </c>
      <c r="I273" s="10" t="s">
        <v>852</v>
      </c>
      <c r="J273" s="10" t="s">
        <v>853</v>
      </c>
      <c r="K273" s="11">
        <v>154700</v>
      </c>
      <c r="L273" s="11">
        <v>71222</v>
      </c>
      <c r="M273" s="11">
        <v>10000</v>
      </c>
      <c r="N273" s="21">
        <v>61222</v>
      </c>
      <c r="O273" s="7">
        <v>2</v>
      </c>
      <c r="P273" s="11">
        <v>0</v>
      </c>
      <c r="Q273" s="11">
        <f t="shared" si="28"/>
        <v>11722.565939433409</v>
      </c>
      <c r="R273" s="12" t="b">
        <f t="shared" si="29"/>
        <v>0</v>
      </c>
      <c r="S273" s="23">
        <f t="shared" si="30"/>
        <v>12809.287348606578</v>
      </c>
      <c r="T273" s="23" t="b">
        <f t="shared" si="31"/>
        <v>0</v>
      </c>
      <c r="U273" s="23">
        <f t="shared" si="32"/>
        <v>12819.686596541891</v>
      </c>
      <c r="V273" s="25">
        <f t="shared" si="33"/>
        <v>12820</v>
      </c>
      <c r="W273" s="27">
        <f t="shared" si="34"/>
        <v>-48402</v>
      </c>
    </row>
    <row r="274" spans="2:23" ht="51" hidden="1" x14ac:dyDescent="0.2">
      <c r="B274" s="9">
        <v>273</v>
      </c>
      <c r="C274" s="9">
        <v>12</v>
      </c>
      <c r="D274" s="9" t="s">
        <v>818</v>
      </c>
      <c r="E274" s="9" t="s">
        <v>854</v>
      </c>
      <c r="F274" s="9">
        <v>53489</v>
      </c>
      <c r="G274" s="10" t="s">
        <v>820</v>
      </c>
      <c r="H274" s="10" t="s">
        <v>821</v>
      </c>
      <c r="I274" s="10" t="s">
        <v>855</v>
      </c>
      <c r="J274" s="10" t="s">
        <v>856</v>
      </c>
      <c r="K274" s="11">
        <v>133650</v>
      </c>
      <c r="L274" s="11">
        <v>46184</v>
      </c>
      <c r="M274" s="11">
        <v>10000</v>
      </c>
      <c r="N274" s="21">
        <v>36184</v>
      </c>
      <c r="O274" s="7">
        <v>4</v>
      </c>
      <c r="P274" s="11">
        <v>0</v>
      </c>
      <c r="Q274" s="11">
        <f t="shared" si="28"/>
        <v>23445.131878866818</v>
      </c>
      <c r="R274" s="12" t="b">
        <f t="shared" si="29"/>
        <v>0</v>
      </c>
      <c r="S274" s="23">
        <f t="shared" si="30"/>
        <v>24531.853288039987</v>
      </c>
      <c r="T274" s="23" t="b">
        <f t="shared" si="31"/>
        <v>0</v>
      </c>
      <c r="U274" s="23">
        <f t="shared" si="32"/>
        <v>24542.252535975302</v>
      </c>
      <c r="V274" s="25">
        <f t="shared" si="33"/>
        <v>24543</v>
      </c>
      <c r="W274" s="27">
        <f t="shared" si="34"/>
        <v>-11641</v>
      </c>
    </row>
    <row r="275" spans="2:23" ht="25.5" hidden="1" x14ac:dyDescent="0.2">
      <c r="B275" s="9">
        <v>274</v>
      </c>
      <c r="C275" s="9">
        <v>13</v>
      </c>
      <c r="D275" s="9" t="s">
        <v>818</v>
      </c>
      <c r="E275" s="9" t="s">
        <v>857</v>
      </c>
      <c r="F275" s="9">
        <v>53700</v>
      </c>
      <c r="G275" s="10" t="s">
        <v>820</v>
      </c>
      <c r="H275" s="10" t="s">
        <v>821</v>
      </c>
      <c r="I275" s="10" t="s">
        <v>858</v>
      </c>
      <c r="J275" s="10" t="s">
        <v>859</v>
      </c>
      <c r="K275" s="11">
        <v>124950</v>
      </c>
      <c r="L275" s="11">
        <v>18754</v>
      </c>
      <c r="M275" s="11">
        <v>3754</v>
      </c>
      <c r="N275" s="21">
        <v>15000</v>
      </c>
      <c r="O275" s="7">
        <v>3</v>
      </c>
      <c r="P275" s="11">
        <v>0</v>
      </c>
      <c r="Q275" s="11">
        <f t="shared" si="28"/>
        <v>15000</v>
      </c>
      <c r="R275" s="12" t="b">
        <f t="shared" si="29"/>
        <v>1</v>
      </c>
      <c r="S275" s="23">
        <f t="shared" si="30"/>
        <v>15000</v>
      </c>
      <c r="T275" s="23" t="b">
        <f t="shared" si="31"/>
        <v>1</v>
      </c>
      <c r="U275" s="23">
        <f t="shared" si="32"/>
        <v>15000</v>
      </c>
      <c r="V275" s="25">
        <f t="shared" si="33"/>
        <v>15000</v>
      </c>
      <c r="W275" s="27">
        <f t="shared" si="34"/>
        <v>0</v>
      </c>
    </row>
    <row r="276" spans="2:23" ht="38.25" hidden="1" x14ac:dyDescent="0.2">
      <c r="B276" s="9">
        <v>275</v>
      </c>
      <c r="C276" s="9">
        <v>14</v>
      </c>
      <c r="D276" s="9" t="s">
        <v>818</v>
      </c>
      <c r="E276" s="9" t="s">
        <v>860</v>
      </c>
      <c r="F276" s="9">
        <v>52758</v>
      </c>
      <c r="G276" s="10" t="s">
        <v>820</v>
      </c>
      <c r="H276" s="10" t="s">
        <v>821</v>
      </c>
      <c r="I276" s="10" t="s">
        <v>861</v>
      </c>
      <c r="J276" s="10" t="s">
        <v>862</v>
      </c>
      <c r="K276" s="11">
        <v>130400</v>
      </c>
      <c r="L276" s="11">
        <v>37949</v>
      </c>
      <c r="M276" s="11">
        <v>13000</v>
      </c>
      <c r="N276" s="21">
        <v>24949</v>
      </c>
      <c r="O276" s="7">
        <v>4</v>
      </c>
      <c r="P276" s="11">
        <v>0</v>
      </c>
      <c r="Q276" s="11">
        <f t="shared" si="28"/>
        <v>23445.131878866818</v>
      </c>
      <c r="R276" s="12" t="b">
        <f t="shared" si="29"/>
        <v>0</v>
      </c>
      <c r="S276" s="23">
        <f t="shared" si="30"/>
        <v>24531.853288039987</v>
      </c>
      <c r="T276" s="23" t="b">
        <f t="shared" si="31"/>
        <v>0</v>
      </c>
      <c r="U276" s="23">
        <f t="shared" si="32"/>
        <v>24542.252535975302</v>
      </c>
      <c r="V276" s="25">
        <f t="shared" si="33"/>
        <v>24543</v>
      </c>
      <c r="W276" s="27">
        <f t="shared" si="34"/>
        <v>-406</v>
      </c>
    </row>
    <row r="277" spans="2:23" ht="25.5" hidden="1" x14ac:dyDescent="0.2">
      <c r="B277" s="9">
        <v>276</v>
      </c>
      <c r="C277" s="9">
        <v>15</v>
      </c>
      <c r="D277" s="9" t="s">
        <v>818</v>
      </c>
      <c r="E277" s="9" t="s">
        <v>863</v>
      </c>
      <c r="F277" s="9">
        <v>52856</v>
      </c>
      <c r="G277" s="10" t="s">
        <v>820</v>
      </c>
      <c r="H277" s="10" t="s">
        <v>821</v>
      </c>
      <c r="I277" s="10" t="s">
        <v>864</v>
      </c>
      <c r="J277" s="10" t="s">
        <v>865</v>
      </c>
      <c r="K277" s="11">
        <v>147798</v>
      </c>
      <c r="L277" s="11">
        <v>147798</v>
      </c>
      <c r="M277" s="11">
        <v>39000</v>
      </c>
      <c r="N277" s="21">
        <v>90000</v>
      </c>
      <c r="O277" s="7">
        <v>2</v>
      </c>
      <c r="P277" s="11">
        <v>0</v>
      </c>
      <c r="Q277" s="11">
        <f t="shared" si="28"/>
        <v>11722.565939433409</v>
      </c>
      <c r="R277" s="12" t="b">
        <f t="shared" si="29"/>
        <v>0</v>
      </c>
      <c r="S277" s="23">
        <f t="shared" si="30"/>
        <v>12809.287348606578</v>
      </c>
      <c r="T277" s="23" t="b">
        <f t="shared" si="31"/>
        <v>0</v>
      </c>
      <c r="U277" s="23">
        <f t="shared" si="32"/>
        <v>12819.686596541891</v>
      </c>
      <c r="V277" s="25">
        <f t="shared" si="33"/>
        <v>12820</v>
      </c>
      <c r="W277" s="27">
        <f t="shared" si="34"/>
        <v>-77180</v>
      </c>
    </row>
    <row r="278" spans="2:23" ht="25.5" hidden="1" x14ac:dyDescent="0.2">
      <c r="B278" s="9">
        <v>277</v>
      </c>
      <c r="C278" s="9">
        <v>16</v>
      </c>
      <c r="D278" s="9" t="s">
        <v>818</v>
      </c>
      <c r="E278" s="9" t="s">
        <v>866</v>
      </c>
      <c r="F278" s="9">
        <v>52909</v>
      </c>
      <c r="G278" s="10" t="s">
        <v>820</v>
      </c>
      <c r="H278" s="10" t="s">
        <v>821</v>
      </c>
      <c r="I278" s="10" t="s">
        <v>867</v>
      </c>
      <c r="J278" s="10" t="s">
        <v>868</v>
      </c>
      <c r="K278" s="11">
        <v>157080</v>
      </c>
      <c r="L278" s="11">
        <v>100522</v>
      </c>
      <c r="M278" s="11">
        <v>0</v>
      </c>
      <c r="N278" s="21">
        <v>52360</v>
      </c>
      <c r="O278" s="7">
        <v>3</v>
      </c>
      <c r="P278" s="11">
        <v>0</v>
      </c>
      <c r="Q278" s="11">
        <f t="shared" si="28"/>
        <v>17583.848909150114</v>
      </c>
      <c r="R278" s="12" t="b">
        <f t="shared" si="29"/>
        <v>0</v>
      </c>
      <c r="S278" s="23">
        <f t="shared" si="30"/>
        <v>18670.570318323284</v>
      </c>
      <c r="T278" s="23" t="b">
        <f t="shared" si="31"/>
        <v>0</v>
      </c>
      <c r="U278" s="23">
        <f t="shared" si="32"/>
        <v>18680.969566258598</v>
      </c>
      <c r="V278" s="25">
        <f t="shared" si="33"/>
        <v>18681</v>
      </c>
      <c r="W278" s="27">
        <f t="shared" si="34"/>
        <v>-33679</v>
      </c>
    </row>
    <row r="279" spans="2:23" ht="25.5" hidden="1" x14ac:dyDescent="0.2">
      <c r="B279" s="9">
        <v>278</v>
      </c>
      <c r="C279" s="9">
        <v>17</v>
      </c>
      <c r="D279" s="9" t="s">
        <v>818</v>
      </c>
      <c r="E279" s="9" t="s">
        <v>869</v>
      </c>
      <c r="F279" s="9">
        <v>53274</v>
      </c>
      <c r="G279" s="10" t="s">
        <v>820</v>
      </c>
      <c r="H279" s="10" t="s">
        <v>821</v>
      </c>
      <c r="I279" s="10" t="s">
        <v>870</v>
      </c>
      <c r="J279" s="10" t="s">
        <v>871</v>
      </c>
      <c r="K279" s="11">
        <v>145500</v>
      </c>
      <c r="L279" s="11">
        <v>51076</v>
      </c>
      <c r="M279" s="11">
        <v>20075</v>
      </c>
      <c r="N279" s="21">
        <v>31000</v>
      </c>
      <c r="O279" s="7">
        <v>3</v>
      </c>
      <c r="P279" s="11">
        <v>0</v>
      </c>
      <c r="Q279" s="11">
        <f t="shared" si="28"/>
        <v>17583.848909150114</v>
      </c>
      <c r="R279" s="12" t="b">
        <f t="shared" si="29"/>
        <v>0</v>
      </c>
      <c r="S279" s="23">
        <f t="shared" si="30"/>
        <v>18670.570318323284</v>
      </c>
      <c r="T279" s="23" t="b">
        <f t="shared" si="31"/>
        <v>0</v>
      </c>
      <c r="U279" s="23">
        <f t="shared" si="32"/>
        <v>18680.969566258598</v>
      </c>
      <c r="V279" s="25">
        <f t="shared" si="33"/>
        <v>18681</v>
      </c>
      <c r="W279" s="27">
        <f t="shared" si="34"/>
        <v>-12319</v>
      </c>
    </row>
    <row r="280" spans="2:23" ht="51" hidden="1" x14ac:dyDescent="0.2">
      <c r="B280" s="9">
        <v>279</v>
      </c>
      <c r="C280" s="9">
        <v>18</v>
      </c>
      <c r="D280" s="9" t="s">
        <v>818</v>
      </c>
      <c r="E280" s="9" t="s">
        <v>872</v>
      </c>
      <c r="F280" s="9">
        <v>51056</v>
      </c>
      <c r="G280" s="10" t="s">
        <v>820</v>
      </c>
      <c r="H280" s="10" t="s">
        <v>821</v>
      </c>
      <c r="I280" s="10" t="s">
        <v>873</v>
      </c>
      <c r="J280" s="10" t="s">
        <v>874</v>
      </c>
      <c r="K280" s="11">
        <v>259332</v>
      </c>
      <c r="L280" s="11">
        <v>36787</v>
      </c>
      <c r="M280" s="11">
        <v>0</v>
      </c>
      <c r="N280" s="21">
        <v>36787</v>
      </c>
      <c r="O280" s="7">
        <v>4</v>
      </c>
      <c r="P280" s="11">
        <v>0</v>
      </c>
      <c r="Q280" s="11">
        <f t="shared" si="28"/>
        <v>23445.131878866818</v>
      </c>
      <c r="R280" s="12" t="b">
        <f t="shared" si="29"/>
        <v>0</v>
      </c>
      <c r="S280" s="23">
        <f t="shared" si="30"/>
        <v>24531.853288039987</v>
      </c>
      <c r="T280" s="23" t="b">
        <f t="shared" si="31"/>
        <v>0</v>
      </c>
      <c r="U280" s="23">
        <f t="shared" si="32"/>
        <v>24542.252535975302</v>
      </c>
      <c r="V280" s="25">
        <f t="shared" si="33"/>
        <v>24543</v>
      </c>
      <c r="W280" s="27">
        <f t="shared" si="34"/>
        <v>-12244</v>
      </c>
    </row>
    <row r="281" spans="2:23" ht="25.5" hidden="1" x14ac:dyDescent="0.2">
      <c r="B281" s="9">
        <v>280</v>
      </c>
      <c r="C281" s="9">
        <v>19</v>
      </c>
      <c r="D281" s="9" t="s">
        <v>818</v>
      </c>
      <c r="E281" s="9" t="s">
        <v>875</v>
      </c>
      <c r="F281" s="9">
        <v>53372</v>
      </c>
      <c r="G281" s="10" t="s">
        <v>820</v>
      </c>
      <c r="H281" s="10" t="s">
        <v>821</v>
      </c>
      <c r="I281" s="10" t="s">
        <v>876</v>
      </c>
      <c r="J281" s="10" t="s">
        <v>877</v>
      </c>
      <c r="K281" s="11">
        <v>135000</v>
      </c>
      <c r="L281" s="11">
        <v>22754</v>
      </c>
      <c r="M281" s="11">
        <v>15000</v>
      </c>
      <c r="N281" s="21">
        <v>12745</v>
      </c>
      <c r="O281" s="7">
        <v>3</v>
      </c>
      <c r="P281" s="11">
        <v>0</v>
      </c>
      <c r="Q281" s="11">
        <f t="shared" si="28"/>
        <v>12745</v>
      </c>
      <c r="R281" s="12" t="b">
        <f t="shared" si="29"/>
        <v>1</v>
      </c>
      <c r="S281" s="23">
        <f t="shared" si="30"/>
        <v>12745</v>
      </c>
      <c r="T281" s="23" t="b">
        <f t="shared" si="31"/>
        <v>1</v>
      </c>
      <c r="U281" s="23">
        <f t="shared" si="32"/>
        <v>12745</v>
      </c>
      <c r="V281" s="25">
        <f t="shared" si="33"/>
        <v>12745</v>
      </c>
      <c r="W281" s="27">
        <f t="shared" si="34"/>
        <v>0</v>
      </c>
    </row>
    <row r="282" spans="2:23" ht="25.5" hidden="1" x14ac:dyDescent="0.2">
      <c r="B282" s="9">
        <v>281</v>
      </c>
      <c r="C282" s="9">
        <v>20</v>
      </c>
      <c r="D282" s="9" t="s">
        <v>818</v>
      </c>
      <c r="E282" s="9" t="s">
        <v>878</v>
      </c>
      <c r="F282" s="9">
        <v>50987</v>
      </c>
      <c r="G282" s="10" t="s">
        <v>820</v>
      </c>
      <c r="H282" s="10" t="s">
        <v>821</v>
      </c>
      <c r="I282" s="10" t="s">
        <v>879</v>
      </c>
      <c r="J282" s="10" t="s">
        <v>880</v>
      </c>
      <c r="K282" s="11">
        <v>149583</v>
      </c>
      <c r="L282" s="11">
        <v>65690</v>
      </c>
      <c r="M282" s="11">
        <v>30090</v>
      </c>
      <c r="N282" s="21">
        <v>35600</v>
      </c>
      <c r="O282" s="7">
        <v>2</v>
      </c>
      <c r="P282" s="11">
        <v>0</v>
      </c>
      <c r="Q282" s="11">
        <f t="shared" si="28"/>
        <v>11722.565939433409</v>
      </c>
      <c r="R282" s="12" t="b">
        <f t="shared" si="29"/>
        <v>0</v>
      </c>
      <c r="S282" s="23">
        <f t="shared" si="30"/>
        <v>12809.287348606578</v>
      </c>
      <c r="T282" s="23" t="b">
        <f t="shared" si="31"/>
        <v>0</v>
      </c>
      <c r="U282" s="23">
        <f t="shared" si="32"/>
        <v>12819.686596541891</v>
      </c>
      <c r="V282" s="25">
        <f t="shared" si="33"/>
        <v>12820</v>
      </c>
      <c r="W282" s="27">
        <f t="shared" si="34"/>
        <v>-22780</v>
      </c>
    </row>
    <row r="283" spans="2:23" ht="63.75" hidden="1" x14ac:dyDescent="0.2">
      <c r="B283" s="9">
        <v>282</v>
      </c>
      <c r="C283" s="9">
        <v>21</v>
      </c>
      <c r="D283" s="9" t="s">
        <v>818</v>
      </c>
      <c r="E283" s="9" t="s">
        <v>881</v>
      </c>
      <c r="F283" s="9">
        <v>51118</v>
      </c>
      <c r="G283" s="10" t="s">
        <v>820</v>
      </c>
      <c r="H283" s="10" t="s">
        <v>821</v>
      </c>
      <c r="I283" s="10" t="s">
        <v>882</v>
      </c>
      <c r="J283" s="10" t="s">
        <v>883</v>
      </c>
      <c r="K283" s="11">
        <v>0</v>
      </c>
      <c r="L283" s="11">
        <v>0</v>
      </c>
      <c r="M283" s="11">
        <v>40000</v>
      </c>
      <c r="N283" s="21">
        <v>40000</v>
      </c>
      <c r="O283" s="7">
        <v>4</v>
      </c>
      <c r="P283" s="11">
        <v>0</v>
      </c>
      <c r="Q283" s="11">
        <f t="shared" si="28"/>
        <v>23445.131878866818</v>
      </c>
      <c r="R283" s="12" t="b">
        <f t="shared" si="29"/>
        <v>0</v>
      </c>
      <c r="S283" s="23">
        <f t="shared" si="30"/>
        <v>24531.853288039987</v>
      </c>
      <c r="T283" s="23" t="b">
        <f t="shared" si="31"/>
        <v>0</v>
      </c>
      <c r="U283" s="23">
        <f t="shared" si="32"/>
        <v>24542.252535975302</v>
      </c>
      <c r="V283" s="25">
        <f t="shared" si="33"/>
        <v>24543</v>
      </c>
      <c r="W283" s="27">
        <f t="shared" si="34"/>
        <v>-15457</v>
      </c>
    </row>
    <row r="284" spans="2:23" ht="102" hidden="1" x14ac:dyDescent="0.2">
      <c r="B284" s="9">
        <v>283</v>
      </c>
      <c r="C284" s="9">
        <v>22</v>
      </c>
      <c r="D284" s="9" t="s">
        <v>818</v>
      </c>
      <c r="E284" s="9" t="s">
        <v>884</v>
      </c>
      <c r="F284" s="9">
        <v>51207</v>
      </c>
      <c r="G284" s="10" t="s">
        <v>820</v>
      </c>
      <c r="H284" s="10" t="s">
        <v>821</v>
      </c>
      <c r="I284" s="10" t="s">
        <v>885</v>
      </c>
      <c r="J284" s="10" t="s">
        <v>886</v>
      </c>
      <c r="K284" s="11">
        <v>200000</v>
      </c>
      <c r="L284" s="11">
        <v>154250</v>
      </c>
      <c r="M284" s="11">
        <v>0</v>
      </c>
      <c r="N284" s="21">
        <v>154250</v>
      </c>
      <c r="O284" s="7">
        <v>2</v>
      </c>
      <c r="P284" s="11">
        <v>0</v>
      </c>
      <c r="Q284" s="11">
        <f t="shared" si="28"/>
        <v>11722.565939433409</v>
      </c>
      <c r="R284" s="12" t="b">
        <f t="shared" si="29"/>
        <v>0</v>
      </c>
      <c r="S284" s="23">
        <f t="shared" si="30"/>
        <v>12809.287348606578</v>
      </c>
      <c r="T284" s="23" t="b">
        <f t="shared" si="31"/>
        <v>0</v>
      </c>
      <c r="U284" s="23">
        <f t="shared" si="32"/>
        <v>12819.686596541891</v>
      </c>
      <c r="V284" s="25">
        <f t="shared" si="33"/>
        <v>12820</v>
      </c>
      <c r="W284" s="27">
        <f t="shared" si="34"/>
        <v>-141430</v>
      </c>
    </row>
    <row r="285" spans="2:23" ht="51" hidden="1" x14ac:dyDescent="0.2">
      <c r="B285" s="9">
        <v>284</v>
      </c>
      <c r="C285" s="9">
        <v>23</v>
      </c>
      <c r="D285" s="9" t="s">
        <v>818</v>
      </c>
      <c r="E285" s="9" t="s">
        <v>887</v>
      </c>
      <c r="F285" s="9">
        <v>53513</v>
      </c>
      <c r="G285" s="10" t="s">
        <v>820</v>
      </c>
      <c r="H285" s="10" t="s">
        <v>821</v>
      </c>
      <c r="I285" s="10" t="s">
        <v>888</v>
      </c>
      <c r="J285" s="10" t="s">
        <v>889</v>
      </c>
      <c r="K285" s="11">
        <v>202300</v>
      </c>
      <c r="L285" s="11">
        <v>15604</v>
      </c>
      <c r="M285" s="11">
        <v>0</v>
      </c>
      <c r="N285" s="21">
        <v>15604</v>
      </c>
      <c r="O285" s="7">
        <v>3</v>
      </c>
      <c r="P285" s="11">
        <v>0</v>
      </c>
      <c r="Q285" s="11">
        <f t="shared" si="28"/>
        <v>15604</v>
      </c>
      <c r="R285" s="12" t="b">
        <f t="shared" si="29"/>
        <v>1</v>
      </c>
      <c r="S285" s="23">
        <f t="shared" si="30"/>
        <v>15604</v>
      </c>
      <c r="T285" s="23" t="b">
        <f t="shared" si="31"/>
        <v>1</v>
      </c>
      <c r="U285" s="23">
        <f t="shared" si="32"/>
        <v>15604</v>
      </c>
      <c r="V285" s="25">
        <f t="shared" si="33"/>
        <v>15604</v>
      </c>
      <c r="W285" s="27">
        <f t="shared" si="34"/>
        <v>0</v>
      </c>
    </row>
    <row r="286" spans="2:23" ht="38.25" hidden="1" x14ac:dyDescent="0.2">
      <c r="B286" s="9">
        <v>285</v>
      </c>
      <c r="C286" s="9">
        <v>24</v>
      </c>
      <c r="D286" s="9" t="s">
        <v>818</v>
      </c>
      <c r="E286" s="9" t="s">
        <v>890</v>
      </c>
      <c r="F286" s="9">
        <v>53639</v>
      </c>
      <c r="G286" s="10" t="s">
        <v>820</v>
      </c>
      <c r="H286" s="10" t="s">
        <v>821</v>
      </c>
      <c r="I286" s="10" t="s">
        <v>891</v>
      </c>
      <c r="J286" s="10" t="s">
        <v>892</v>
      </c>
      <c r="K286" s="11">
        <v>123200</v>
      </c>
      <c r="L286" s="11">
        <v>35103</v>
      </c>
      <c r="M286" s="11">
        <v>0</v>
      </c>
      <c r="N286" s="21">
        <v>35103</v>
      </c>
      <c r="O286" s="7">
        <v>2</v>
      </c>
      <c r="P286" s="11">
        <v>0</v>
      </c>
      <c r="Q286" s="11">
        <f t="shared" si="28"/>
        <v>11722.565939433409</v>
      </c>
      <c r="R286" s="12" t="b">
        <f t="shared" si="29"/>
        <v>0</v>
      </c>
      <c r="S286" s="23">
        <f t="shared" si="30"/>
        <v>12809.287348606578</v>
      </c>
      <c r="T286" s="23" t="b">
        <f t="shared" si="31"/>
        <v>0</v>
      </c>
      <c r="U286" s="23">
        <f t="shared" si="32"/>
        <v>12819.686596541891</v>
      </c>
      <c r="V286" s="25">
        <f t="shared" si="33"/>
        <v>12820</v>
      </c>
      <c r="W286" s="27">
        <f t="shared" si="34"/>
        <v>-22283</v>
      </c>
    </row>
    <row r="287" spans="2:23" ht="38.25" hidden="1" x14ac:dyDescent="0.2">
      <c r="B287" s="9">
        <v>286</v>
      </c>
      <c r="C287" s="9">
        <v>25</v>
      </c>
      <c r="D287" s="9" t="s">
        <v>818</v>
      </c>
      <c r="E287" s="9" t="s">
        <v>893</v>
      </c>
      <c r="F287" s="9">
        <v>53791</v>
      </c>
      <c r="G287" s="10" t="s">
        <v>820</v>
      </c>
      <c r="H287" s="10" t="s">
        <v>821</v>
      </c>
      <c r="I287" s="10" t="s">
        <v>894</v>
      </c>
      <c r="J287" s="10" t="s">
        <v>895</v>
      </c>
      <c r="K287" s="11">
        <v>136126</v>
      </c>
      <c r="L287" s="11">
        <v>24376</v>
      </c>
      <c r="M287" s="11">
        <v>6000</v>
      </c>
      <c r="N287" s="21">
        <v>18376</v>
      </c>
      <c r="O287" s="7">
        <v>3</v>
      </c>
      <c r="P287" s="11">
        <v>0</v>
      </c>
      <c r="Q287" s="11">
        <f t="shared" si="28"/>
        <v>17583.848909150114</v>
      </c>
      <c r="R287" s="12" t="b">
        <f t="shared" si="29"/>
        <v>0</v>
      </c>
      <c r="S287" s="23">
        <f t="shared" si="30"/>
        <v>17583.848909150114</v>
      </c>
      <c r="T287" s="23" t="b">
        <f t="shared" si="31"/>
        <v>0</v>
      </c>
      <c r="U287" s="23">
        <f t="shared" si="32"/>
        <v>17594.248157085429</v>
      </c>
      <c r="V287" s="25">
        <f t="shared" si="33"/>
        <v>17595</v>
      </c>
      <c r="W287" s="27">
        <f t="shared" si="34"/>
        <v>-781</v>
      </c>
    </row>
    <row r="288" spans="2:23" ht="38.25" hidden="1" x14ac:dyDescent="0.2">
      <c r="B288" s="9">
        <v>287</v>
      </c>
      <c r="C288" s="9">
        <v>26</v>
      </c>
      <c r="D288" s="9" t="s">
        <v>818</v>
      </c>
      <c r="E288" s="9" t="s">
        <v>896</v>
      </c>
      <c r="F288" s="9">
        <v>53853</v>
      </c>
      <c r="G288" s="10" t="s">
        <v>820</v>
      </c>
      <c r="H288" s="10" t="s">
        <v>821</v>
      </c>
      <c r="I288" s="10" t="s">
        <v>897</v>
      </c>
      <c r="J288" s="10" t="s">
        <v>898</v>
      </c>
      <c r="K288" s="11">
        <v>154700</v>
      </c>
      <c r="L288" s="11">
        <v>65401</v>
      </c>
      <c r="M288" s="11">
        <v>0</v>
      </c>
      <c r="N288" s="21">
        <v>65401</v>
      </c>
      <c r="O288" s="7">
        <v>3</v>
      </c>
      <c r="P288" s="11">
        <v>0</v>
      </c>
      <c r="Q288" s="11">
        <f t="shared" si="28"/>
        <v>17583.848909150114</v>
      </c>
      <c r="R288" s="12" t="b">
        <f t="shared" si="29"/>
        <v>0</v>
      </c>
      <c r="S288" s="23">
        <f t="shared" si="30"/>
        <v>18670.570318323284</v>
      </c>
      <c r="T288" s="23" t="b">
        <f t="shared" si="31"/>
        <v>0</v>
      </c>
      <c r="U288" s="23">
        <f t="shared" si="32"/>
        <v>18680.969566258598</v>
      </c>
      <c r="V288" s="25">
        <f t="shared" si="33"/>
        <v>18681</v>
      </c>
      <c r="W288" s="27">
        <f t="shared" si="34"/>
        <v>-46720</v>
      </c>
    </row>
    <row r="289" spans="2:23" ht="25.5" hidden="1" x14ac:dyDescent="0.2">
      <c r="B289" s="9">
        <v>288</v>
      </c>
      <c r="C289" s="9">
        <v>27</v>
      </c>
      <c r="D289" s="9" t="s">
        <v>818</v>
      </c>
      <c r="E289" s="9" t="s">
        <v>899</v>
      </c>
      <c r="F289" s="9">
        <v>54163</v>
      </c>
      <c r="G289" s="10" t="s">
        <v>820</v>
      </c>
      <c r="H289" s="10" t="s">
        <v>821</v>
      </c>
      <c r="I289" s="10" t="s">
        <v>900</v>
      </c>
      <c r="J289" s="10" t="s">
        <v>901</v>
      </c>
      <c r="K289" s="11">
        <v>157080</v>
      </c>
      <c r="L289" s="11">
        <v>85000</v>
      </c>
      <c r="M289" s="11">
        <v>10000</v>
      </c>
      <c r="N289" s="21">
        <v>30000</v>
      </c>
      <c r="O289" s="7">
        <v>3</v>
      </c>
      <c r="P289" s="11">
        <v>0</v>
      </c>
      <c r="Q289" s="11">
        <f t="shared" si="28"/>
        <v>17583.848909150114</v>
      </c>
      <c r="R289" s="12" t="b">
        <f t="shared" si="29"/>
        <v>0</v>
      </c>
      <c r="S289" s="23">
        <f t="shared" si="30"/>
        <v>18670.570318323284</v>
      </c>
      <c r="T289" s="23" t="b">
        <f t="shared" si="31"/>
        <v>0</v>
      </c>
      <c r="U289" s="23">
        <f t="shared" si="32"/>
        <v>18680.969566258598</v>
      </c>
      <c r="V289" s="25">
        <f t="shared" si="33"/>
        <v>18681</v>
      </c>
      <c r="W289" s="27">
        <f t="shared" si="34"/>
        <v>-11319</v>
      </c>
    </row>
    <row r="290" spans="2:23" ht="25.5" hidden="1" x14ac:dyDescent="0.2">
      <c r="B290" s="9">
        <v>289</v>
      </c>
      <c r="C290" s="9">
        <v>28</v>
      </c>
      <c r="D290" s="9" t="s">
        <v>818</v>
      </c>
      <c r="E290" s="9" t="s">
        <v>902</v>
      </c>
      <c r="F290" s="9">
        <v>54412</v>
      </c>
      <c r="G290" s="10" t="s">
        <v>820</v>
      </c>
      <c r="H290" s="10" t="s">
        <v>821</v>
      </c>
      <c r="I290" s="10" t="s">
        <v>903</v>
      </c>
      <c r="J290" s="10" t="s">
        <v>904</v>
      </c>
      <c r="K290" s="11">
        <v>218484</v>
      </c>
      <c r="L290" s="11">
        <v>133283</v>
      </c>
      <c r="M290" s="11">
        <v>0</v>
      </c>
      <c r="N290" s="21">
        <v>133283</v>
      </c>
      <c r="O290" s="7">
        <v>4</v>
      </c>
      <c r="P290" s="11">
        <v>0</v>
      </c>
      <c r="Q290" s="11">
        <f t="shared" si="28"/>
        <v>23445.131878866818</v>
      </c>
      <c r="R290" s="12" t="b">
        <f t="shared" si="29"/>
        <v>0</v>
      </c>
      <c r="S290" s="23">
        <f t="shared" si="30"/>
        <v>24531.853288039987</v>
      </c>
      <c r="T290" s="23" t="b">
        <f t="shared" si="31"/>
        <v>0</v>
      </c>
      <c r="U290" s="23">
        <f t="shared" si="32"/>
        <v>24542.252535975302</v>
      </c>
      <c r="V290" s="25">
        <f t="shared" si="33"/>
        <v>24543</v>
      </c>
      <c r="W290" s="27">
        <f t="shared" si="34"/>
        <v>-108740</v>
      </c>
    </row>
    <row r="291" spans="2:23" ht="25.5" hidden="1" x14ac:dyDescent="0.2">
      <c r="B291" s="9">
        <v>290</v>
      </c>
      <c r="C291" s="9">
        <v>29</v>
      </c>
      <c r="D291" s="9" t="s">
        <v>818</v>
      </c>
      <c r="E291" s="9" t="s">
        <v>905</v>
      </c>
      <c r="F291" s="9">
        <v>54500</v>
      </c>
      <c r="G291" s="10" t="s">
        <v>820</v>
      </c>
      <c r="H291" s="10" t="s">
        <v>821</v>
      </c>
      <c r="I291" s="10" t="s">
        <v>906</v>
      </c>
      <c r="J291" s="10" t="s">
        <v>907</v>
      </c>
      <c r="K291" s="11">
        <v>92200</v>
      </c>
      <c r="L291" s="11">
        <v>31450</v>
      </c>
      <c r="M291" s="11">
        <v>10000</v>
      </c>
      <c r="N291" s="21">
        <v>21450</v>
      </c>
      <c r="O291" s="7">
        <v>2</v>
      </c>
      <c r="P291" s="11">
        <v>0</v>
      </c>
      <c r="Q291" s="11">
        <f t="shared" si="28"/>
        <v>11722.565939433409</v>
      </c>
      <c r="R291" s="12" t="b">
        <f t="shared" si="29"/>
        <v>0</v>
      </c>
      <c r="S291" s="23">
        <f t="shared" si="30"/>
        <v>12809.287348606578</v>
      </c>
      <c r="T291" s="23" t="b">
        <f t="shared" si="31"/>
        <v>0</v>
      </c>
      <c r="U291" s="23">
        <f t="shared" si="32"/>
        <v>12819.686596541891</v>
      </c>
      <c r="V291" s="25">
        <f t="shared" si="33"/>
        <v>12820</v>
      </c>
      <c r="W291" s="27">
        <f t="shared" si="34"/>
        <v>-8630</v>
      </c>
    </row>
    <row r="292" spans="2:23" ht="25.5" hidden="1" x14ac:dyDescent="0.2">
      <c r="B292" s="9">
        <v>291</v>
      </c>
      <c r="C292" s="9">
        <v>30</v>
      </c>
      <c r="D292" s="9" t="s">
        <v>818</v>
      </c>
      <c r="E292" s="9" t="s">
        <v>908</v>
      </c>
      <c r="F292" s="9">
        <v>54699</v>
      </c>
      <c r="G292" s="10" t="s">
        <v>820</v>
      </c>
      <c r="H292" s="10" t="s">
        <v>821</v>
      </c>
      <c r="I292" s="10" t="s">
        <v>909</v>
      </c>
      <c r="J292" s="10" t="s">
        <v>910</v>
      </c>
      <c r="K292" s="11">
        <v>154700</v>
      </c>
      <c r="L292" s="11">
        <v>122896</v>
      </c>
      <c r="M292" s="11">
        <v>0</v>
      </c>
      <c r="N292" s="21">
        <v>73863</v>
      </c>
      <c r="O292" s="7">
        <v>3</v>
      </c>
      <c r="P292" s="11">
        <v>0</v>
      </c>
      <c r="Q292" s="11">
        <f t="shared" si="28"/>
        <v>17583.848909150114</v>
      </c>
      <c r="R292" s="12" t="b">
        <f t="shared" si="29"/>
        <v>0</v>
      </c>
      <c r="S292" s="23">
        <f t="shared" si="30"/>
        <v>18670.570318323284</v>
      </c>
      <c r="T292" s="23" t="b">
        <f t="shared" si="31"/>
        <v>0</v>
      </c>
      <c r="U292" s="23">
        <f t="shared" si="32"/>
        <v>18680.969566258598</v>
      </c>
      <c r="V292" s="25">
        <f t="shared" si="33"/>
        <v>18681</v>
      </c>
      <c r="W292" s="27">
        <f t="shared" si="34"/>
        <v>-55182</v>
      </c>
    </row>
    <row r="293" spans="2:23" ht="25.5" hidden="1" x14ac:dyDescent="0.2">
      <c r="B293" s="9">
        <v>292</v>
      </c>
      <c r="C293" s="9">
        <v>1</v>
      </c>
      <c r="D293" s="9" t="s">
        <v>911</v>
      </c>
      <c r="E293" s="9" t="s">
        <v>912</v>
      </c>
      <c r="F293" s="9">
        <v>55623</v>
      </c>
      <c r="G293" s="10" t="s">
        <v>913</v>
      </c>
      <c r="H293" s="10" t="s">
        <v>914</v>
      </c>
      <c r="I293" s="10" t="s">
        <v>915</v>
      </c>
      <c r="J293" s="10" t="s">
        <v>916</v>
      </c>
      <c r="K293" s="11">
        <v>108290</v>
      </c>
      <c r="L293" s="11">
        <v>54145</v>
      </c>
      <c r="M293" s="11">
        <v>0</v>
      </c>
      <c r="N293" s="21">
        <v>54145</v>
      </c>
      <c r="O293" s="7">
        <v>3</v>
      </c>
      <c r="P293" s="11">
        <v>0</v>
      </c>
      <c r="Q293" s="11">
        <f t="shared" si="28"/>
        <v>17583.848909150114</v>
      </c>
      <c r="R293" s="12" t="b">
        <f t="shared" si="29"/>
        <v>0</v>
      </c>
      <c r="S293" s="23">
        <f t="shared" si="30"/>
        <v>18670.570318323284</v>
      </c>
      <c r="T293" s="23" t="b">
        <f t="shared" si="31"/>
        <v>0</v>
      </c>
      <c r="U293" s="23">
        <f t="shared" si="32"/>
        <v>18680.969566258598</v>
      </c>
      <c r="V293" s="25">
        <f t="shared" si="33"/>
        <v>18681</v>
      </c>
      <c r="W293" s="27">
        <f t="shared" si="34"/>
        <v>-35464</v>
      </c>
    </row>
    <row r="294" spans="2:23" ht="25.5" hidden="1" x14ac:dyDescent="0.2">
      <c r="B294" s="9">
        <v>293</v>
      </c>
      <c r="C294" s="9">
        <v>2</v>
      </c>
      <c r="D294" s="9" t="s">
        <v>911</v>
      </c>
      <c r="E294" s="9" t="s">
        <v>917</v>
      </c>
      <c r="F294" s="9">
        <v>55687</v>
      </c>
      <c r="G294" s="10" t="s">
        <v>913</v>
      </c>
      <c r="H294" s="10" t="s">
        <v>914</v>
      </c>
      <c r="I294" s="10" t="s">
        <v>918</v>
      </c>
      <c r="J294" s="10" t="s">
        <v>919</v>
      </c>
      <c r="K294" s="11">
        <v>874650</v>
      </c>
      <c r="L294" s="11">
        <v>293000</v>
      </c>
      <c r="M294" s="11">
        <v>0</v>
      </c>
      <c r="N294" s="21">
        <v>293000</v>
      </c>
      <c r="O294" s="7">
        <v>5</v>
      </c>
      <c r="P294" s="11">
        <v>0</v>
      </c>
      <c r="Q294" s="11">
        <f t="shared" si="28"/>
        <v>29306.414848583521</v>
      </c>
      <c r="R294" s="12" t="b">
        <f t="shared" si="29"/>
        <v>0</v>
      </c>
      <c r="S294" s="23">
        <f t="shared" si="30"/>
        <v>30393.136257756691</v>
      </c>
      <c r="T294" s="23" t="b">
        <f t="shared" si="31"/>
        <v>0</v>
      </c>
      <c r="U294" s="23">
        <f t="shared" si="32"/>
        <v>30403.535505692005</v>
      </c>
      <c r="V294" s="25">
        <f t="shared" si="33"/>
        <v>30404</v>
      </c>
      <c r="W294" s="27">
        <f t="shared" si="34"/>
        <v>-262596</v>
      </c>
    </row>
    <row r="295" spans="2:23" ht="38.25" hidden="1" x14ac:dyDescent="0.2">
      <c r="B295" s="9">
        <v>294</v>
      </c>
      <c r="C295" s="9">
        <v>3</v>
      </c>
      <c r="D295" s="9" t="s">
        <v>911</v>
      </c>
      <c r="E295" s="9" t="s">
        <v>920</v>
      </c>
      <c r="F295" s="9">
        <v>56265</v>
      </c>
      <c r="G295" s="10" t="s">
        <v>913</v>
      </c>
      <c r="H295" s="10" t="s">
        <v>914</v>
      </c>
      <c r="I295" s="10" t="s">
        <v>921</v>
      </c>
      <c r="J295" s="10" t="s">
        <v>922</v>
      </c>
      <c r="K295" s="11">
        <v>120190</v>
      </c>
      <c r="L295" s="11">
        <v>90142.5</v>
      </c>
      <c r="M295" s="11">
        <v>0</v>
      </c>
      <c r="N295" s="21">
        <v>90142.5</v>
      </c>
      <c r="O295" s="7">
        <v>3</v>
      </c>
      <c r="P295" s="11">
        <v>0</v>
      </c>
      <c r="Q295" s="11">
        <f t="shared" si="28"/>
        <v>17583.848909150114</v>
      </c>
      <c r="R295" s="12" t="b">
        <f t="shared" si="29"/>
        <v>0</v>
      </c>
      <c r="S295" s="23">
        <f t="shared" si="30"/>
        <v>18670.570318323284</v>
      </c>
      <c r="T295" s="23" t="b">
        <f t="shared" si="31"/>
        <v>0</v>
      </c>
      <c r="U295" s="23">
        <f t="shared" si="32"/>
        <v>18680.969566258598</v>
      </c>
      <c r="V295" s="25">
        <f t="shared" si="33"/>
        <v>18681</v>
      </c>
      <c r="W295" s="27">
        <f t="shared" si="34"/>
        <v>-71461.5</v>
      </c>
    </row>
    <row r="296" spans="2:23" ht="38.25" hidden="1" x14ac:dyDescent="0.2">
      <c r="B296" s="9">
        <v>295</v>
      </c>
      <c r="C296" s="9">
        <v>4</v>
      </c>
      <c r="D296" s="9" t="s">
        <v>911</v>
      </c>
      <c r="E296" s="9" t="s">
        <v>923</v>
      </c>
      <c r="F296" s="9">
        <v>56327</v>
      </c>
      <c r="G296" s="10" t="s">
        <v>913</v>
      </c>
      <c r="H296" s="10" t="s">
        <v>914</v>
      </c>
      <c r="I296" s="10" t="s">
        <v>924</v>
      </c>
      <c r="J296" s="10" t="s">
        <v>925</v>
      </c>
      <c r="K296" s="11">
        <v>133500</v>
      </c>
      <c r="L296" s="11">
        <v>82714</v>
      </c>
      <c r="M296" s="11">
        <v>0</v>
      </c>
      <c r="N296" s="21">
        <v>82714</v>
      </c>
      <c r="O296" s="7">
        <v>3</v>
      </c>
      <c r="P296" s="11">
        <v>0</v>
      </c>
      <c r="Q296" s="11">
        <f t="shared" si="28"/>
        <v>17583.848909150114</v>
      </c>
      <c r="R296" s="12" t="b">
        <f t="shared" si="29"/>
        <v>0</v>
      </c>
      <c r="S296" s="23">
        <f t="shared" si="30"/>
        <v>18670.570318323284</v>
      </c>
      <c r="T296" s="23" t="b">
        <f t="shared" si="31"/>
        <v>0</v>
      </c>
      <c r="U296" s="23">
        <f t="shared" si="32"/>
        <v>18680.969566258598</v>
      </c>
      <c r="V296" s="25">
        <f t="shared" si="33"/>
        <v>18681</v>
      </c>
      <c r="W296" s="27">
        <f t="shared" si="34"/>
        <v>-64033</v>
      </c>
    </row>
    <row r="297" spans="2:23" ht="25.5" hidden="1" x14ac:dyDescent="0.2">
      <c r="B297" s="9">
        <v>296</v>
      </c>
      <c r="C297" s="9">
        <v>5</v>
      </c>
      <c r="D297" s="9" t="s">
        <v>911</v>
      </c>
      <c r="E297" s="9" t="s">
        <v>634</v>
      </c>
      <c r="F297" s="9">
        <v>56425</v>
      </c>
      <c r="G297" s="10" t="s">
        <v>913</v>
      </c>
      <c r="H297" s="10" t="s">
        <v>914</v>
      </c>
      <c r="I297" s="10" t="s">
        <v>926</v>
      </c>
      <c r="J297" s="10" t="s">
        <v>927</v>
      </c>
      <c r="K297" s="11">
        <v>110670</v>
      </c>
      <c r="L297" s="11">
        <v>59500</v>
      </c>
      <c r="M297" s="11">
        <v>0</v>
      </c>
      <c r="N297" s="21">
        <v>59500</v>
      </c>
      <c r="O297" s="7">
        <v>3</v>
      </c>
      <c r="P297" s="11">
        <v>0</v>
      </c>
      <c r="Q297" s="11">
        <f t="shared" si="28"/>
        <v>17583.848909150114</v>
      </c>
      <c r="R297" s="12" t="b">
        <f t="shared" si="29"/>
        <v>0</v>
      </c>
      <c r="S297" s="23">
        <f t="shared" si="30"/>
        <v>18670.570318323284</v>
      </c>
      <c r="T297" s="23" t="b">
        <f t="shared" si="31"/>
        <v>0</v>
      </c>
      <c r="U297" s="23">
        <f t="shared" si="32"/>
        <v>18680.969566258598</v>
      </c>
      <c r="V297" s="25">
        <f t="shared" si="33"/>
        <v>18681</v>
      </c>
      <c r="W297" s="27">
        <f t="shared" si="34"/>
        <v>-40819</v>
      </c>
    </row>
    <row r="298" spans="2:23" ht="51" hidden="1" x14ac:dyDescent="0.2">
      <c r="B298" s="9">
        <v>297</v>
      </c>
      <c r="C298" s="9">
        <v>6</v>
      </c>
      <c r="D298" s="9" t="s">
        <v>911</v>
      </c>
      <c r="E298" s="9" t="s">
        <v>928</v>
      </c>
      <c r="F298" s="9">
        <v>56461</v>
      </c>
      <c r="G298" s="10" t="s">
        <v>913</v>
      </c>
      <c r="H298" s="10" t="s">
        <v>914</v>
      </c>
      <c r="I298" s="10" t="s">
        <v>929</v>
      </c>
      <c r="J298" s="10" t="s">
        <v>930</v>
      </c>
      <c r="K298" s="11">
        <v>120000</v>
      </c>
      <c r="L298" s="11">
        <v>98750</v>
      </c>
      <c r="M298" s="11">
        <v>0</v>
      </c>
      <c r="N298" s="21">
        <v>98750</v>
      </c>
      <c r="O298" s="7">
        <v>4</v>
      </c>
      <c r="P298" s="11">
        <v>0</v>
      </c>
      <c r="Q298" s="11">
        <f t="shared" si="28"/>
        <v>23445.131878866818</v>
      </c>
      <c r="R298" s="12" t="b">
        <f t="shared" si="29"/>
        <v>0</v>
      </c>
      <c r="S298" s="23">
        <f t="shared" si="30"/>
        <v>24531.853288039987</v>
      </c>
      <c r="T298" s="23" t="b">
        <f t="shared" si="31"/>
        <v>0</v>
      </c>
      <c r="U298" s="23">
        <f t="shared" si="32"/>
        <v>24542.252535975302</v>
      </c>
      <c r="V298" s="25">
        <f t="shared" si="33"/>
        <v>24543</v>
      </c>
      <c r="W298" s="27">
        <f t="shared" si="34"/>
        <v>-74207</v>
      </c>
    </row>
    <row r="299" spans="2:23" ht="25.5" hidden="1" x14ac:dyDescent="0.2">
      <c r="B299" s="9">
        <v>298</v>
      </c>
      <c r="C299" s="9">
        <v>7</v>
      </c>
      <c r="D299" s="9" t="s">
        <v>911</v>
      </c>
      <c r="E299" s="9" t="s">
        <v>931</v>
      </c>
      <c r="F299" s="9">
        <v>56568</v>
      </c>
      <c r="G299" s="10" t="s">
        <v>913</v>
      </c>
      <c r="H299" s="10" t="s">
        <v>914</v>
      </c>
      <c r="I299" s="10" t="s">
        <v>932</v>
      </c>
      <c r="J299" s="10" t="s">
        <v>933</v>
      </c>
      <c r="K299" s="11">
        <v>237405</v>
      </c>
      <c r="L299" s="11">
        <v>221440</v>
      </c>
      <c r="M299" s="11">
        <v>0</v>
      </c>
      <c r="N299" s="21">
        <v>221440</v>
      </c>
      <c r="O299" s="7">
        <v>3</v>
      </c>
      <c r="P299" s="11">
        <v>0</v>
      </c>
      <c r="Q299" s="11">
        <f t="shared" si="28"/>
        <v>17583.848909150114</v>
      </c>
      <c r="R299" s="12" t="b">
        <f t="shared" si="29"/>
        <v>0</v>
      </c>
      <c r="S299" s="23">
        <f t="shared" si="30"/>
        <v>18670.570318323284</v>
      </c>
      <c r="T299" s="23" t="b">
        <f t="shared" si="31"/>
        <v>0</v>
      </c>
      <c r="U299" s="23">
        <f t="shared" si="32"/>
        <v>18680.969566258598</v>
      </c>
      <c r="V299" s="25">
        <f t="shared" si="33"/>
        <v>18681</v>
      </c>
      <c r="W299" s="27">
        <f t="shared" si="34"/>
        <v>-202759</v>
      </c>
    </row>
    <row r="300" spans="2:23" ht="51" hidden="1" x14ac:dyDescent="0.2">
      <c r="B300" s="9">
        <v>299</v>
      </c>
      <c r="C300" s="9">
        <v>8</v>
      </c>
      <c r="D300" s="9" t="s">
        <v>911</v>
      </c>
      <c r="E300" s="9" t="s">
        <v>934</v>
      </c>
      <c r="F300" s="9">
        <v>56666</v>
      </c>
      <c r="G300" s="10" t="s">
        <v>913</v>
      </c>
      <c r="H300" s="10" t="s">
        <v>914</v>
      </c>
      <c r="I300" s="10" t="s">
        <v>935</v>
      </c>
      <c r="J300" s="10" t="s">
        <v>936</v>
      </c>
      <c r="K300" s="11">
        <v>132000</v>
      </c>
      <c r="L300" s="11">
        <v>29233</v>
      </c>
      <c r="M300" s="11">
        <v>0</v>
      </c>
      <c r="N300" s="21">
        <v>29233</v>
      </c>
      <c r="O300" s="7">
        <v>3</v>
      </c>
      <c r="P300" s="11">
        <v>0</v>
      </c>
      <c r="Q300" s="11">
        <f t="shared" si="28"/>
        <v>17583.848909150114</v>
      </c>
      <c r="R300" s="12" t="b">
        <f t="shared" si="29"/>
        <v>0</v>
      </c>
      <c r="S300" s="23">
        <f t="shared" si="30"/>
        <v>18670.570318323284</v>
      </c>
      <c r="T300" s="23" t="b">
        <f t="shared" si="31"/>
        <v>0</v>
      </c>
      <c r="U300" s="23">
        <f t="shared" si="32"/>
        <v>18680.969566258598</v>
      </c>
      <c r="V300" s="25">
        <f t="shared" si="33"/>
        <v>18681</v>
      </c>
      <c r="W300" s="27">
        <f t="shared" si="34"/>
        <v>-10552</v>
      </c>
    </row>
    <row r="301" spans="2:23" ht="38.25" hidden="1" x14ac:dyDescent="0.2">
      <c r="B301" s="9">
        <v>300</v>
      </c>
      <c r="C301" s="9">
        <v>9</v>
      </c>
      <c r="D301" s="9" t="s">
        <v>911</v>
      </c>
      <c r="E301" s="9" t="s">
        <v>937</v>
      </c>
      <c r="F301" s="9">
        <v>56773</v>
      </c>
      <c r="G301" s="10" t="s">
        <v>913</v>
      </c>
      <c r="H301" s="10" t="s">
        <v>914</v>
      </c>
      <c r="I301" s="10" t="s">
        <v>938</v>
      </c>
      <c r="J301" s="10" t="s">
        <v>939</v>
      </c>
      <c r="K301" s="11">
        <v>135000</v>
      </c>
      <c r="L301" s="11">
        <v>79096</v>
      </c>
      <c r="M301" s="11">
        <v>0</v>
      </c>
      <c r="N301" s="21">
        <v>79096</v>
      </c>
      <c r="O301" s="13">
        <v>3</v>
      </c>
      <c r="P301" s="11">
        <v>0</v>
      </c>
      <c r="Q301" s="11">
        <f t="shared" si="28"/>
        <v>17583.848909150114</v>
      </c>
      <c r="R301" s="12" t="b">
        <f t="shared" si="29"/>
        <v>0</v>
      </c>
      <c r="S301" s="23">
        <f t="shared" si="30"/>
        <v>18670.570318323284</v>
      </c>
      <c r="T301" s="23" t="b">
        <f t="shared" si="31"/>
        <v>0</v>
      </c>
      <c r="U301" s="23">
        <f t="shared" si="32"/>
        <v>18680.969566258598</v>
      </c>
      <c r="V301" s="25">
        <f t="shared" si="33"/>
        <v>18681</v>
      </c>
      <c r="W301" s="27">
        <f t="shared" si="34"/>
        <v>-60415</v>
      </c>
    </row>
    <row r="302" spans="2:23" ht="38.25" hidden="1" x14ac:dyDescent="0.2">
      <c r="B302" s="9">
        <v>301</v>
      </c>
      <c r="C302" s="9">
        <v>10</v>
      </c>
      <c r="D302" s="9" t="s">
        <v>911</v>
      </c>
      <c r="E302" s="9" t="s">
        <v>940</v>
      </c>
      <c r="F302" s="9">
        <v>57163</v>
      </c>
      <c r="G302" s="10" t="s">
        <v>913</v>
      </c>
      <c r="H302" s="10" t="s">
        <v>914</v>
      </c>
      <c r="I302" s="10" t="s">
        <v>941</v>
      </c>
      <c r="J302" s="10" t="s">
        <v>942</v>
      </c>
      <c r="K302" s="11">
        <v>161680</v>
      </c>
      <c r="L302" s="11">
        <v>50398</v>
      </c>
      <c r="M302" s="11">
        <v>0</v>
      </c>
      <c r="N302" s="21">
        <v>50398</v>
      </c>
      <c r="O302" s="7">
        <v>5</v>
      </c>
      <c r="P302" s="11">
        <v>0</v>
      </c>
      <c r="Q302" s="11">
        <f t="shared" si="28"/>
        <v>29306.414848583521</v>
      </c>
      <c r="R302" s="12" t="b">
        <f t="shared" si="29"/>
        <v>0</v>
      </c>
      <c r="S302" s="23">
        <f t="shared" si="30"/>
        <v>30393.136257756691</v>
      </c>
      <c r="T302" s="23" t="b">
        <f t="shared" si="31"/>
        <v>0</v>
      </c>
      <c r="U302" s="23">
        <f t="shared" si="32"/>
        <v>30403.535505692005</v>
      </c>
      <c r="V302" s="25">
        <f t="shared" si="33"/>
        <v>30404</v>
      </c>
      <c r="W302" s="27">
        <f t="shared" si="34"/>
        <v>-19994</v>
      </c>
    </row>
    <row r="303" spans="2:23" ht="38.25" hidden="1" x14ac:dyDescent="0.2">
      <c r="B303" s="9">
        <v>302</v>
      </c>
      <c r="C303" s="9">
        <v>11</v>
      </c>
      <c r="D303" s="9" t="s">
        <v>911</v>
      </c>
      <c r="E303" s="9" t="s">
        <v>943</v>
      </c>
      <c r="F303" s="9">
        <v>57225</v>
      </c>
      <c r="G303" s="10" t="s">
        <v>913</v>
      </c>
      <c r="H303" s="10" t="s">
        <v>914</v>
      </c>
      <c r="I303" s="10" t="s">
        <v>944</v>
      </c>
      <c r="J303" s="10" t="s">
        <v>945</v>
      </c>
      <c r="K303" s="11">
        <v>158400</v>
      </c>
      <c r="L303" s="11">
        <v>39238</v>
      </c>
      <c r="M303" s="11">
        <v>0</v>
      </c>
      <c r="N303" s="21">
        <v>39238</v>
      </c>
      <c r="O303" s="7">
        <v>6</v>
      </c>
      <c r="P303" s="11">
        <v>0</v>
      </c>
      <c r="Q303" s="11">
        <f t="shared" si="28"/>
        <v>35167.697818300228</v>
      </c>
      <c r="R303" s="12" t="b">
        <f t="shared" si="29"/>
        <v>0</v>
      </c>
      <c r="S303" s="23">
        <f t="shared" si="30"/>
        <v>36254.419227473401</v>
      </c>
      <c r="T303" s="23" t="b">
        <f t="shared" si="31"/>
        <v>0</v>
      </c>
      <c r="U303" s="23">
        <f t="shared" si="32"/>
        <v>36264.818475408712</v>
      </c>
      <c r="V303" s="25">
        <f t="shared" si="33"/>
        <v>36265</v>
      </c>
      <c r="W303" s="27">
        <f t="shared" si="34"/>
        <v>-2973</v>
      </c>
    </row>
    <row r="304" spans="2:23" ht="25.5" hidden="1" x14ac:dyDescent="0.2">
      <c r="B304" s="9">
        <v>303</v>
      </c>
      <c r="C304" s="9">
        <v>12</v>
      </c>
      <c r="D304" s="9" t="s">
        <v>911</v>
      </c>
      <c r="E304" s="9" t="s">
        <v>946</v>
      </c>
      <c r="F304" s="9">
        <v>57350</v>
      </c>
      <c r="G304" s="10" t="s">
        <v>913</v>
      </c>
      <c r="H304" s="10" t="s">
        <v>914</v>
      </c>
      <c r="I304" s="10" t="s">
        <v>947</v>
      </c>
      <c r="J304" s="10" t="s">
        <v>948</v>
      </c>
      <c r="K304" s="11">
        <v>406401.75</v>
      </c>
      <c r="L304" s="11">
        <v>406401.75</v>
      </c>
      <c r="M304" s="11">
        <v>0</v>
      </c>
      <c r="N304" s="21">
        <v>406401.75</v>
      </c>
      <c r="O304" s="7">
        <v>6</v>
      </c>
      <c r="P304" s="11">
        <v>0</v>
      </c>
      <c r="Q304" s="11">
        <f t="shared" si="28"/>
        <v>35167.697818300228</v>
      </c>
      <c r="R304" s="12" t="b">
        <f t="shared" si="29"/>
        <v>0</v>
      </c>
      <c r="S304" s="23">
        <f t="shared" si="30"/>
        <v>36254.419227473401</v>
      </c>
      <c r="T304" s="23" t="b">
        <f t="shared" si="31"/>
        <v>0</v>
      </c>
      <c r="U304" s="23">
        <f t="shared" si="32"/>
        <v>36264.818475408712</v>
      </c>
      <c r="V304" s="25">
        <f t="shared" si="33"/>
        <v>36265</v>
      </c>
      <c r="W304" s="27">
        <f t="shared" si="34"/>
        <v>-370136.75</v>
      </c>
    </row>
    <row r="305" spans="2:23" ht="38.25" hidden="1" x14ac:dyDescent="0.2">
      <c r="B305" s="9">
        <v>304</v>
      </c>
      <c r="C305" s="9">
        <v>13</v>
      </c>
      <c r="D305" s="9" t="s">
        <v>911</v>
      </c>
      <c r="E305" s="9" t="s">
        <v>949</v>
      </c>
      <c r="F305" s="9">
        <v>57449</v>
      </c>
      <c r="G305" s="10" t="s">
        <v>913</v>
      </c>
      <c r="H305" s="10" t="s">
        <v>914</v>
      </c>
      <c r="I305" s="10" t="s">
        <v>950</v>
      </c>
      <c r="J305" s="10" t="s">
        <v>951</v>
      </c>
      <c r="K305" s="11">
        <v>152280</v>
      </c>
      <c r="L305" s="11">
        <v>91077.33</v>
      </c>
      <c r="M305" s="11">
        <v>0</v>
      </c>
      <c r="N305" s="21">
        <v>91077.33</v>
      </c>
      <c r="O305" s="7">
        <v>3</v>
      </c>
      <c r="P305" s="11">
        <v>0</v>
      </c>
      <c r="Q305" s="11">
        <f t="shared" si="28"/>
        <v>17583.848909150114</v>
      </c>
      <c r="R305" s="12" t="b">
        <f t="shared" si="29"/>
        <v>0</v>
      </c>
      <c r="S305" s="23">
        <f t="shared" si="30"/>
        <v>18670.570318323284</v>
      </c>
      <c r="T305" s="23" t="b">
        <f t="shared" si="31"/>
        <v>0</v>
      </c>
      <c r="U305" s="23">
        <f t="shared" si="32"/>
        <v>18680.969566258598</v>
      </c>
      <c r="V305" s="25">
        <f t="shared" si="33"/>
        <v>18681</v>
      </c>
      <c r="W305" s="27">
        <f t="shared" si="34"/>
        <v>-72396.33</v>
      </c>
    </row>
    <row r="306" spans="2:23" ht="51" hidden="1" x14ac:dyDescent="0.2">
      <c r="B306" s="9">
        <v>305</v>
      </c>
      <c r="C306" s="9">
        <v>14</v>
      </c>
      <c r="D306" s="9" t="s">
        <v>911</v>
      </c>
      <c r="E306" s="9" t="s">
        <v>952</v>
      </c>
      <c r="F306" s="9">
        <v>55062</v>
      </c>
      <c r="G306" s="10" t="s">
        <v>913</v>
      </c>
      <c r="H306" s="10" t="s">
        <v>914</v>
      </c>
      <c r="I306" s="10" t="s">
        <v>953</v>
      </c>
      <c r="J306" s="10" t="s">
        <v>954</v>
      </c>
      <c r="K306" s="11">
        <v>172352</v>
      </c>
      <c r="L306" s="11">
        <v>60000</v>
      </c>
      <c r="M306" s="11">
        <v>0</v>
      </c>
      <c r="N306" s="21">
        <v>60000</v>
      </c>
      <c r="O306" s="7">
        <v>4</v>
      </c>
      <c r="P306" s="11">
        <v>0</v>
      </c>
      <c r="Q306" s="11">
        <f t="shared" si="28"/>
        <v>23445.131878866818</v>
      </c>
      <c r="R306" s="12" t="b">
        <f t="shared" si="29"/>
        <v>0</v>
      </c>
      <c r="S306" s="23">
        <f t="shared" si="30"/>
        <v>24531.853288039987</v>
      </c>
      <c r="T306" s="23" t="b">
        <f t="shared" si="31"/>
        <v>0</v>
      </c>
      <c r="U306" s="23">
        <f t="shared" si="32"/>
        <v>24542.252535975302</v>
      </c>
      <c r="V306" s="25">
        <f t="shared" si="33"/>
        <v>24543</v>
      </c>
      <c r="W306" s="27">
        <f t="shared" si="34"/>
        <v>-35457</v>
      </c>
    </row>
    <row r="307" spans="2:23" ht="25.5" hidden="1" x14ac:dyDescent="0.2">
      <c r="B307" s="9">
        <v>306</v>
      </c>
      <c r="C307" s="9">
        <v>15</v>
      </c>
      <c r="D307" s="9" t="s">
        <v>911</v>
      </c>
      <c r="E307" s="9" t="s">
        <v>955</v>
      </c>
      <c r="F307" s="9">
        <v>57644</v>
      </c>
      <c r="G307" s="10" t="s">
        <v>913</v>
      </c>
      <c r="H307" s="10" t="s">
        <v>914</v>
      </c>
      <c r="I307" s="10" t="s">
        <v>956</v>
      </c>
      <c r="J307" s="10" t="s">
        <v>957</v>
      </c>
      <c r="K307" s="11">
        <v>103530</v>
      </c>
      <c r="L307" s="11">
        <v>90000</v>
      </c>
      <c r="M307" s="11">
        <v>0</v>
      </c>
      <c r="N307" s="21">
        <v>90000</v>
      </c>
      <c r="O307" s="7">
        <v>4</v>
      </c>
      <c r="P307" s="11">
        <v>0</v>
      </c>
      <c r="Q307" s="11">
        <f t="shared" si="28"/>
        <v>23445.131878866818</v>
      </c>
      <c r="R307" s="12" t="b">
        <f t="shared" si="29"/>
        <v>0</v>
      </c>
      <c r="S307" s="23">
        <f t="shared" si="30"/>
        <v>24531.853288039987</v>
      </c>
      <c r="T307" s="23" t="b">
        <f t="shared" si="31"/>
        <v>0</v>
      </c>
      <c r="U307" s="23">
        <f t="shared" si="32"/>
        <v>24542.252535975302</v>
      </c>
      <c r="V307" s="25">
        <f t="shared" si="33"/>
        <v>24543</v>
      </c>
      <c r="W307" s="27">
        <f t="shared" si="34"/>
        <v>-65457</v>
      </c>
    </row>
    <row r="308" spans="2:23" ht="51" hidden="1" x14ac:dyDescent="0.2">
      <c r="B308" s="9">
        <v>307</v>
      </c>
      <c r="C308" s="9">
        <v>16</v>
      </c>
      <c r="D308" s="9" t="s">
        <v>911</v>
      </c>
      <c r="E308" s="9" t="s">
        <v>958</v>
      </c>
      <c r="F308" s="9">
        <v>57706</v>
      </c>
      <c r="G308" s="10" t="s">
        <v>913</v>
      </c>
      <c r="H308" s="10" t="s">
        <v>914</v>
      </c>
      <c r="I308" s="10" t="s">
        <v>959</v>
      </c>
      <c r="J308" s="10" t="s">
        <v>960</v>
      </c>
      <c r="K308" s="11">
        <v>342000</v>
      </c>
      <c r="L308" s="11">
        <v>150000</v>
      </c>
      <c r="M308" s="11">
        <v>0</v>
      </c>
      <c r="N308" s="21">
        <v>150000</v>
      </c>
      <c r="O308" s="7">
        <v>5</v>
      </c>
      <c r="P308" s="11">
        <v>0</v>
      </c>
      <c r="Q308" s="11">
        <f t="shared" si="28"/>
        <v>29306.414848583521</v>
      </c>
      <c r="R308" s="12" t="b">
        <f t="shared" si="29"/>
        <v>0</v>
      </c>
      <c r="S308" s="23">
        <f t="shared" si="30"/>
        <v>30393.136257756691</v>
      </c>
      <c r="T308" s="23" t="b">
        <f t="shared" si="31"/>
        <v>0</v>
      </c>
      <c r="U308" s="23">
        <f t="shared" si="32"/>
        <v>30403.535505692005</v>
      </c>
      <c r="V308" s="25">
        <f t="shared" si="33"/>
        <v>30404</v>
      </c>
      <c r="W308" s="27">
        <f t="shared" si="34"/>
        <v>-119596</v>
      </c>
    </row>
    <row r="309" spans="2:23" ht="51" hidden="1" x14ac:dyDescent="0.2">
      <c r="B309" s="9">
        <v>308</v>
      </c>
      <c r="C309" s="9">
        <v>17</v>
      </c>
      <c r="D309" s="9" t="s">
        <v>911</v>
      </c>
      <c r="E309" s="9" t="s">
        <v>961</v>
      </c>
      <c r="F309" s="9">
        <v>57948</v>
      </c>
      <c r="G309" s="10" t="s">
        <v>913</v>
      </c>
      <c r="H309" s="10" t="s">
        <v>914</v>
      </c>
      <c r="I309" s="10" t="s">
        <v>962</v>
      </c>
      <c r="J309" s="10" t="s">
        <v>963</v>
      </c>
      <c r="K309" s="11">
        <v>215238</v>
      </c>
      <c r="L309" s="11">
        <v>60000</v>
      </c>
      <c r="M309" s="11">
        <v>0</v>
      </c>
      <c r="N309" s="21">
        <v>60000</v>
      </c>
      <c r="O309" s="7">
        <v>4</v>
      </c>
      <c r="P309" s="11">
        <v>0</v>
      </c>
      <c r="Q309" s="11">
        <f t="shared" si="28"/>
        <v>23445.131878866818</v>
      </c>
      <c r="R309" s="12" t="b">
        <f t="shared" si="29"/>
        <v>0</v>
      </c>
      <c r="S309" s="23">
        <f t="shared" si="30"/>
        <v>24531.853288039987</v>
      </c>
      <c r="T309" s="23" t="b">
        <f t="shared" si="31"/>
        <v>0</v>
      </c>
      <c r="U309" s="23">
        <f t="shared" si="32"/>
        <v>24542.252535975302</v>
      </c>
      <c r="V309" s="25">
        <f t="shared" si="33"/>
        <v>24543</v>
      </c>
      <c r="W309" s="27">
        <f t="shared" si="34"/>
        <v>-35457</v>
      </c>
    </row>
    <row r="310" spans="2:23" ht="38.25" hidden="1" x14ac:dyDescent="0.2">
      <c r="B310" s="9">
        <v>309</v>
      </c>
      <c r="C310" s="9">
        <v>18</v>
      </c>
      <c r="D310" s="9" t="s">
        <v>911</v>
      </c>
      <c r="E310" s="9" t="s">
        <v>964</v>
      </c>
      <c r="F310" s="9">
        <v>57831</v>
      </c>
      <c r="G310" s="10" t="s">
        <v>913</v>
      </c>
      <c r="H310" s="10" t="s">
        <v>914</v>
      </c>
      <c r="I310" s="10" t="s">
        <v>965</v>
      </c>
      <c r="J310" s="10" t="s">
        <v>966</v>
      </c>
      <c r="K310" s="11">
        <v>176750</v>
      </c>
      <c r="L310" s="11">
        <v>36000</v>
      </c>
      <c r="M310" s="11">
        <v>0</v>
      </c>
      <c r="N310" s="21">
        <v>36000</v>
      </c>
      <c r="O310" s="7">
        <v>4</v>
      </c>
      <c r="P310" s="11">
        <v>0</v>
      </c>
      <c r="Q310" s="11">
        <f t="shared" si="28"/>
        <v>23445.131878866818</v>
      </c>
      <c r="R310" s="12" t="b">
        <f t="shared" si="29"/>
        <v>0</v>
      </c>
      <c r="S310" s="23">
        <f t="shared" si="30"/>
        <v>24531.853288039987</v>
      </c>
      <c r="T310" s="23" t="b">
        <f t="shared" si="31"/>
        <v>0</v>
      </c>
      <c r="U310" s="23">
        <f t="shared" si="32"/>
        <v>24542.252535975302</v>
      </c>
      <c r="V310" s="25">
        <f t="shared" si="33"/>
        <v>24543</v>
      </c>
      <c r="W310" s="27">
        <f t="shared" si="34"/>
        <v>-11457</v>
      </c>
    </row>
    <row r="311" spans="2:23" ht="38.25" hidden="1" x14ac:dyDescent="0.2">
      <c r="B311" s="9">
        <v>310</v>
      </c>
      <c r="C311" s="9">
        <v>19</v>
      </c>
      <c r="D311" s="9" t="s">
        <v>911</v>
      </c>
      <c r="E311" s="9" t="s">
        <v>967</v>
      </c>
      <c r="F311" s="9">
        <v>57902</v>
      </c>
      <c r="G311" s="10" t="s">
        <v>913</v>
      </c>
      <c r="H311" s="10" t="s">
        <v>914</v>
      </c>
      <c r="I311" s="10" t="s">
        <v>968</v>
      </c>
      <c r="J311" s="10" t="s">
        <v>969</v>
      </c>
      <c r="K311" s="11">
        <v>169020</v>
      </c>
      <c r="L311" s="11">
        <v>15000</v>
      </c>
      <c r="M311" s="11">
        <v>0</v>
      </c>
      <c r="N311" s="21">
        <v>15000</v>
      </c>
      <c r="O311" s="7">
        <v>5</v>
      </c>
      <c r="P311" s="11">
        <v>0</v>
      </c>
      <c r="Q311" s="11">
        <f t="shared" si="28"/>
        <v>15000</v>
      </c>
      <c r="R311" s="12" t="b">
        <f t="shared" si="29"/>
        <v>1</v>
      </c>
      <c r="S311" s="23">
        <f t="shared" si="30"/>
        <v>15000</v>
      </c>
      <c r="T311" s="23" t="b">
        <f t="shared" si="31"/>
        <v>1</v>
      </c>
      <c r="U311" s="23">
        <f t="shared" si="32"/>
        <v>15000</v>
      </c>
      <c r="V311" s="25">
        <f t="shared" si="33"/>
        <v>15000</v>
      </c>
      <c r="W311" s="27">
        <f t="shared" si="34"/>
        <v>0</v>
      </c>
    </row>
    <row r="312" spans="2:23" ht="51" hidden="1" x14ac:dyDescent="0.2">
      <c r="B312" s="9">
        <v>311</v>
      </c>
      <c r="C312" s="9">
        <v>20</v>
      </c>
      <c r="D312" s="9" t="s">
        <v>911</v>
      </c>
      <c r="E312" s="9" t="s">
        <v>970</v>
      </c>
      <c r="F312" s="9">
        <v>58008</v>
      </c>
      <c r="G312" s="10" t="s">
        <v>913</v>
      </c>
      <c r="H312" s="10" t="s">
        <v>914</v>
      </c>
      <c r="I312" s="10" t="s">
        <v>971</v>
      </c>
      <c r="J312" s="10" t="s">
        <v>972</v>
      </c>
      <c r="K312" s="11">
        <v>382223</v>
      </c>
      <c r="L312" s="11">
        <v>58500</v>
      </c>
      <c r="M312" s="11">
        <v>0</v>
      </c>
      <c r="N312" s="21">
        <v>58500</v>
      </c>
      <c r="O312" s="7">
        <v>4</v>
      </c>
      <c r="P312" s="11">
        <v>0</v>
      </c>
      <c r="Q312" s="11">
        <f t="shared" si="28"/>
        <v>23445.131878866818</v>
      </c>
      <c r="R312" s="12" t="b">
        <f t="shared" si="29"/>
        <v>0</v>
      </c>
      <c r="S312" s="23">
        <f t="shared" si="30"/>
        <v>24531.853288039987</v>
      </c>
      <c r="T312" s="23" t="b">
        <f t="shared" si="31"/>
        <v>0</v>
      </c>
      <c r="U312" s="23">
        <f t="shared" si="32"/>
        <v>24542.252535975302</v>
      </c>
      <c r="V312" s="25">
        <f t="shared" si="33"/>
        <v>24543</v>
      </c>
      <c r="W312" s="27">
        <f t="shared" si="34"/>
        <v>-33957</v>
      </c>
    </row>
    <row r="313" spans="2:23" ht="51" hidden="1" x14ac:dyDescent="0.2">
      <c r="B313" s="9">
        <v>312</v>
      </c>
      <c r="C313" s="9">
        <v>21</v>
      </c>
      <c r="D313" s="9" t="s">
        <v>911</v>
      </c>
      <c r="E313" s="9" t="s">
        <v>973</v>
      </c>
      <c r="F313" s="9">
        <v>58204</v>
      </c>
      <c r="G313" s="10" t="s">
        <v>913</v>
      </c>
      <c r="H313" s="10" t="s">
        <v>914</v>
      </c>
      <c r="I313" s="10" t="s">
        <v>974</v>
      </c>
      <c r="J313" s="10" t="s">
        <v>975</v>
      </c>
      <c r="K313" s="11">
        <v>145000</v>
      </c>
      <c r="L313" s="11">
        <v>28600</v>
      </c>
      <c r="M313" s="11">
        <v>0</v>
      </c>
      <c r="N313" s="21">
        <v>28600</v>
      </c>
      <c r="O313" s="7">
        <v>4</v>
      </c>
      <c r="P313" s="11">
        <v>0</v>
      </c>
      <c r="Q313" s="11">
        <f t="shared" si="28"/>
        <v>23445.131878866818</v>
      </c>
      <c r="R313" s="12" t="b">
        <f t="shared" si="29"/>
        <v>0</v>
      </c>
      <c r="S313" s="23">
        <f t="shared" si="30"/>
        <v>24531.853288039987</v>
      </c>
      <c r="T313" s="23" t="b">
        <f t="shared" si="31"/>
        <v>0</v>
      </c>
      <c r="U313" s="23">
        <f t="shared" si="32"/>
        <v>24542.252535975302</v>
      </c>
      <c r="V313" s="25">
        <f t="shared" si="33"/>
        <v>24543</v>
      </c>
      <c r="W313" s="27">
        <f t="shared" si="34"/>
        <v>-4057</v>
      </c>
    </row>
    <row r="314" spans="2:23" ht="38.25" hidden="1" x14ac:dyDescent="0.2">
      <c r="B314" s="9">
        <v>313</v>
      </c>
      <c r="C314" s="9">
        <v>22</v>
      </c>
      <c r="D314" s="9" t="s">
        <v>911</v>
      </c>
      <c r="E314" s="9" t="s">
        <v>976</v>
      </c>
      <c r="F314" s="9">
        <v>55106</v>
      </c>
      <c r="G314" s="10" t="s">
        <v>913</v>
      </c>
      <c r="H314" s="10" t="s">
        <v>914</v>
      </c>
      <c r="I314" s="10" t="s">
        <v>977</v>
      </c>
      <c r="J314" s="10" t="s">
        <v>978</v>
      </c>
      <c r="K314" s="11">
        <v>12600</v>
      </c>
      <c r="L314" s="11">
        <v>12600</v>
      </c>
      <c r="M314" s="11">
        <v>0</v>
      </c>
      <c r="N314" s="21">
        <v>12600</v>
      </c>
      <c r="O314" s="7">
        <v>3</v>
      </c>
      <c r="P314" s="11">
        <v>0</v>
      </c>
      <c r="Q314" s="11">
        <f t="shared" si="28"/>
        <v>12600</v>
      </c>
      <c r="R314" s="12" t="b">
        <f t="shared" si="29"/>
        <v>1</v>
      </c>
      <c r="S314" s="23">
        <f t="shared" si="30"/>
        <v>12600</v>
      </c>
      <c r="T314" s="23" t="b">
        <f t="shared" si="31"/>
        <v>1</v>
      </c>
      <c r="U314" s="23">
        <f t="shared" si="32"/>
        <v>12600</v>
      </c>
      <c r="V314" s="25">
        <f t="shared" si="33"/>
        <v>12600</v>
      </c>
      <c r="W314" s="27">
        <f t="shared" si="34"/>
        <v>0</v>
      </c>
    </row>
    <row r="315" spans="2:23" ht="38.25" hidden="1" x14ac:dyDescent="0.2">
      <c r="B315" s="9">
        <v>314</v>
      </c>
      <c r="C315" s="9">
        <v>23</v>
      </c>
      <c r="D315" s="9" t="s">
        <v>911</v>
      </c>
      <c r="E315" s="9" t="s">
        <v>979</v>
      </c>
      <c r="F315" s="9">
        <v>58259</v>
      </c>
      <c r="G315" s="10" t="s">
        <v>913</v>
      </c>
      <c r="H315" s="10" t="s">
        <v>914</v>
      </c>
      <c r="I315" s="10" t="s">
        <v>980</v>
      </c>
      <c r="J315" s="10" t="s">
        <v>981</v>
      </c>
      <c r="K315" s="11">
        <v>216580</v>
      </c>
      <c r="L315" s="11">
        <v>74723.5</v>
      </c>
      <c r="M315" s="11">
        <v>0</v>
      </c>
      <c r="N315" s="21">
        <v>74723.5</v>
      </c>
      <c r="O315" s="7">
        <v>4</v>
      </c>
      <c r="P315" s="11">
        <v>0</v>
      </c>
      <c r="Q315" s="11">
        <f t="shared" si="28"/>
        <v>23445.131878866818</v>
      </c>
      <c r="R315" s="12" t="b">
        <f t="shared" si="29"/>
        <v>0</v>
      </c>
      <c r="S315" s="23">
        <f t="shared" si="30"/>
        <v>24531.853288039987</v>
      </c>
      <c r="T315" s="23" t="b">
        <f t="shared" si="31"/>
        <v>0</v>
      </c>
      <c r="U315" s="23">
        <f t="shared" si="32"/>
        <v>24542.252535975302</v>
      </c>
      <c r="V315" s="25">
        <f t="shared" si="33"/>
        <v>24543</v>
      </c>
      <c r="W315" s="27">
        <f t="shared" si="34"/>
        <v>-50180.5</v>
      </c>
    </row>
    <row r="316" spans="2:23" ht="38.25" hidden="1" x14ac:dyDescent="0.2">
      <c r="B316" s="9">
        <v>315</v>
      </c>
      <c r="C316" s="9">
        <v>24</v>
      </c>
      <c r="D316" s="9" t="s">
        <v>911</v>
      </c>
      <c r="E316" s="9" t="s">
        <v>982</v>
      </c>
      <c r="F316" s="9">
        <v>58311</v>
      </c>
      <c r="G316" s="10" t="s">
        <v>913</v>
      </c>
      <c r="H316" s="10" t="s">
        <v>914</v>
      </c>
      <c r="I316" s="10" t="s">
        <v>983</v>
      </c>
      <c r="J316" s="10" t="s">
        <v>984</v>
      </c>
      <c r="K316" s="11">
        <v>115684</v>
      </c>
      <c r="L316" s="11">
        <v>71250</v>
      </c>
      <c r="M316" s="11">
        <v>0</v>
      </c>
      <c r="N316" s="21">
        <v>71250</v>
      </c>
      <c r="O316" s="7">
        <v>4</v>
      </c>
      <c r="P316" s="11">
        <v>0</v>
      </c>
      <c r="Q316" s="11">
        <f t="shared" si="28"/>
        <v>23445.131878866818</v>
      </c>
      <c r="R316" s="12" t="b">
        <f t="shared" si="29"/>
        <v>0</v>
      </c>
      <c r="S316" s="23">
        <f t="shared" si="30"/>
        <v>24531.853288039987</v>
      </c>
      <c r="T316" s="23" t="b">
        <f t="shared" si="31"/>
        <v>0</v>
      </c>
      <c r="U316" s="23">
        <f t="shared" si="32"/>
        <v>24542.252535975302</v>
      </c>
      <c r="V316" s="25">
        <f t="shared" si="33"/>
        <v>24543</v>
      </c>
      <c r="W316" s="27">
        <f t="shared" si="34"/>
        <v>-46707</v>
      </c>
    </row>
    <row r="317" spans="2:23" ht="51" hidden="1" x14ac:dyDescent="0.2">
      <c r="B317" s="9">
        <v>316</v>
      </c>
      <c r="C317" s="9">
        <v>25</v>
      </c>
      <c r="D317" s="9" t="s">
        <v>911</v>
      </c>
      <c r="E317" s="9" t="s">
        <v>985</v>
      </c>
      <c r="F317" s="9">
        <v>58464</v>
      </c>
      <c r="G317" s="10" t="s">
        <v>913</v>
      </c>
      <c r="H317" s="10" t="s">
        <v>914</v>
      </c>
      <c r="I317" s="10" t="s">
        <v>986</v>
      </c>
      <c r="J317" s="10" t="s">
        <v>987</v>
      </c>
      <c r="K317" s="11">
        <v>153272</v>
      </c>
      <c r="L317" s="11">
        <v>16762.34</v>
      </c>
      <c r="M317" s="11">
        <v>0</v>
      </c>
      <c r="N317" s="21">
        <v>16762.34</v>
      </c>
      <c r="O317" s="7">
        <v>4</v>
      </c>
      <c r="P317" s="11">
        <v>0</v>
      </c>
      <c r="Q317" s="11">
        <f t="shared" si="28"/>
        <v>16762.34</v>
      </c>
      <c r="R317" s="12" t="b">
        <f t="shared" si="29"/>
        <v>1</v>
      </c>
      <c r="S317" s="23">
        <f t="shared" si="30"/>
        <v>16762.34</v>
      </c>
      <c r="T317" s="23" t="b">
        <f t="shared" si="31"/>
        <v>1</v>
      </c>
      <c r="U317" s="23">
        <f t="shared" si="32"/>
        <v>16762.34</v>
      </c>
      <c r="V317" s="25">
        <f t="shared" si="33"/>
        <v>16762</v>
      </c>
      <c r="W317" s="27">
        <f t="shared" si="34"/>
        <v>-0.34000000000014552</v>
      </c>
    </row>
    <row r="318" spans="2:23" ht="25.5" hidden="1" x14ac:dyDescent="0.2">
      <c r="B318" s="9">
        <v>317</v>
      </c>
      <c r="C318" s="9">
        <v>26</v>
      </c>
      <c r="D318" s="9" t="s">
        <v>911</v>
      </c>
      <c r="E318" s="9" t="s">
        <v>988</v>
      </c>
      <c r="F318" s="9">
        <v>58534</v>
      </c>
      <c r="G318" s="10" t="s">
        <v>913</v>
      </c>
      <c r="H318" s="10" t="s">
        <v>914</v>
      </c>
      <c r="I318" s="10" t="s">
        <v>989</v>
      </c>
      <c r="J318" s="10" t="s">
        <v>990</v>
      </c>
      <c r="K318" s="11">
        <v>198512</v>
      </c>
      <c r="L318" s="11">
        <v>112832</v>
      </c>
      <c r="M318" s="11">
        <v>0</v>
      </c>
      <c r="N318" s="21">
        <v>112832</v>
      </c>
      <c r="O318" s="7">
        <v>5</v>
      </c>
      <c r="P318" s="11">
        <v>0</v>
      </c>
      <c r="Q318" s="11">
        <f t="shared" si="28"/>
        <v>29306.414848583521</v>
      </c>
      <c r="R318" s="12" t="b">
        <f t="shared" si="29"/>
        <v>0</v>
      </c>
      <c r="S318" s="23">
        <f t="shared" si="30"/>
        <v>30393.136257756691</v>
      </c>
      <c r="T318" s="23" t="b">
        <f t="shared" si="31"/>
        <v>0</v>
      </c>
      <c r="U318" s="23">
        <f t="shared" si="32"/>
        <v>30403.535505692005</v>
      </c>
      <c r="V318" s="25">
        <f t="shared" si="33"/>
        <v>30404</v>
      </c>
      <c r="W318" s="27">
        <f t="shared" si="34"/>
        <v>-82428</v>
      </c>
    </row>
    <row r="319" spans="2:23" ht="38.25" hidden="1" x14ac:dyDescent="0.2">
      <c r="B319" s="9">
        <v>318</v>
      </c>
      <c r="C319" s="9">
        <v>27</v>
      </c>
      <c r="D319" s="9" t="s">
        <v>911</v>
      </c>
      <c r="E319" s="9" t="s">
        <v>991</v>
      </c>
      <c r="F319" s="9">
        <v>55160</v>
      </c>
      <c r="G319" s="10" t="s">
        <v>913</v>
      </c>
      <c r="H319" s="10" t="s">
        <v>914</v>
      </c>
      <c r="I319" s="10" t="s">
        <v>992</v>
      </c>
      <c r="J319" s="10" t="s">
        <v>993</v>
      </c>
      <c r="K319" s="11">
        <v>109480</v>
      </c>
      <c r="L319" s="11">
        <v>77370</v>
      </c>
      <c r="M319" s="11">
        <v>0</v>
      </c>
      <c r="N319" s="21">
        <v>77370</v>
      </c>
      <c r="O319" s="7">
        <v>3</v>
      </c>
      <c r="P319" s="11">
        <v>0</v>
      </c>
      <c r="Q319" s="11">
        <f t="shared" si="28"/>
        <v>17583.848909150114</v>
      </c>
      <c r="R319" s="12" t="b">
        <f t="shared" si="29"/>
        <v>0</v>
      </c>
      <c r="S319" s="23">
        <f t="shared" si="30"/>
        <v>18670.570318323284</v>
      </c>
      <c r="T319" s="23" t="b">
        <f t="shared" si="31"/>
        <v>0</v>
      </c>
      <c r="U319" s="23">
        <f t="shared" si="32"/>
        <v>18680.969566258598</v>
      </c>
      <c r="V319" s="25">
        <f t="shared" si="33"/>
        <v>18681</v>
      </c>
      <c r="W319" s="27">
        <f t="shared" si="34"/>
        <v>-58689</v>
      </c>
    </row>
    <row r="320" spans="2:23" ht="25.5" hidden="1" x14ac:dyDescent="0.2">
      <c r="B320" s="9">
        <v>319</v>
      </c>
      <c r="C320" s="9">
        <v>28</v>
      </c>
      <c r="D320" s="9" t="s">
        <v>911</v>
      </c>
      <c r="E320" s="9" t="s">
        <v>994</v>
      </c>
      <c r="F320" s="9">
        <v>58552</v>
      </c>
      <c r="G320" s="10" t="s">
        <v>913</v>
      </c>
      <c r="H320" s="10" t="s">
        <v>914</v>
      </c>
      <c r="I320" s="10" t="s">
        <v>995</v>
      </c>
      <c r="J320" s="10" t="s">
        <v>996</v>
      </c>
      <c r="K320" s="11">
        <v>121975</v>
      </c>
      <c r="L320" s="11">
        <v>90737</v>
      </c>
      <c r="M320" s="11">
        <v>0</v>
      </c>
      <c r="N320" s="21">
        <v>90737</v>
      </c>
      <c r="O320" s="7">
        <v>2</v>
      </c>
      <c r="P320" s="11">
        <v>0</v>
      </c>
      <c r="Q320" s="11">
        <f t="shared" si="28"/>
        <v>11722.565939433409</v>
      </c>
      <c r="R320" s="12" t="b">
        <f t="shared" si="29"/>
        <v>0</v>
      </c>
      <c r="S320" s="23">
        <f t="shared" si="30"/>
        <v>12809.287348606578</v>
      </c>
      <c r="T320" s="23" t="b">
        <f t="shared" si="31"/>
        <v>0</v>
      </c>
      <c r="U320" s="23">
        <f t="shared" si="32"/>
        <v>12819.686596541891</v>
      </c>
      <c r="V320" s="25">
        <f t="shared" si="33"/>
        <v>12820</v>
      </c>
      <c r="W320" s="27">
        <f t="shared" si="34"/>
        <v>-77917</v>
      </c>
    </row>
    <row r="321" spans="2:23" ht="63.75" hidden="1" x14ac:dyDescent="0.2">
      <c r="B321" s="9">
        <v>320</v>
      </c>
      <c r="C321" s="9">
        <v>29</v>
      </c>
      <c r="D321" s="9" t="s">
        <v>911</v>
      </c>
      <c r="E321" s="9" t="s">
        <v>997</v>
      </c>
      <c r="F321" s="9">
        <v>58623</v>
      </c>
      <c r="G321" s="10" t="s">
        <v>913</v>
      </c>
      <c r="H321" s="10" t="s">
        <v>914</v>
      </c>
      <c r="I321" s="10" t="s">
        <v>998</v>
      </c>
      <c r="J321" s="10" t="s">
        <v>999</v>
      </c>
      <c r="K321" s="11">
        <v>154700</v>
      </c>
      <c r="L321" s="11">
        <v>41055</v>
      </c>
      <c r="M321" s="11">
        <v>0</v>
      </c>
      <c r="N321" s="21">
        <v>41055</v>
      </c>
      <c r="O321" s="7">
        <v>4</v>
      </c>
      <c r="P321" s="11">
        <v>0</v>
      </c>
      <c r="Q321" s="11">
        <f t="shared" si="28"/>
        <v>23445.131878866818</v>
      </c>
      <c r="R321" s="12" t="b">
        <f t="shared" si="29"/>
        <v>0</v>
      </c>
      <c r="S321" s="23">
        <f t="shared" si="30"/>
        <v>24531.853288039987</v>
      </c>
      <c r="T321" s="23" t="b">
        <f t="shared" si="31"/>
        <v>0</v>
      </c>
      <c r="U321" s="23">
        <f t="shared" si="32"/>
        <v>24542.252535975302</v>
      </c>
      <c r="V321" s="25">
        <f t="shared" si="33"/>
        <v>24543</v>
      </c>
      <c r="W321" s="27">
        <f t="shared" si="34"/>
        <v>-16512</v>
      </c>
    </row>
    <row r="322" spans="2:23" ht="38.25" hidden="1" x14ac:dyDescent="0.2">
      <c r="B322" s="9">
        <v>321</v>
      </c>
      <c r="C322" s="9">
        <v>30</v>
      </c>
      <c r="D322" s="9" t="s">
        <v>911</v>
      </c>
      <c r="E322" s="9" t="s">
        <v>1000</v>
      </c>
      <c r="F322" s="9">
        <v>58721</v>
      </c>
      <c r="G322" s="10" t="s">
        <v>913</v>
      </c>
      <c r="H322" s="10" t="s">
        <v>914</v>
      </c>
      <c r="I322" s="10" t="s">
        <v>1001</v>
      </c>
      <c r="J322" s="10" t="s">
        <v>1002</v>
      </c>
      <c r="K322" s="11">
        <v>180000</v>
      </c>
      <c r="L322" s="11">
        <v>70000</v>
      </c>
      <c r="M322" s="11">
        <v>0</v>
      </c>
      <c r="N322" s="21">
        <v>70000</v>
      </c>
      <c r="O322" s="7">
        <v>3</v>
      </c>
      <c r="P322" s="11">
        <v>0</v>
      </c>
      <c r="Q322" s="11">
        <f t="shared" ref="Q322:Q385" si="35">IF(O322*$P$962&gt;N322,N322,O322*$P$962)</f>
        <v>17583.848909150114</v>
      </c>
      <c r="R322" s="12" t="b">
        <f t="shared" si="29"/>
        <v>0</v>
      </c>
      <c r="S322" s="23">
        <f t="shared" si="30"/>
        <v>18670.570318323284</v>
      </c>
      <c r="T322" s="23" t="b">
        <f t="shared" si="31"/>
        <v>0</v>
      </c>
      <c r="U322" s="23">
        <f t="shared" si="32"/>
        <v>18680.969566258598</v>
      </c>
      <c r="V322" s="25">
        <f t="shared" si="33"/>
        <v>18681</v>
      </c>
      <c r="W322" s="27">
        <f t="shared" si="34"/>
        <v>-51319</v>
      </c>
    </row>
    <row r="323" spans="2:23" ht="38.25" hidden="1" x14ac:dyDescent="0.2">
      <c r="B323" s="9">
        <v>322</v>
      </c>
      <c r="C323" s="9">
        <v>31</v>
      </c>
      <c r="D323" s="9" t="s">
        <v>911</v>
      </c>
      <c r="E323" s="9" t="s">
        <v>1003</v>
      </c>
      <c r="F323" s="9">
        <v>60169</v>
      </c>
      <c r="G323" s="10" t="s">
        <v>913</v>
      </c>
      <c r="H323" s="10" t="s">
        <v>914</v>
      </c>
      <c r="I323" s="10" t="s">
        <v>1004</v>
      </c>
      <c r="J323" s="10" t="s">
        <v>1005</v>
      </c>
      <c r="K323" s="11">
        <v>121942</v>
      </c>
      <c r="L323" s="11">
        <v>80946</v>
      </c>
      <c r="M323" s="11">
        <v>0</v>
      </c>
      <c r="N323" s="21">
        <v>80946</v>
      </c>
      <c r="O323" s="7">
        <v>4</v>
      </c>
      <c r="P323" s="11">
        <v>0</v>
      </c>
      <c r="Q323" s="11">
        <f t="shared" si="35"/>
        <v>23445.131878866818</v>
      </c>
      <c r="R323" s="12" t="b">
        <f t="shared" ref="R323:R386" si="36">IF(N323&lt;=Q323,TRUE,FALSE)</f>
        <v>0</v>
      </c>
      <c r="S323" s="23">
        <f t="shared" ref="S323:S386" si="37">IF(R323=FALSE,IF(SUM(Q323,$Q$963/$R$962)&gt;N323,Q323,SUM(Q323,$Q$963/$R$962)),Q323)</f>
        <v>24531.853288039987</v>
      </c>
      <c r="T323" s="23" t="b">
        <f t="shared" ref="T323:T386" si="38">IF(N323&lt;=S323,TRUE,FALSE)</f>
        <v>0</v>
      </c>
      <c r="U323" s="23">
        <f t="shared" ref="U323:U386" si="39">IF(T323=FALSE,IF(SUM(S323,$S$963/$T$962)&gt;N323,S323,SUM(S323,$S$963/$T$962)),S323)</f>
        <v>24542.252535975302</v>
      </c>
      <c r="V323" s="25">
        <f t="shared" ref="V323:V386" si="40">IF(U323&gt;=N323,ROUNDDOWN(U323,0),ROUNDUP(U323,0))</f>
        <v>24543</v>
      </c>
      <c r="W323" s="27">
        <f t="shared" ref="W323:W386" si="41">V323-N323</f>
        <v>-56403</v>
      </c>
    </row>
    <row r="324" spans="2:23" ht="38.25" hidden="1" x14ac:dyDescent="0.2">
      <c r="B324" s="9">
        <v>323</v>
      </c>
      <c r="C324" s="9">
        <v>32</v>
      </c>
      <c r="D324" s="9" t="s">
        <v>911</v>
      </c>
      <c r="E324" s="9" t="s">
        <v>1006</v>
      </c>
      <c r="F324" s="9">
        <v>58918</v>
      </c>
      <c r="G324" s="10" t="s">
        <v>913</v>
      </c>
      <c r="H324" s="10" t="s">
        <v>914</v>
      </c>
      <c r="I324" s="10" t="s">
        <v>1007</v>
      </c>
      <c r="J324" s="10" t="s">
        <v>1008</v>
      </c>
      <c r="K324" s="11">
        <v>179705.38</v>
      </c>
      <c r="L324" s="11">
        <v>40000</v>
      </c>
      <c r="M324" s="11">
        <v>0</v>
      </c>
      <c r="N324" s="21">
        <v>40000</v>
      </c>
      <c r="O324" s="7">
        <v>4</v>
      </c>
      <c r="P324" s="11">
        <v>0</v>
      </c>
      <c r="Q324" s="11">
        <f t="shared" si="35"/>
        <v>23445.131878866818</v>
      </c>
      <c r="R324" s="12" t="b">
        <f t="shared" si="36"/>
        <v>0</v>
      </c>
      <c r="S324" s="23">
        <f t="shared" si="37"/>
        <v>24531.853288039987</v>
      </c>
      <c r="T324" s="23" t="b">
        <f t="shared" si="38"/>
        <v>0</v>
      </c>
      <c r="U324" s="23">
        <f t="shared" si="39"/>
        <v>24542.252535975302</v>
      </c>
      <c r="V324" s="25">
        <f t="shared" si="40"/>
        <v>24543</v>
      </c>
      <c r="W324" s="27">
        <f t="shared" si="41"/>
        <v>-15457</v>
      </c>
    </row>
    <row r="325" spans="2:23" ht="38.25" hidden="1" x14ac:dyDescent="0.2">
      <c r="B325" s="9">
        <v>324</v>
      </c>
      <c r="C325" s="9">
        <v>33</v>
      </c>
      <c r="D325" s="9" t="s">
        <v>911</v>
      </c>
      <c r="E325" s="9" t="s">
        <v>1009</v>
      </c>
      <c r="F325" s="9">
        <v>59130</v>
      </c>
      <c r="G325" s="10" t="s">
        <v>913</v>
      </c>
      <c r="H325" s="10" t="s">
        <v>914</v>
      </c>
      <c r="I325" s="10" t="s">
        <v>1010</v>
      </c>
      <c r="J325" s="10" t="s">
        <v>1011</v>
      </c>
      <c r="K325" s="11">
        <v>127330</v>
      </c>
      <c r="L325" s="11">
        <v>95497.5</v>
      </c>
      <c r="M325" s="11">
        <v>0</v>
      </c>
      <c r="N325" s="21">
        <v>95497.5</v>
      </c>
      <c r="O325" s="7">
        <v>3</v>
      </c>
      <c r="P325" s="11">
        <v>0</v>
      </c>
      <c r="Q325" s="11">
        <f t="shared" si="35"/>
        <v>17583.848909150114</v>
      </c>
      <c r="R325" s="12" t="b">
        <f t="shared" si="36"/>
        <v>0</v>
      </c>
      <c r="S325" s="23">
        <f t="shared" si="37"/>
        <v>18670.570318323284</v>
      </c>
      <c r="T325" s="23" t="b">
        <f t="shared" si="38"/>
        <v>0</v>
      </c>
      <c r="U325" s="23">
        <f t="shared" si="39"/>
        <v>18680.969566258598</v>
      </c>
      <c r="V325" s="25">
        <f t="shared" si="40"/>
        <v>18681</v>
      </c>
      <c r="W325" s="27">
        <f t="shared" si="41"/>
        <v>-76816.5</v>
      </c>
    </row>
    <row r="326" spans="2:23" ht="25.5" hidden="1" x14ac:dyDescent="0.2">
      <c r="B326" s="9">
        <v>325</v>
      </c>
      <c r="C326" s="9">
        <v>34</v>
      </c>
      <c r="D326" s="9" t="s">
        <v>911</v>
      </c>
      <c r="E326" s="9" t="s">
        <v>1012</v>
      </c>
      <c r="F326" s="9">
        <v>59238</v>
      </c>
      <c r="G326" s="10" t="s">
        <v>913</v>
      </c>
      <c r="H326" s="10" t="s">
        <v>914</v>
      </c>
      <c r="I326" s="10" t="s">
        <v>1013</v>
      </c>
      <c r="J326" s="10" t="s">
        <v>1014</v>
      </c>
      <c r="K326" s="11">
        <v>145937</v>
      </c>
      <c r="L326" s="11">
        <v>75000</v>
      </c>
      <c r="M326" s="11">
        <v>0</v>
      </c>
      <c r="N326" s="21">
        <v>75000</v>
      </c>
      <c r="O326" s="7">
        <v>2</v>
      </c>
      <c r="P326" s="11">
        <v>0</v>
      </c>
      <c r="Q326" s="11">
        <f t="shared" si="35"/>
        <v>11722.565939433409</v>
      </c>
      <c r="R326" s="12" t="b">
        <f t="shared" si="36"/>
        <v>0</v>
      </c>
      <c r="S326" s="23">
        <f t="shared" si="37"/>
        <v>12809.287348606578</v>
      </c>
      <c r="T326" s="23" t="b">
        <f t="shared" si="38"/>
        <v>0</v>
      </c>
      <c r="U326" s="23">
        <f t="shared" si="39"/>
        <v>12819.686596541891</v>
      </c>
      <c r="V326" s="25">
        <f t="shared" si="40"/>
        <v>12820</v>
      </c>
      <c r="W326" s="27">
        <f t="shared" si="41"/>
        <v>-62180</v>
      </c>
    </row>
    <row r="327" spans="2:23" ht="51" hidden="1" x14ac:dyDescent="0.2">
      <c r="B327" s="9">
        <v>326</v>
      </c>
      <c r="C327" s="9">
        <v>35</v>
      </c>
      <c r="D327" s="9" t="s">
        <v>911</v>
      </c>
      <c r="E327" s="9" t="s">
        <v>1015</v>
      </c>
      <c r="F327" s="9">
        <v>59498</v>
      </c>
      <c r="G327" s="10" t="s">
        <v>913</v>
      </c>
      <c r="H327" s="10" t="s">
        <v>914</v>
      </c>
      <c r="I327" s="10" t="s">
        <v>1016</v>
      </c>
      <c r="J327" s="10" t="s">
        <v>1017</v>
      </c>
      <c r="K327" s="11">
        <v>154700</v>
      </c>
      <c r="L327" s="11">
        <v>52003</v>
      </c>
      <c r="M327" s="11">
        <v>0</v>
      </c>
      <c r="N327" s="21">
        <v>52003</v>
      </c>
      <c r="O327" s="7">
        <v>2</v>
      </c>
      <c r="P327" s="11">
        <v>0</v>
      </c>
      <c r="Q327" s="11">
        <f t="shared" si="35"/>
        <v>11722.565939433409</v>
      </c>
      <c r="R327" s="12" t="b">
        <f t="shared" si="36"/>
        <v>0</v>
      </c>
      <c r="S327" s="23">
        <f t="shared" si="37"/>
        <v>12809.287348606578</v>
      </c>
      <c r="T327" s="23" t="b">
        <f t="shared" si="38"/>
        <v>0</v>
      </c>
      <c r="U327" s="23">
        <f t="shared" si="39"/>
        <v>12819.686596541891</v>
      </c>
      <c r="V327" s="25">
        <f t="shared" si="40"/>
        <v>12820</v>
      </c>
      <c r="W327" s="27">
        <f t="shared" si="41"/>
        <v>-39183</v>
      </c>
    </row>
    <row r="328" spans="2:23" ht="38.25" hidden="1" x14ac:dyDescent="0.2">
      <c r="B328" s="9">
        <v>327</v>
      </c>
      <c r="C328" s="9">
        <v>36</v>
      </c>
      <c r="D328" s="9" t="s">
        <v>911</v>
      </c>
      <c r="E328" s="9" t="s">
        <v>1018</v>
      </c>
      <c r="F328" s="9">
        <v>59586</v>
      </c>
      <c r="G328" s="10" t="s">
        <v>913</v>
      </c>
      <c r="H328" s="10" t="s">
        <v>914</v>
      </c>
      <c r="I328" s="10" t="s">
        <v>1019</v>
      </c>
      <c r="J328" s="10" t="s">
        <v>1020</v>
      </c>
      <c r="K328" s="11">
        <v>244000</v>
      </c>
      <c r="L328" s="11">
        <v>153510</v>
      </c>
      <c r="M328" s="11">
        <v>0</v>
      </c>
      <c r="N328" s="21">
        <v>153510</v>
      </c>
      <c r="O328" s="7">
        <v>3</v>
      </c>
      <c r="P328" s="11">
        <v>0</v>
      </c>
      <c r="Q328" s="11">
        <f t="shared" si="35"/>
        <v>17583.848909150114</v>
      </c>
      <c r="R328" s="12" t="b">
        <f t="shared" si="36"/>
        <v>0</v>
      </c>
      <c r="S328" s="23">
        <f t="shared" si="37"/>
        <v>18670.570318323284</v>
      </c>
      <c r="T328" s="23" t="b">
        <f t="shared" si="38"/>
        <v>0</v>
      </c>
      <c r="U328" s="23">
        <f t="shared" si="39"/>
        <v>18680.969566258598</v>
      </c>
      <c r="V328" s="25">
        <f t="shared" si="40"/>
        <v>18681</v>
      </c>
      <c r="W328" s="27">
        <f t="shared" si="41"/>
        <v>-134829</v>
      </c>
    </row>
    <row r="329" spans="2:23" ht="25.5" hidden="1" x14ac:dyDescent="0.2">
      <c r="B329" s="9">
        <v>328</v>
      </c>
      <c r="C329" s="9">
        <v>37</v>
      </c>
      <c r="D329" s="9" t="s">
        <v>911</v>
      </c>
      <c r="E329" s="9" t="s">
        <v>1021</v>
      </c>
      <c r="F329" s="9">
        <v>59327</v>
      </c>
      <c r="G329" s="10" t="s">
        <v>913</v>
      </c>
      <c r="H329" s="10" t="s">
        <v>914</v>
      </c>
      <c r="I329" s="10" t="s">
        <v>1022</v>
      </c>
      <c r="J329" s="10" t="s">
        <v>1023</v>
      </c>
      <c r="K329" s="11">
        <v>450000</v>
      </c>
      <c r="L329" s="11">
        <v>450000</v>
      </c>
      <c r="M329" s="11">
        <v>0</v>
      </c>
      <c r="N329" s="21">
        <v>450000</v>
      </c>
      <c r="O329" s="7">
        <v>2</v>
      </c>
      <c r="P329" s="11">
        <v>0</v>
      </c>
      <c r="Q329" s="11">
        <f t="shared" si="35"/>
        <v>11722.565939433409</v>
      </c>
      <c r="R329" s="12" t="b">
        <f t="shared" si="36"/>
        <v>0</v>
      </c>
      <c r="S329" s="23">
        <f t="shared" si="37"/>
        <v>12809.287348606578</v>
      </c>
      <c r="T329" s="23" t="b">
        <f t="shared" si="38"/>
        <v>0</v>
      </c>
      <c r="U329" s="23">
        <f t="shared" si="39"/>
        <v>12819.686596541891</v>
      </c>
      <c r="V329" s="25">
        <f t="shared" si="40"/>
        <v>12820</v>
      </c>
      <c r="W329" s="27">
        <f t="shared" si="41"/>
        <v>-437180</v>
      </c>
    </row>
    <row r="330" spans="2:23" ht="25.5" hidden="1" x14ac:dyDescent="0.2">
      <c r="B330" s="9">
        <v>329</v>
      </c>
      <c r="C330" s="9">
        <v>38</v>
      </c>
      <c r="D330" s="9" t="s">
        <v>911</v>
      </c>
      <c r="E330" s="9" t="s">
        <v>1024</v>
      </c>
      <c r="F330" s="9">
        <v>59416</v>
      </c>
      <c r="G330" s="10" t="s">
        <v>913</v>
      </c>
      <c r="H330" s="10" t="s">
        <v>914</v>
      </c>
      <c r="I330" s="10" t="s">
        <v>1025</v>
      </c>
      <c r="J330" s="10" t="s">
        <v>1026</v>
      </c>
      <c r="K330" s="11">
        <v>83536.87</v>
      </c>
      <c r="L330" s="11">
        <v>45036.08</v>
      </c>
      <c r="M330" s="11">
        <v>0</v>
      </c>
      <c r="N330" s="21">
        <v>45036.800000000003</v>
      </c>
      <c r="O330" s="7">
        <v>3</v>
      </c>
      <c r="P330" s="11">
        <v>0</v>
      </c>
      <c r="Q330" s="11">
        <f t="shared" si="35"/>
        <v>17583.848909150114</v>
      </c>
      <c r="R330" s="12" t="b">
        <f t="shared" si="36"/>
        <v>0</v>
      </c>
      <c r="S330" s="23">
        <f t="shared" si="37"/>
        <v>18670.570318323284</v>
      </c>
      <c r="T330" s="23" t="b">
        <f t="shared" si="38"/>
        <v>0</v>
      </c>
      <c r="U330" s="23">
        <f t="shared" si="39"/>
        <v>18680.969566258598</v>
      </c>
      <c r="V330" s="25">
        <f t="shared" si="40"/>
        <v>18681</v>
      </c>
      <c r="W330" s="27">
        <f t="shared" si="41"/>
        <v>-26355.800000000003</v>
      </c>
    </row>
    <row r="331" spans="2:23" ht="51" hidden="1" x14ac:dyDescent="0.2">
      <c r="B331" s="9">
        <v>330</v>
      </c>
      <c r="C331" s="9">
        <v>39</v>
      </c>
      <c r="D331" s="9" t="s">
        <v>911</v>
      </c>
      <c r="E331" s="9" t="s">
        <v>1027</v>
      </c>
      <c r="F331" s="9">
        <v>59657</v>
      </c>
      <c r="G331" s="10" t="s">
        <v>913</v>
      </c>
      <c r="H331" s="10" t="s">
        <v>914</v>
      </c>
      <c r="I331" s="10" t="s">
        <v>1028</v>
      </c>
      <c r="J331" s="10" t="s">
        <v>1029</v>
      </c>
      <c r="K331" s="11">
        <v>154700</v>
      </c>
      <c r="L331" s="11">
        <v>22855.14</v>
      </c>
      <c r="M331" s="11">
        <v>0</v>
      </c>
      <c r="N331" s="21">
        <v>22855.14</v>
      </c>
      <c r="O331" s="7">
        <v>3</v>
      </c>
      <c r="P331" s="11">
        <v>0</v>
      </c>
      <c r="Q331" s="11">
        <f t="shared" si="35"/>
        <v>17583.848909150114</v>
      </c>
      <c r="R331" s="12" t="b">
        <f t="shared" si="36"/>
        <v>0</v>
      </c>
      <c r="S331" s="23">
        <f t="shared" si="37"/>
        <v>18670.570318323284</v>
      </c>
      <c r="T331" s="23" t="b">
        <f t="shared" si="38"/>
        <v>0</v>
      </c>
      <c r="U331" s="23">
        <f t="shared" si="39"/>
        <v>18680.969566258598</v>
      </c>
      <c r="V331" s="25">
        <f t="shared" si="40"/>
        <v>18681</v>
      </c>
      <c r="W331" s="27">
        <f t="shared" si="41"/>
        <v>-4174.1399999999994</v>
      </c>
    </row>
    <row r="332" spans="2:23" ht="38.25" hidden="1" x14ac:dyDescent="0.2">
      <c r="B332" s="9">
        <v>331</v>
      </c>
      <c r="C332" s="9">
        <v>40</v>
      </c>
      <c r="D332" s="9" t="s">
        <v>911</v>
      </c>
      <c r="E332" s="9" t="s">
        <v>1030</v>
      </c>
      <c r="F332" s="9">
        <v>59826</v>
      </c>
      <c r="G332" s="10" t="s">
        <v>913</v>
      </c>
      <c r="H332" s="10" t="s">
        <v>914</v>
      </c>
      <c r="I332" s="10" t="s">
        <v>1031</v>
      </c>
      <c r="J332" s="10" t="s">
        <v>1032</v>
      </c>
      <c r="K332" s="11">
        <v>128520</v>
      </c>
      <c r="L332" s="11">
        <v>96390</v>
      </c>
      <c r="M332" s="11">
        <v>0</v>
      </c>
      <c r="N332" s="21">
        <v>96390</v>
      </c>
      <c r="O332" s="7">
        <v>2</v>
      </c>
      <c r="P332" s="11">
        <v>0</v>
      </c>
      <c r="Q332" s="11">
        <f t="shared" si="35"/>
        <v>11722.565939433409</v>
      </c>
      <c r="R332" s="12" t="b">
        <f t="shared" si="36"/>
        <v>0</v>
      </c>
      <c r="S332" s="23">
        <f t="shared" si="37"/>
        <v>12809.287348606578</v>
      </c>
      <c r="T332" s="23" t="b">
        <f t="shared" si="38"/>
        <v>0</v>
      </c>
      <c r="U332" s="23">
        <f t="shared" si="39"/>
        <v>12819.686596541891</v>
      </c>
      <c r="V332" s="25">
        <f t="shared" si="40"/>
        <v>12820</v>
      </c>
      <c r="W332" s="27">
        <f t="shared" si="41"/>
        <v>-83570</v>
      </c>
    </row>
    <row r="333" spans="2:23" ht="25.5" hidden="1" x14ac:dyDescent="0.2">
      <c r="B333" s="9">
        <v>332</v>
      </c>
      <c r="C333" s="9">
        <v>41</v>
      </c>
      <c r="D333" s="9" t="s">
        <v>911</v>
      </c>
      <c r="E333" s="9" t="s">
        <v>1033</v>
      </c>
      <c r="F333" s="9">
        <v>59693</v>
      </c>
      <c r="G333" s="10" t="s">
        <v>913</v>
      </c>
      <c r="H333" s="10" t="s">
        <v>914</v>
      </c>
      <c r="I333" s="10" t="s">
        <v>1034</v>
      </c>
      <c r="J333" s="10" t="s">
        <v>1035</v>
      </c>
      <c r="K333" s="11">
        <v>131300</v>
      </c>
      <c r="L333" s="11">
        <v>27227</v>
      </c>
      <c r="M333" s="11">
        <v>0</v>
      </c>
      <c r="N333" s="21">
        <v>227227</v>
      </c>
      <c r="O333" s="7">
        <v>2</v>
      </c>
      <c r="P333" s="11">
        <v>0</v>
      </c>
      <c r="Q333" s="11">
        <f t="shared" si="35"/>
        <v>11722.565939433409</v>
      </c>
      <c r="R333" s="12" t="b">
        <f t="shared" si="36"/>
        <v>0</v>
      </c>
      <c r="S333" s="23">
        <f t="shared" si="37"/>
        <v>12809.287348606578</v>
      </c>
      <c r="T333" s="23" t="b">
        <f t="shared" si="38"/>
        <v>0</v>
      </c>
      <c r="U333" s="23">
        <f t="shared" si="39"/>
        <v>12819.686596541891</v>
      </c>
      <c r="V333" s="25">
        <f t="shared" si="40"/>
        <v>12820</v>
      </c>
      <c r="W333" s="27">
        <f t="shared" si="41"/>
        <v>-214407</v>
      </c>
    </row>
    <row r="334" spans="2:23" ht="38.25" hidden="1" x14ac:dyDescent="0.2">
      <c r="B334" s="9">
        <v>333</v>
      </c>
      <c r="C334" s="9">
        <v>42</v>
      </c>
      <c r="D334" s="9" t="s">
        <v>911</v>
      </c>
      <c r="E334" s="9" t="s">
        <v>1036</v>
      </c>
      <c r="F334" s="9">
        <v>55259</v>
      </c>
      <c r="G334" s="10" t="s">
        <v>913</v>
      </c>
      <c r="H334" s="10" t="s">
        <v>914</v>
      </c>
      <c r="I334" s="10" t="s">
        <v>1037</v>
      </c>
      <c r="J334" s="10" t="s">
        <v>1038</v>
      </c>
      <c r="K334" s="11">
        <v>1200000</v>
      </c>
      <c r="L334" s="11">
        <v>149940</v>
      </c>
      <c r="M334" s="11">
        <v>0</v>
      </c>
      <c r="N334" s="21">
        <v>149940</v>
      </c>
      <c r="O334" s="13">
        <v>4</v>
      </c>
      <c r="P334" s="11">
        <v>0</v>
      </c>
      <c r="Q334" s="11">
        <f t="shared" si="35"/>
        <v>23445.131878866818</v>
      </c>
      <c r="R334" s="12" t="b">
        <f t="shared" si="36"/>
        <v>0</v>
      </c>
      <c r="S334" s="23">
        <f t="shared" si="37"/>
        <v>24531.853288039987</v>
      </c>
      <c r="T334" s="23" t="b">
        <f t="shared" si="38"/>
        <v>0</v>
      </c>
      <c r="U334" s="23">
        <f t="shared" si="39"/>
        <v>24542.252535975302</v>
      </c>
      <c r="V334" s="25">
        <f t="shared" si="40"/>
        <v>24543</v>
      </c>
      <c r="W334" s="27">
        <f t="shared" si="41"/>
        <v>-125397</v>
      </c>
    </row>
    <row r="335" spans="2:23" ht="25.5" hidden="1" x14ac:dyDescent="0.2">
      <c r="B335" s="9">
        <v>334</v>
      </c>
      <c r="C335" s="9">
        <v>43</v>
      </c>
      <c r="D335" s="9" t="s">
        <v>911</v>
      </c>
      <c r="E335" s="9" t="s">
        <v>1039</v>
      </c>
      <c r="F335" s="9">
        <v>59764</v>
      </c>
      <c r="G335" s="10" t="s">
        <v>913</v>
      </c>
      <c r="H335" s="10" t="s">
        <v>914</v>
      </c>
      <c r="I335" s="10" t="s">
        <v>1040</v>
      </c>
      <c r="J335" s="10" t="s">
        <v>1041</v>
      </c>
      <c r="K335" s="11">
        <v>152320</v>
      </c>
      <c r="L335" s="11">
        <v>152320</v>
      </c>
      <c r="M335" s="11">
        <v>0</v>
      </c>
      <c r="N335" s="21">
        <v>152320</v>
      </c>
      <c r="O335" s="7">
        <v>4</v>
      </c>
      <c r="P335" s="11">
        <v>0</v>
      </c>
      <c r="Q335" s="11">
        <f t="shared" si="35"/>
        <v>23445.131878866818</v>
      </c>
      <c r="R335" s="12" t="b">
        <f t="shared" si="36"/>
        <v>0</v>
      </c>
      <c r="S335" s="23">
        <f t="shared" si="37"/>
        <v>24531.853288039987</v>
      </c>
      <c r="T335" s="23" t="b">
        <f t="shared" si="38"/>
        <v>0</v>
      </c>
      <c r="U335" s="23">
        <f t="shared" si="39"/>
        <v>24542.252535975302</v>
      </c>
      <c r="V335" s="25">
        <f t="shared" si="40"/>
        <v>24543</v>
      </c>
      <c r="W335" s="27">
        <f t="shared" si="41"/>
        <v>-127777</v>
      </c>
    </row>
    <row r="336" spans="2:23" ht="38.25" hidden="1" x14ac:dyDescent="0.2">
      <c r="B336" s="9">
        <v>335</v>
      </c>
      <c r="C336" s="9">
        <v>44</v>
      </c>
      <c r="D336" s="9" t="s">
        <v>911</v>
      </c>
      <c r="E336" s="9" t="s">
        <v>1042</v>
      </c>
      <c r="F336" s="9">
        <v>59880</v>
      </c>
      <c r="G336" s="10" t="s">
        <v>913</v>
      </c>
      <c r="H336" s="10" t="s">
        <v>914</v>
      </c>
      <c r="I336" s="10" t="s">
        <v>1043</v>
      </c>
      <c r="J336" s="10" t="s">
        <v>1044</v>
      </c>
      <c r="K336" s="11">
        <v>108290</v>
      </c>
      <c r="L336" s="11">
        <v>29750</v>
      </c>
      <c r="M336" s="11">
        <v>0</v>
      </c>
      <c r="N336" s="21">
        <v>29750</v>
      </c>
      <c r="O336" s="7">
        <v>2</v>
      </c>
      <c r="P336" s="11">
        <v>0</v>
      </c>
      <c r="Q336" s="11">
        <f t="shared" si="35"/>
        <v>11722.565939433409</v>
      </c>
      <c r="R336" s="12" t="b">
        <f t="shared" si="36"/>
        <v>0</v>
      </c>
      <c r="S336" s="23">
        <f t="shared" si="37"/>
        <v>12809.287348606578</v>
      </c>
      <c r="T336" s="23" t="b">
        <f t="shared" si="38"/>
        <v>0</v>
      </c>
      <c r="U336" s="23">
        <f t="shared" si="39"/>
        <v>12819.686596541891</v>
      </c>
      <c r="V336" s="25">
        <f t="shared" si="40"/>
        <v>12820</v>
      </c>
      <c r="W336" s="27">
        <f t="shared" si="41"/>
        <v>-16930</v>
      </c>
    </row>
    <row r="337" spans="2:23" ht="38.25" hidden="1" x14ac:dyDescent="0.2">
      <c r="B337" s="9">
        <v>336</v>
      </c>
      <c r="C337" s="9">
        <v>45</v>
      </c>
      <c r="D337" s="9" t="s">
        <v>911</v>
      </c>
      <c r="E337" s="9" t="s">
        <v>1045</v>
      </c>
      <c r="F337" s="9">
        <v>60026</v>
      </c>
      <c r="G337" s="10" t="s">
        <v>913</v>
      </c>
      <c r="H337" s="10" t="s">
        <v>914</v>
      </c>
      <c r="I337" s="10" t="s">
        <v>1046</v>
      </c>
      <c r="J337" s="10" t="s">
        <v>1047</v>
      </c>
      <c r="K337" s="11">
        <v>180509.6</v>
      </c>
      <c r="L337" s="11">
        <v>68919</v>
      </c>
      <c r="M337" s="11">
        <v>0</v>
      </c>
      <c r="N337" s="21">
        <v>68919</v>
      </c>
      <c r="O337" s="7">
        <v>2</v>
      </c>
      <c r="P337" s="11">
        <v>0</v>
      </c>
      <c r="Q337" s="11">
        <f t="shared" si="35"/>
        <v>11722.565939433409</v>
      </c>
      <c r="R337" s="12" t="b">
        <f t="shared" si="36"/>
        <v>0</v>
      </c>
      <c r="S337" s="23">
        <f t="shared" si="37"/>
        <v>12809.287348606578</v>
      </c>
      <c r="T337" s="23" t="b">
        <f t="shared" si="38"/>
        <v>0</v>
      </c>
      <c r="U337" s="23">
        <f t="shared" si="39"/>
        <v>12819.686596541891</v>
      </c>
      <c r="V337" s="25">
        <f t="shared" si="40"/>
        <v>12820</v>
      </c>
      <c r="W337" s="27">
        <f t="shared" si="41"/>
        <v>-56099</v>
      </c>
    </row>
    <row r="338" spans="2:23" ht="38.25" hidden="1" x14ac:dyDescent="0.2">
      <c r="B338" s="9">
        <v>337</v>
      </c>
      <c r="C338" s="9">
        <v>46</v>
      </c>
      <c r="D338" s="9" t="s">
        <v>911</v>
      </c>
      <c r="E338" s="9" t="s">
        <v>1048</v>
      </c>
      <c r="F338" s="9">
        <v>60062</v>
      </c>
      <c r="G338" s="10" t="s">
        <v>913</v>
      </c>
      <c r="H338" s="10" t="s">
        <v>914</v>
      </c>
      <c r="I338" s="10" t="s">
        <v>1049</v>
      </c>
      <c r="J338" s="10" t="s">
        <v>1050</v>
      </c>
      <c r="K338" s="11">
        <v>130000</v>
      </c>
      <c r="L338" s="11">
        <v>111562.5</v>
      </c>
      <c r="M338" s="11">
        <v>0</v>
      </c>
      <c r="N338" s="21">
        <v>111562.5</v>
      </c>
      <c r="O338" s="7">
        <v>2</v>
      </c>
      <c r="P338" s="11">
        <v>0</v>
      </c>
      <c r="Q338" s="11">
        <f t="shared" si="35"/>
        <v>11722.565939433409</v>
      </c>
      <c r="R338" s="12" t="b">
        <f t="shared" si="36"/>
        <v>0</v>
      </c>
      <c r="S338" s="23">
        <f t="shared" si="37"/>
        <v>12809.287348606578</v>
      </c>
      <c r="T338" s="23" t="b">
        <f t="shared" si="38"/>
        <v>0</v>
      </c>
      <c r="U338" s="23">
        <f t="shared" si="39"/>
        <v>12819.686596541891</v>
      </c>
      <c r="V338" s="25">
        <f t="shared" si="40"/>
        <v>12820</v>
      </c>
      <c r="W338" s="27">
        <f t="shared" si="41"/>
        <v>-98742.5</v>
      </c>
    </row>
    <row r="339" spans="2:23" ht="38.25" hidden="1" x14ac:dyDescent="0.2">
      <c r="B339" s="9">
        <v>338</v>
      </c>
      <c r="C339" s="9">
        <v>1</v>
      </c>
      <c r="D339" s="9" t="s">
        <v>1051</v>
      </c>
      <c r="E339" s="9" t="s">
        <v>1052</v>
      </c>
      <c r="F339" s="9">
        <v>61005</v>
      </c>
      <c r="G339" s="10" t="s">
        <v>1053</v>
      </c>
      <c r="H339" s="10" t="s">
        <v>1054</v>
      </c>
      <c r="I339" s="10" t="s">
        <v>1055</v>
      </c>
      <c r="J339" s="10" t="s">
        <v>1056</v>
      </c>
      <c r="K339" s="11">
        <v>154462</v>
      </c>
      <c r="L339" s="11">
        <v>37975</v>
      </c>
      <c r="M339" s="11">
        <v>0</v>
      </c>
      <c r="N339" s="21">
        <v>37975</v>
      </c>
      <c r="O339" s="7">
        <v>4</v>
      </c>
      <c r="P339" s="11">
        <v>0</v>
      </c>
      <c r="Q339" s="11">
        <f t="shared" si="35"/>
        <v>23445.131878866818</v>
      </c>
      <c r="R339" s="12" t="b">
        <f t="shared" si="36"/>
        <v>0</v>
      </c>
      <c r="S339" s="23">
        <f t="shared" si="37"/>
        <v>24531.853288039987</v>
      </c>
      <c r="T339" s="23" t="b">
        <f t="shared" si="38"/>
        <v>0</v>
      </c>
      <c r="U339" s="23">
        <f t="shared" si="39"/>
        <v>24542.252535975302</v>
      </c>
      <c r="V339" s="25">
        <f t="shared" si="40"/>
        <v>24543</v>
      </c>
      <c r="W339" s="27">
        <f t="shared" si="41"/>
        <v>-13432</v>
      </c>
    </row>
    <row r="340" spans="2:23" ht="38.25" hidden="1" x14ac:dyDescent="0.2">
      <c r="B340" s="9">
        <v>339</v>
      </c>
      <c r="C340" s="9">
        <v>2</v>
      </c>
      <c r="D340" s="9" t="s">
        <v>1051</v>
      </c>
      <c r="E340" s="9" t="s">
        <v>1057</v>
      </c>
      <c r="F340" s="9">
        <v>61167</v>
      </c>
      <c r="G340" s="10" t="s">
        <v>1053</v>
      </c>
      <c r="H340" s="10" t="s">
        <v>1054</v>
      </c>
      <c r="I340" s="10" t="s">
        <v>1058</v>
      </c>
      <c r="J340" s="10" t="s">
        <v>1059</v>
      </c>
      <c r="K340" s="11">
        <v>157080</v>
      </c>
      <c r="L340" s="11">
        <v>81401</v>
      </c>
      <c r="M340" s="11">
        <v>0</v>
      </c>
      <c r="N340" s="21">
        <v>47300</v>
      </c>
      <c r="O340" s="7">
        <v>2</v>
      </c>
      <c r="P340" s="11">
        <v>0</v>
      </c>
      <c r="Q340" s="11">
        <f t="shared" si="35"/>
        <v>11722.565939433409</v>
      </c>
      <c r="R340" s="12" t="b">
        <f t="shared" si="36"/>
        <v>0</v>
      </c>
      <c r="S340" s="23">
        <f t="shared" si="37"/>
        <v>12809.287348606578</v>
      </c>
      <c r="T340" s="23" t="b">
        <f t="shared" si="38"/>
        <v>0</v>
      </c>
      <c r="U340" s="23">
        <f t="shared" si="39"/>
        <v>12819.686596541891</v>
      </c>
      <c r="V340" s="25">
        <f t="shared" si="40"/>
        <v>12820</v>
      </c>
      <c r="W340" s="27">
        <f t="shared" si="41"/>
        <v>-34480</v>
      </c>
    </row>
    <row r="341" spans="2:23" ht="25.5" hidden="1" x14ac:dyDescent="0.2">
      <c r="B341" s="9">
        <v>340</v>
      </c>
      <c r="C341" s="9">
        <v>3</v>
      </c>
      <c r="D341" s="9" t="s">
        <v>1051</v>
      </c>
      <c r="E341" s="9" t="s">
        <v>1060</v>
      </c>
      <c r="F341" s="9">
        <v>61452</v>
      </c>
      <c r="G341" s="10" t="s">
        <v>1053</v>
      </c>
      <c r="H341" s="10" t="s">
        <v>1054</v>
      </c>
      <c r="I341" s="10" t="s">
        <v>1061</v>
      </c>
      <c r="J341" s="10" t="s">
        <v>1062</v>
      </c>
      <c r="K341" s="11">
        <v>136850</v>
      </c>
      <c r="L341" s="11">
        <v>75000</v>
      </c>
      <c r="M341" s="10"/>
      <c r="N341" s="21">
        <v>50000</v>
      </c>
      <c r="O341" s="7">
        <v>2</v>
      </c>
      <c r="P341" s="11">
        <v>0</v>
      </c>
      <c r="Q341" s="11">
        <f t="shared" si="35"/>
        <v>11722.565939433409</v>
      </c>
      <c r="R341" s="12" t="b">
        <f t="shared" si="36"/>
        <v>0</v>
      </c>
      <c r="S341" s="23">
        <f t="shared" si="37"/>
        <v>12809.287348606578</v>
      </c>
      <c r="T341" s="23" t="b">
        <f t="shared" si="38"/>
        <v>0</v>
      </c>
      <c r="U341" s="23">
        <f t="shared" si="39"/>
        <v>12819.686596541891</v>
      </c>
      <c r="V341" s="25">
        <f t="shared" si="40"/>
        <v>12820</v>
      </c>
      <c r="W341" s="27">
        <f t="shared" si="41"/>
        <v>-37180</v>
      </c>
    </row>
    <row r="342" spans="2:23" ht="51" hidden="1" x14ac:dyDescent="0.2">
      <c r="B342" s="9">
        <v>341</v>
      </c>
      <c r="C342" s="9">
        <v>4</v>
      </c>
      <c r="D342" s="9" t="s">
        <v>1051</v>
      </c>
      <c r="E342" s="9" t="s">
        <v>1063</v>
      </c>
      <c r="F342" s="9">
        <v>61513</v>
      </c>
      <c r="G342" s="10" t="s">
        <v>1053</v>
      </c>
      <c r="H342" s="10" t="s">
        <v>1054</v>
      </c>
      <c r="I342" s="10" t="s">
        <v>1064</v>
      </c>
      <c r="J342" s="10" t="s">
        <v>1065</v>
      </c>
      <c r="K342" s="11">
        <v>152320</v>
      </c>
      <c r="L342" s="11">
        <v>121856</v>
      </c>
      <c r="M342" s="11">
        <v>0</v>
      </c>
      <c r="N342" s="21">
        <v>121856</v>
      </c>
      <c r="O342" s="7">
        <v>4</v>
      </c>
      <c r="P342" s="11">
        <v>0</v>
      </c>
      <c r="Q342" s="11">
        <f t="shared" si="35"/>
        <v>23445.131878866818</v>
      </c>
      <c r="R342" s="12" t="b">
        <f t="shared" si="36"/>
        <v>0</v>
      </c>
      <c r="S342" s="23">
        <f t="shared" si="37"/>
        <v>24531.853288039987</v>
      </c>
      <c r="T342" s="23" t="b">
        <f t="shared" si="38"/>
        <v>0</v>
      </c>
      <c r="U342" s="23">
        <f t="shared" si="39"/>
        <v>24542.252535975302</v>
      </c>
      <c r="V342" s="25">
        <f t="shared" si="40"/>
        <v>24543</v>
      </c>
      <c r="W342" s="27">
        <f t="shared" si="41"/>
        <v>-97313</v>
      </c>
    </row>
    <row r="343" spans="2:23" ht="38.25" hidden="1" x14ac:dyDescent="0.2">
      <c r="B343" s="9">
        <v>342</v>
      </c>
      <c r="C343" s="9">
        <v>5</v>
      </c>
      <c r="D343" s="9" t="s">
        <v>1051</v>
      </c>
      <c r="E343" s="9" t="s">
        <v>1066</v>
      </c>
      <c r="F343" s="9">
        <v>61737</v>
      </c>
      <c r="G343" s="10" t="s">
        <v>1053</v>
      </c>
      <c r="H343" s="10" t="s">
        <v>1054</v>
      </c>
      <c r="I343" s="10" t="s">
        <v>1067</v>
      </c>
      <c r="J343" s="10" t="s">
        <v>1068</v>
      </c>
      <c r="K343" s="11">
        <v>153510</v>
      </c>
      <c r="L343" s="11">
        <v>114425</v>
      </c>
      <c r="M343" s="11">
        <v>0</v>
      </c>
      <c r="N343" s="21">
        <v>50000</v>
      </c>
      <c r="O343" s="7">
        <v>3</v>
      </c>
      <c r="P343" s="11">
        <v>0</v>
      </c>
      <c r="Q343" s="11">
        <f t="shared" si="35"/>
        <v>17583.848909150114</v>
      </c>
      <c r="R343" s="12" t="b">
        <f t="shared" si="36"/>
        <v>0</v>
      </c>
      <c r="S343" s="23">
        <f t="shared" si="37"/>
        <v>18670.570318323284</v>
      </c>
      <c r="T343" s="23" t="b">
        <f t="shared" si="38"/>
        <v>0</v>
      </c>
      <c r="U343" s="23">
        <f t="shared" si="39"/>
        <v>18680.969566258598</v>
      </c>
      <c r="V343" s="25">
        <f t="shared" si="40"/>
        <v>18681</v>
      </c>
      <c r="W343" s="27">
        <f t="shared" si="41"/>
        <v>-31319</v>
      </c>
    </row>
    <row r="344" spans="2:23" ht="63.75" hidden="1" x14ac:dyDescent="0.2">
      <c r="B344" s="9">
        <v>343</v>
      </c>
      <c r="C344" s="9">
        <v>6</v>
      </c>
      <c r="D344" s="9" t="s">
        <v>1051</v>
      </c>
      <c r="E344" s="9" t="s">
        <v>1069</v>
      </c>
      <c r="F344" s="9">
        <v>61826</v>
      </c>
      <c r="G344" s="10" t="s">
        <v>1053</v>
      </c>
      <c r="H344" s="10" t="s">
        <v>1054</v>
      </c>
      <c r="I344" s="10" t="s">
        <v>1067</v>
      </c>
      <c r="J344" s="10" t="s">
        <v>1070</v>
      </c>
      <c r="K344" s="11">
        <v>159983.09</v>
      </c>
      <c r="L344" s="11">
        <v>52176</v>
      </c>
      <c r="M344" s="11">
        <v>0</v>
      </c>
      <c r="N344" s="21">
        <v>52176</v>
      </c>
      <c r="O344" s="7">
        <v>2</v>
      </c>
      <c r="P344" s="11">
        <v>0</v>
      </c>
      <c r="Q344" s="11">
        <f t="shared" si="35"/>
        <v>11722.565939433409</v>
      </c>
      <c r="R344" s="12" t="b">
        <f t="shared" si="36"/>
        <v>0</v>
      </c>
      <c r="S344" s="23">
        <f t="shared" si="37"/>
        <v>12809.287348606578</v>
      </c>
      <c r="T344" s="23" t="b">
        <f t="shared" si="38"/>
        <v>0</v>
      </c>
      <c r="U344" s="23">
        <f t="shared" si="39"/>
        <v>12819.686596541891</v>
      </c>
      <c r="V344" s="25">
        <f t="shared" si="40"/>
        <v>12820</v>
      </c>
      <c r="W344" s="27">
        <f t="shared" si="41"/>
        <v>-39356</v>
      </c>
    </row>
    <row r="345" spans="2:23" ht="38.25" hidden="1" x14ac:dyDescent="0.2">
      <c r="B345" s="9">
        <v>344</v>
      </c>
      <c r="C345" s="9">
        <v>7</v>
      </c>
      <c r="D345" s="9" t="s">
        <v>1051</v>
      </c>
      <c r="E345" s="9" t="s">
        <v>1071</v>
      </c>
      <c r="F345" s="9">
        <v>63326</v>
      </c>
      <c r="G345" s="10" t="s">
        <v>1053</v>
      </c>
      <c r="H345" s="10" t="s">
        <v>1054</v>
      </c>
      <c r="I345" s="10" t="s">
        <v>1072</v>
      </c>
      <c r="J345" s="10" t="s">
        <v>1073</v>
      </c>
      <c r="K345" s="11">
        <v>152320</v>
      </c>
      <c r="L345" s="11">
        <v>131033</v>
      </c>
      <c r="M345" s="11">
        <v>0</v>
      </c>
      <c r="N345" s="21">
        <v>86000</v>
      </c>
      <c r="O345" s="7">
        <v>3</v>
      </c>
      <c r="P345" s="11">
        <v>0</v>
      </c>
      <c r="Q345" s="11">
        <f t="shared" si="35"/>
        <v>17583.848909150114</v>
      </c>
      <c r="R345" s="12" t="b">
        <f t="shared" si="36"/>
        <v>0</v>
      </c>
      <c r="S345" s="23">
        <f t="shared" si="37"/>
        <v>18670.570318323284</v>
      </c>
      <c r="T345" s="23" t="b">
        <f t="shared" si="38"/>
        <v>0</v>
      </c>
      <c r="U345" s="23">
        <f t="shared" si="39"/>
        <v>18680.969566258598</v>
      </c>
      <c r="V345" s="25">
        <f t="shared" si="40"/>
        <v>18681</v>
      </c>
      <c r="W345" s="27">
        <f t="shared" si="41"/>
        <v>-67319</v>
      </c>
    </row>
    <row r="346" spans="2:23" ht="51" hidden="1" x14ac:dyDescent="0.2">
      <c r="B346" s="9">
        <v>345</v>
      </c>
      <c r="C346" s="9">
        <v>8</v>
      </c>
      <c r="D346" s="9" t="s">
        <v>1051</v>
      </c>
      <c r="E346" s="9" t="s">
        <v>1074</v>
      </c>
      <c r="F346" s="9">
        <v>60801</v>
      </c>
      <c r="G346" s="10" t="s">
        <v>1053</v>
      </c>
      <c r="H346" s="10" t="s">
        <v>1054</v>
      </c>
      <c r="I346" s="10" t="s">
        <v>1075</v>
      </c>
      <c r="J346" s="10" t="s">
        <v>1076</v>
      </c>
      <c r="K346" s="11">
        <v>157080</v>
      </c>
      <c r="L346" s="11">
        <v>64184</v>
      </c>
      <c r="M346" s="11">
        <v>0</v>
      </c>
      <c r="N346" s="21">
        <v>64184</v>
      </c>
      <c r="O346" s="7">
        <v>4</v>
      </c>
      <c r="P346" s="11">
        <v>0</v>
      </c>
      <c r="Q346" s="11">
        <f t="shared" si="35"/>
        <v>23445.131878866818</v>
      </c>
      <c r="R346" s="12" t="b">
        <f t="shared" si="36"/>
        <v>0</v>
      </c>
      <c r="S346" s="23">
        <f t="shared" si="37"/>
        <v>24531.853288039987</v>
      </c>
      <c r="T346" s="23" t="b">
        <f t="shared" si="38"/>
        <v>0</v>
      </c>
      <c r="U346" s="23">
        <f t="shared" si="39"/>
        <v>24542.252535975302</v>
      </c>
      <c r="V346" s="25">
        <f t="shared" si="40"/>
        <v>24543</v>
      </c>
      <c r="W346" s="27">
        <f t="shared" si="41"/>
        <v>-39641</v>
      </c>
    </row>
    <row r="347" spans="2:23" ht="38.25" hidden="1" x14ac:dyDescent="0.2">
      <c r="B347" s="9">
        <v>346</v>
      </c>
      <c r="C347" s="9">
        <v>9</v>
      </c>
      <c r="D347" s="9" t="s">
        <v>1051</v>
      </c>
      <c r="E347" s="9" t="s">
        <v>1077</v>
      </c>
      <c r="F347" s="9">
        <v>61871</v>
      </c>
      <c r="G347" s="10" t="s">
        <v>1053</v>
      </c>
      <c r="H347" s="10" t="s">
        <v>1054</v>
      </c>
      <c r="I347" s="10" t="s">
        <v>1058</v>
      </c>
      <c r="J347" s="10" t="s">
        <v>1078</v>
      </c>
      <c r="K347" s="11">
        <v>122570</v>
      </c>
      <c r="L347" s="11">
        <v>101283</v>
      </c>
      <c r="M347" s="11">
        <v>0</v>
      </c>
      <c r="N347" s="21">
        <v>55930</v>
      </c>
      <c r="O347" s="7">
        <v>3</v>
      </c>
      <c r="P347" s="11">
        <v>0</v>
      </c>
      <c r="Q347" s="11">
        <f t="shared" si="35"/>
        <v>17583.848909150114</v>
      </c>
      <c r="R347" s="12" t="b">
        <f t="shared" si="36"/>
        <v>0</v>
      </c>
      <c r="S347" s="23">
        <f t="shared" si="37"/>
        <v>18670.570318323284</v>
      </c>
      <c r="T347" s="23" t="b">
        <f t="shared" si="38"/>
        <v>0</v>
      </c>
      <c r="U347" s="23">
        <f t="shared" si="39"/>
        <v>18680.969566258598</v>
      </c>
      <c r="V347" s="25">
        <f t="shared" si="40"/>
        <v>18681</v>
      </c>
      <c r="W347" s="27">
        <f t="shared" si="41"/>
        <v>-37249</v>
      </c>
    </row>
    <row r="348" spans="2:23" ht="76.5" hidden="1" x14ac:dyDescent="0.2">
      <c r="B348" s="9">
        <v>347</v>
      </c>
      <c r="C348" s="9">
        <v>10</v>
      </c>
      <c r="D348" s="9" t="s">
        <v>1051</v>
      </c>
      <c r="E348" s="9" t="s">
        <v>1079</v>
      </c>
      <c r="F348" s="9">
        <v>61951</v>
      </c>
      <c r="G348" s="10" t="s">
        <v>1053</v>
      </c>
      <c r="H348" s="10" t="s">
        <v>1054</v>
      </c>
      <c r="I348" s="10" t="s">
        <v>1067</v>
      </c>
      <c r="J348" s="10" t="s">
        <v>1080</v>
      </c>
      <c r="K348" s="11">
        <v>164956</v>
      </c>
      <c r="L348" s="11">
        <v>20302</v>
      </c>
      <c r="M348" s="11">
        <v>0</v>
      </c>
      <c r="N348" s="21">
        <v>20302</v>
      </c>
      <c r="O348" s="7">
        <v>3</v>
      </c>
      <c r="P348" s="11">
        <v>0</v>
      </c>
      <c r="Q348" s="11">
        <f t="shared" si="35"/>
        <v>17583.848909150114</v>
      </c>
      <c r="R348" s="12" t="b">
        <f t="shared" si="36"/>
        <v>0</v>
      </c>
      <c r="S348" s="23">
        <f t="shared" si="37"/>
        <v>18670.570318323284</v>
      </c>
      <c r="T348" s="23" t="b">
        <f t="shared" si="38"/>
        <v>0</v>
      </c>
      <c r="U348" s="23">
        <f t="shared" si="39"/>
        <v>18680.969566258598</v>
      </c>
      <c r="V348" s="25">
        <f t="shared" si="40"/>
        <v>18681</v>
      </c>
      <c r="W348" s="27">
        <f t="shared" si="41"/>
        <v>-1621</v>
      </c>
    </row>
    <row r="349" spans="2:23" ht="38.25" hidden="1" x14ac:dyDescent="0.2">
      <c r="B349" s="9">
        <v>348</v>
      </c>
      <c r="C349" s="9">
        <v>11</v>
      </c>
      <c r="D349" s="9" t="s">
        <v>1051</v>
      </c>
      <c r="E349" s="9" t="s">
        <v>1081</v>
      </c>
      <c r="F349" s="9">
        <v>60632</v>
      </c>
      <c r="G349" s="10" t="s">
        <v>1053</v>
      </c>
      <c r="H349" s="10" t="s">
        <v>1054</v>
      </c>
      <c r="I349" s="10" t="s">
        <v>1082</v>
      </c>
      <c r="J349" s="10" t="s">
        <v>1083</v>
      </c>
      <c r="K349" s="11">
        <v>157080</v>
      </c>
      <c r="L349" s="11">
        <v>70343</v>
      </c>
      <c r="M349" s="11">
        <v>0</v>
      </c>
      <c r="N349" s="21">
        <v>70343</v>
      </c>
      <c r="O349" s="7">
        <v>3</v>
      </c>
      <c r="P349" s="11">
        <v>0</v>
      </c>
      <c r="Q349" s="11">
        <f t="shared" si="35"/>
        <v>17583.848909150114</v>
      </c>
      <c r="R349" s="12" t="b">
        <f t="shared" si="36"/>
        <v>0</v>
      </c>
      <c r="S349" s="23">
        <f t="shared" si="37"/>
        <v>18670.570318323284</v>
      </c>
      <c r="T349" s="23" t="b">
        <f t="shared" si="38"/>
        <v>0</v>
      </c>
      <c r="U349" s="23">
        <f t="shared" si="39"/>
        <v>18680.969566258598</v>
      </c>
      <c r="V349" s="25">
        <f t="shared" si="40"/>
        <v>18681</v>
      </c>
      <c r="W349" s="27">
        <f t="shared" si="41"/>
        <v>-51662</v>
      </c>
    </row>
    <row r="350" spans="2:23" ht="51" hidden="1" x14ac:dyDescent="0.2">
      <c r="B350" s="9">
        <v>349</v>
      </c>
      <c r="C350" s="9">
        <v>12</v>
      </c>
      <c r="D350" s="9" t="s">
        <v>1051</v>
      </c>
      <c r="E350" s="9" t="s">
        <v>1084</v>
      </c>
      <c r="F350" s="9">
        <v>62057</v>
      </c>
      <c r="G350" s="10" t="s">
        <v>1053</v>
      </c>
      <c r="H350" s="10" t="s">
        <v>1054</v>
      </c>
      <c r="I350" s="10" t="s">
        <v>1085</v>
      </c>
      <c r="J350" s="10" t="s">
        <v>1086</v>
      </c>
      <c r="K350" s="11">
        <v>156919.35</v>
      </c>
      <c r="L350" s="11">
        <v>88266</v>
      </c>
      <c r="M350" s="11">
        <v>0</v>
      </c>
      <c r="N350" s="21">
        <v>50000</v>
      </c>
      <c r="O350" s="7">
        <v>3</v>
      </c>
      <c r="P350" s="11">
        <v>0</v>
      </c>
      <c r="Q350" s="11">
        <f t="shared" si="35"/>
        <v>17583.848909150114</v>
      </c>
      <c r="R350" s="12" t="b">
        <f t="shared" si="36"/>
        <v>0</v>
      </c>
      <c r="S350" s="23">
        <f t="shared" si="37"/>
        <v>18670.570318323284</v>
      </c>
      <c r="T350" s="23" t="b">
        <f t="shared" si="38"/>
        <v>0</v>
      </c>
      <c r="U350" s="23">
        <f t="shared" si="39"/>
        <v>18680.969566258598</v>
      </c>
      <c r="V350" s="25">
        <f t="shared" si="40"/>
        <v>18681</v>
      </c>
      <c r="W350" s="27">
        <f t="shared" si="41"/>
        <v>-31319</v>
      </c>
    </row>
    <row r="351" spans="2:23" ht="38.25" hidden="1" x14ac:dyDescent="0.2">
      <c r="B351" s="9">
        <v>350</v>
      </c>
      <c r="C351" s="9">
        <v>13</v>
      </c>
      <c r="D351" s="9" t="s">
        <v>1051</v>
      </c>
      <c r="E351" s="9" t="s">
        <v>1087</v>
      </c>
      <c r="F351" s="9">
        <v>63152</v>
      </c>
      <c r="G351" s="10" t="s">
        <v>1053</v>
      </c>
      <c r="H351" s="10" t="s">
        <v>1054</v>
      </c>
      <c r="I351" s="10" t="s">
        <v>1088</v>
      </c>
      <c r="J351" s="10" t="s">
        <v>1089</v>
      </c>
      <c r="K351" s="11">
        <v>154700</v>
      </c>
      <c r="L351" s="11">
        <v>107100</v>
      </c>
      <c r="M351" s="11">
        <v>0</v>
      </c>
      <c r="N351" s="21">
        <v>59500</v>
      </c>
      <c r="O351" s="7">
        <v>2</v>
      </c>
      <c r="P351" s="11">
        <v>0</v>
      </c>
      <c r="Q351" s="11">
        <f t="shared" si="35"/>
        <v>11722.565939433409</v>
      </c>
      <c r="R351" s="12" t="b">
        <f t="shared" si="36"/>
        <v>0</v>
      </c>
      <c r="S351" s="23">
        <f t="shared" si="37"/>
        <v>12809.287348606578</v>
      </c>
      <c r="T351" s="23" t="b">
        <f t="shared" si="38"/>
        <v>0</v>
      </c>
      <c r="U351" s="23">
        <f t="shared" si="39"/>
        <v>12819.686596541891</v>
      </c>
      <c r="V351" s="25">
        <f t="shared" si="40"/>
        <v>12820</v>
      </c>
      <c r="W351" s="27">
        <f t="shared" si="41"/>
        <v>-46680</v>
      </c>
    </row>
    <row r="352" spans="2:23" ht="89.25" hidden="1" x14ac:dyDescent="0.2">
      <c r="B352" s="9">
        <v>351</v>
      </c>
      <c r="C352" s="9">
        <v>14</v>
      </c>
      <c r="D352" s="9" t="s">
        <v>1051</v>
      </c>
      <c r="E352" s="9" t="s">
        <v>1090</v>
      </c>
      <c r="F352" s="9">
        <v>62486</v>
      </c>
      <c r="G352" s="10" t="s">
        <v>1053</v>
      </c>
      <c r="H352" s="10" t="s">
        <v>1054</v>
      </c>
      <c r="I352" s="10" t="s">
        <v>1091</v>
      </c>
      <c r="J352" s="10" t="s">
        <v>1092</v>
      </c>
      <c r="K352" s="11">
        <v>187700</v>
      </c>
      <c r="L352" s="11">
        <v>73800</v>
      </c>
      <c r="M352" s="11">
        <v>0</v>
      </c>
      <c r="N352" s="21">
        <v>73800</v>
      </c>
      <c r="O352" s="7">
        <v>3</v>
      </c>
      <c r="P352" s="11">
        <v>0</v>
      </c>
      <c r="Q352" s="11">
        <f t="shared" si="35"/>
        <v>17583.848909150114</v>
      </c>
      <c r="R352" s="12" t="b">
        <f t="shared" si="36"/>
        <v>0</v>
      </c>
      <c r="S352" s="23">
        <f t="shared" si="37"/>
        <v>18670.570318323284</v>
      </c>
      <c r="T352" s="23" t="b">
        <f t="shared" si="38"/>
        <v>0</v>
      </c>
      <c r="U352" s="23">
        <f t="shared" si="39"/>
        <v>18680.969566258598</v>
      </c>
      <c r="V352" s="25">
        <f t="shared" si="40"/>
        <v>18681</v>
      </c>
      <c r="W352" s="27">
        <f t="shared" si="41"/>
        <v>-55119</v>
      </c>
    </row>
    <row r="353" spans="2:23" ht="51" hidden="1" x14ac:dyDescent="0.2">
      <c r="B353" s="9">
        <v>352</v>
      </c>
      <c r="C353" s="9">
        <v>15</v>
      </c>
      <c r="D353" s="9" t="s">
        <v>1051</v>
      </c>
      <c r="E353" s="9" t="s">
        <v>1093</v>
      </c>
      <c r="F353" s="9">
        <v>62823</v>
      </c>
      <c r="G353" s="10" t="s">
        <v>1053</v>
      </c>
      <c r="H353" s="10" t="s">
        <v>1054</v>
      </c>
      <c r="I353" s="10" t="s">
        <v>1094</v>
      </c>
      <c r="J353" s="10" t="s">
        <v>1095</v>
      </c>
      <c r="K353" s="11">
        <v>264480</v>
      </c>
      <c r="L353" s="11">
        <v>139762</v>
      </c>
      <c r="M353" s="11">
        <v>0</v>
      </c>
      <c r="N353" s="21">
        <v>139762</v>
      </c>
      <c r="O353" s="7">
        <v>2</v>
      </c>
      <c r="P353" s="11">
        <v>0</v>
      </c>
      <c r="Q353" s="11">
        <f t="shared" si="35"/>
        <v>11722.565939433409</v>
      </c>
      <c r="R353" s="12" t="b">
        <f t="shared" si="36"/>
        <v>0</v>
      </c>
      <c r="S353" s="23">
        <f t="shared" si="37"/>
        <v>12809.287348606578</v>
      </c>
      <c r="T353" s="23" t="b">
        <f t="shared" si="38"/>
        <v>0</v>
      </c>
      <c r="U353" s="23">
        <f t="shared" si="39"/>
        <v>12819.686596541891</v>
      </c>
      <c r="V353" s="25">
        <f t="shared" si="40"/>
        <v>12820</v>
      </c>
      <c r="W353" s="27">
        <f t="shared" si="41"/>
        <v>-126942</v>
      </c>
    </row>
    <row r="354" spans="2:23" ht="25.5" hidden="1" x14ac:dyDescent="0.2">
      <c r="B354" s="9">
        <v>353</v>
      </c>
      <c r="C354" s="9">
        <v>1</v>
      </c>
      <c r="D354" s="9" t="s">
        <v>1096</v>
      </c>
      <c r="E354" s="9" t="s">
        <v>1097</v>
      </c>
      <c r="F354" s="9">
        <v>63802</v>
      </c>
      <c r="G354" s="10" t="s">
        <v>1098</v>
      </c>
      <c r="H354" s="10" t="s">
        <v>1099</v>
      </c>
      <c r="I354" s="10" t="s">
        <v>1100</v>
      </c>
      <c r="J354" s="10" t="s">
        <v>1101</v>
      </c>
      <c r="K354" s="11">
        <v>62690.75</v>
      </c>
      <c r="L354" s="11">
        <v>59759.199999999997</v>
      </c>
      <c r="M354" s="11">
        <v>0</v>
      </c>
      <c r="N354" s="21">
        <v>59759.199999999997</v>
      </c>
      <c r="O354" s="13">
        <v>4</v>
      </c>
      <c r="P354" s="11">
        <v>0</v>
      </c>
      <c r="Q354" s="11">
        <f t="shared" si="35"/>
        <v>23445.131878866818</v>
      </c>
      <c r="R354" s="12" t="b">
        <f t="shared" si="36"/>
        <v>0</v>
      </c>
      <c r="S354" s="23">
        <f t="shared" si="37"/>
        <v>24531.853288039987</v>
      </c>
      <c r="T354" s="23" t="b">
        <f t="shared" si="38"/>
        <v>0</v>
      </c>
      <c r="U354" s="23">
        <f t="shared" si="39"/>
        <v>24542.252535975302</v>
      </c>
      <c r="V354" s="25">
        <f t="shared" si="40"/>
        <v>24543</v>
      </c>
      <c r="W354" s="27">
        <f t="shared" si="41"/>
        <v>-35216.199999999997</v>
      </c>
    </row>
    <row r="355" spans="2:23" ht="25.5" hidden="1" x14ac:dyDescent="0.2">
      <c r="B355" s="9">
        <v>354</v>
      </c>
      <c r="C355" s="9">
        <v>2</v>
      </c>
      <c r="D355" s="9" t="s">
        <v>1096</v>
      </c>
      <c r="E355" s="9" t="s">
        <v>1102</v>
      </c>
      <c r="F355" s="9">
        <v>64005</v>
      </c>
      <c r="G355" s="10" t="s">
        <v>1098</v>
      </c>
      <c r="H355" s="10" t="s">
        <v>1099</v>
      </c>
      <c r="I355" s="10" t="s">
        <v>1103</v>
      </c>
      <c r="J355" s="10" t="s">
        <v>1104</v>
      </c>
      <c r="K355" s="11">
        <v>60510</v>
      </c>
      <c r="L355" s="11">
        <v>50000</v>
      </c>
      <c r="M355" s="11">
        <v>0</v>
      </c>
      <c r="N355" s="21">
        <v>50000</v>
      </c>
      <c r="O355" s="7">
        <v>4</v>
      </c>
      <c r="P355" s="11">
        <v>0</v>
      </c>
      <c r="Q355" s="11">
        <f t="shared" si="35"/>
        <v>23445.131878866818</v>
      </c>
      <c r="R355" s="12" t="b">
        <f t="shared" si="36"/>
        <v>0</v>
      </c>
      <c r="S355" s="23">
        <f t="shared" si="37"/>
        <v>24531.853288039987</v>
      </c>
      <c r="T355" s="23" t="b">
        <f t="shared" si="38"/>
        <v>0</v>
      </c>
      <c r="U355" s="23">
        <f t="shared" si="39"/>
        <v>24542.252535975302</v>
      </c>
      <c r="V355" s="25">
        <f t="shared" si="40"/>
        <v>24543</v>
      </c>
      <c r="W355" s="27">
        <f t="shared" si="41"/>
        <v>-25457</v>
      </c>
    </row>
    <row r="356" spans="2:23" ht="25.5" hidden="1" x14ac:dyDescent="0.2">
      <c r="B356" s="9">
        <v>355</v>
      </c>
      <c r="C356" s="9">
        <v>3</v>
      </c>
      <c r="D356" s="9" t="s">
        <v>1096</v>
      </c>
      <c r="E356" s="9" t="s">
        <v>1105</v>
      </c>
      <c r="F356" s="9">
        <v>64096</v>
      </c>
      <c r="G356" s="10" t="s">
        <v>1098</v>
      </c>
      <c r="H356" s="10" t="s">
        <v>1099</v>
      </c>
      <c r="I356" s="10" t="s">
        <v>1106</v>
      </c>
      <c r="J356" s="10" t="s">
        <v>1107</v>
      </c>
      <c r="K356" s="11">
        <v>130000</v>
      </c>
      <c r="L356" s="11">
        <v>120000</v>
      </c>
      <c r="M356" s="11">
        <v>0</v>
      </c>
      <c r="N356" s="21">
        <v>120000</v>
      </c>
      <c r="O356" s="7">
        <v>4</v>
      </c>
      <c r="P356" s="11">
        <v>0</v>
      </c>
      <c r="Q356" s="11">
        <f t="shared" si="35"/>
        <v>23445.131878866818</v>
      </c>
      <c r="R356" s="12" t="b">
        <f t="shared" si="36"/>
        <v>0</v>
      </c>
      <c r="S356" s="23">
        <f t="shared" si="37"/>
        <v>24531.853288039987</v>
      </c>
      <c r="T356" s="23" t="b">
        <f t="shared" si="38"/>
        <v>0</v>
      </c>
      <c r="U356" s="23">
        <f t="shared" si="39"/>
        <v>24542.252535975302</v>
      </c>
      <c r="V356" s="25">
        <f t="shared" si="40"/>
        <v>24543</v>
      </c>
      <c r="W356" s="27">
        <f t="shared" si="41"/>
        <v>-95457</v>
      </c>
    </row>
    <row r="357" spans="2:23" ht="25.5" hidden="1" x14ac:dyDescent="0.2">
      <c r="B357" s="9">
        <v>356</v>
      </c>
      <c r="C357" s="9">
        <v>4</v>
      </c>
      <c r="D357" s="9" t="s">
        <v>1096</v>
      </c>
      <c r="E357" s="9" t="s">
        <v>1096</v>
      </c>
      <c r="F357" s="9">
        <v>63526</v>
      </c>
      <c r="G357" s="10" t="s">
        <v>1098</v>
      </c>
      <c r="H357" s="10" t="s">
        <v>1099</v>
      </c>
      <c r="I357" s="10" t="s">
        <v>1108</v>
      </c>
      <c r="J357" s="10" t="s">
        <v>1109</v>
      </c>
      <c r="K357" s="11">
        <v>112499</v>
      </c>
      <c r="L357" s="11">
        <v>75299</v>
      </c>
      <c r="M357" s="11">
        <v>0</v>
      </c>
      <c r="N357" s="21">
        <v>75299</v>
      </c>
      <c r="O357" s="7">
        <v>4</v>
      </c>
      <c r="P357" s="11">
        <v>0</v>
      </c>
      <c r="Q357" s="11">
        <f t="shared" si="35"/>
        <v>23445.131878866818</v>
      </c>
      <c r="R357" s="12" t="b">
        <f t="shared" si="36"/>
        <v>0</v>
      </c>
      <c r="S357" s="23">
        <f t="shared" si="37"/>
        <v>24531.853288039987</v>
      </c>
      <c r="T357" s="23" t="b">
        <f t="shared" si="38"/>
        <v>0</v>
      </c>
      <c r="U357" s="23">
        <f t="shared" si="39"/>
        <v>24542.252535975302</v>
      </c>
      <c r="V357" s="25">
        <f t="shared" si="40"/>
        <v>24543</v>
      </c>
      <c r="W357" s="27">
        <f t="shared" si="41"/>
        <v>-50756</v>
      </c>
    </row>
    <row r="358" spans="2:23" ht="25.5" hidden="1" x14ac:dyDescent="0.2">
      <c r="B358" s="9">
        <v>357</v>
      </c>
      <c r="C358" s="9">
        <v>5</v>
      </c>
      <c r="D358" s="9" t="s">
        <v>1096</v>
      </c>
      <c r="E358" s="9" t="s">
        <v>1110</v>
      </c>
      <c r="F358" s="9">
        <v>64345</v>
      </c>
      <c r="G358" s="10" t="s">
        <v>1098</v>
      </c>
      <c r="H358" s="10" t="s">
        <v>1099</v>
      </c>
      <c r="I358" s="10" t="s">
        <v>1111</v>
      </c>
      <c r="J358" s="10" t="s">
        <v>1112</v>
      </c>
      <c r="K358" s="11">
        <v>24705</v>
      </c>
      <c r="L358" s="11">
        <v>20000</v>
      </c>
      <c r="M358" s="11">
        <v>0</v>
      </c>
      <c r="N358" s="21">
        <v>20000</v>
      </c>
      <c r="O358" s="7">
        <v>4</v>
      </c>
      <c r="P358" s="11">
        <v>0</v>
      </c>
      <c r="Q358" s="11">
        <f t="shared" si="35"/>
        <v>20000</v>
      </c>
      <c r="R358" s="12" t="b">
        <f t="shared" si="36"/>
        <v>1</v>
      </c>
      <c r="S358" s="23">
        <f t="shared" si="37"/>
        <v>20000</v>
      </c>
      <c r="T358" s="23" t="b">
        <f t="shared" si="38"/>
        <v>1</v>
      </c>
      <c r="U358" s="23">
        <f t="shared" si="39"/>
        <v>20000</v>
      </c>
      <c r="V358" s="25">
        <f t="shared" si="40"/>
        <v>20000</v>
      </c>
      <c r="W358" s="27">
        <f t="shared" si="41"/>
        <v>0</v>
      </c>
    </row>
    <row r="359" spans="2:23" ht="38.25" hidden="1" x14ac:dyDescent="0.2">
      <c r="B359" s="9">
        <v>358</v>
      </c>
      <c r="C359" s="9">
        <v>6</v>
      </c>
      <c r="D359" s="9" t="s">
        <v>1096</v>
      </c>
      <c r="E359" s="9" t="s">
        <v>1113</v>
      </c>
      <c r="F359" s="9">
        <v>64390</v>
      </c>
      <c r="G359" s="10" t="s">
        <v>1098</v>
      </c>
      <c r="H359" s="10" t="s">
        <v>1099</v>
      </c>
      <c r="I359" s="10" t="s">
        <v>1114</v>
      </c>
      <c r="J359" s="10" t="s">
        <v>1115</v>
      </c>
      <c r="K359" s="11">
        <v>111243</v>
      </c>
      <c r="L359" s="11">
        <v>111243</v>
      </c>
      <c r="M359" s="11">
        <v>0</v>
      </c>
      <c r="N359" s="21">
        <v>111243</v>
      </c>
      <c r="O359" s="7">
        <v>2</v>
      </c>
      <c r="P359" s="11">
        <v>0</v>
      </c>
      <c r="Q359" s="11">
        <f t="shared" si="35"/>
        <v>11722.565939433409</v>
      </c>
      <c r="R359" s="12" t="b">
        <f t="shared" si="36"/>
        <v>0</v>
      </c>
      <c r="S359" s="23">
        <f t="shared" si="37"/>
        <v>12809.287348606578</v>
      </c>
      <c r="T359" s="23" t="b">
        <f t="shared" si="38"/>
        <v>0</v>
      </c>
      <c r="U359" s="23">
        <f t="shared" si="39"/>
        <v>12819.686596541891</v>
      </c>
      <c r="V359" s="25">
        <f t="shared" si="40"/>
        <v>12820</v>
      </c>
      <c r="W359" s="27">
        <f t="shared" si="41"/>
        <v>-98423</v>
      </c>
    </row>
    <row r="360" spans="2:23" ht="25.5" hidden="1" x14ac:dyDescent="0.2">
      <c r="B360" s="9">
        <v>359</v>
      </c>
      <c r="C360" s="9">
        <v>7</v>
      </c>
      <c r="D360" s="9" t="s">
        <v>1096</v>
      </c>
      <c r="E360" s="9" t="s">
        <v>1116</v>
      </c>
      <c r="F360" s="9">
        <v>64461</v>
      </c>
      <c r="G360" s="10" t="s">
        <v>1098</v>
      </c>
      <c r="H360" s="10" t="s">
        <v>1099</v>
      </c>
      <c r="I360" s="10" t="s">
        <v>1117</v>
      </c>
      <c r="J360" s="10" t="s">
        <v>1118</v>
      </c>
      <c r="K360" s="11">
        <v>170000</v>
      </c>
      <c r="L360" s="11">
        <v>170000</v>
      </c>
      <c r="M360" s="11">
        <v>0</v>
      </c>
      <c r="N360" s="21">
        <v>170000</v>
      </c>
      <c r="O360" s="7">
        <v>4</v>
      </c>
      <c r="P360" s="11">
        <v>0</v>
      </c>
      <c r="Q360" s="11">
        <f t="shared" si="35"/>
        <v>23445.131878866818</v>
      </c>
      <c r="R360" s="12" t="b">
        <f t="shared" si="36"/>
        <v>0</v>
      </c>
      <c r="S360" s="23">
        <f t="shared" si="37"/>
        <v>24531.853288039987</v>
      </c>
      <c r="T360" s="23" t="b">
        <f t="shared" si="38"/>
        <v>0</v>
      </c>
      <c r="U360" s="23">
        <f t="shared" si="39"/>
        <v>24542.252535975302</v>
      </c>
      <c r="V360" s="25">
        <f t="shared" si="40"/>
        <v>24543</v>
      </c>
      <c r="W360" s="27">
        <f t="shared" si="41"/>
        <v>-145457</v>
      </c>
    </row>
    <row r="361" spans="2:23" ht="25.5" hidden="1" x14ac:dyDescent="0.2">
      <c r="B361" s="9">
        <v>360</v>
      </c>
      <c r="C361" s="9">
        <v>8</v>
      </c>
      <c r="D361" s="9" t="s">
        <v>1096</v>
      </c>
      <c r="E361" s="9" t="s">
        <v>1119</v>
      </c>
      <c r="F361" s="9">
        <v>64504</v>
      </c>
      <c r="G361" s="10" t="s">
        <v>1098</v>
      </c>
      <c r="H361" s="10" t="s">
        <v>1099</v>
      </c>
      <c r="I361" s="10" t="s">
        <v>1120</v>
      </c>
      <c r="J361" s="10" t="s">
        <v>1121</v>
      </c>
      <c r="K361" s="11">
        <v>108507</v>
      </c>
      <c r="L361" s="11">
        <v>67231</v>
      </c>
      <c r="M361" s="11">
        <v>0</v>
      </c>
      <c r="N361" s="21">
        <v>67231</v>
      </c>
      <c r="O361" s="7">
        <v>3</v>
      </c>
      <c r="P361" s="11">
        <v>0</v>
      </c>
      <c r="Q361" s="11">
        <f t="shared" si="35"/>
        <v>17583.848909150114</v>
      </c>
      <c r="R361" s="12" t="b">
        <f t="shared" si="36"/>
        <v>0</v>
      </c>
      <c r="S361" s="23">
        <f t="shared" si="37"/>
        <v>18670.570318323284</v>
      </c>
      <c r="T361" s="23" t="b">
        <f t="shared" si="38"/>
        <v>0</v>
      </c>
      <c r="U361" s="23">
        <f t="shared" si="39"/>
        <v>18680.969566258598</v>
      </c>
      <c r="V361" s="25">
        <f t="shared" si="40"/>
        <v>18681</v>
      </c>
      <c r="W361" s="27">
        <f t="shared" si="41"/>
        <v>-48550</v>
      </c>
    </row>
    <row r="362" spans="2:23" ht="25.5" hidden="1" x14ac:dyDescent="0.2">
      <c r="B362" s="9">
        <v>361</v>
      </c>
      <c r="C362" s="9">
        <v>9</v>
      </c>
      <c r="D362" s="9" t="s">
        <v>1096</v>
      </c>
      <c r="E362" s="9" t="s">
        <v>1122</v>
      </c>
      <c r="F362" s="9">
        <v>65105</v>
      </c>
      <c r="G362" s="10" t="s">
        <v>1098</v>
      </c>
      <c r="H362" s="10" t="s">
        <v>1099</v>
      </c>
      <c r="I362" s="10" t="s">
        <v>1123</v>
      </c>
      <c r="J362" s="10" t="s">
        <v>1124</v>
      </c>
      <c r="K362" s="11">
        <v>107900</v>
      </c>
      <c r="L362" s="11">
        <v>45000</v>
      </c>
      <c r="M362" s="11">
        <v>0</v>
      </c>
      <c r="N362" s="21">
        <v>45000</v>
      </c>
      <c r="O362" s="7">
        <v>5</v>
      </c>
      <c r="P362" s="11">
        <v>0</v>
      </c>
      <c r="Q362" s="11">
        <f t="shared" si="35"/>
        <v>29306.414848583521</v>
      </c>
      <c r="R362" s="12" t="b">
        <f t="shared" si="36"/>
        <v>0</v>
      </c>
      <c r="S362" s="23">
        <f t="shared" si="37"/>
        <v>30393.136257756691</v>
      </c>
      <c r="T362" s="23" t="b">
        <f t="shared" si="38"/>
        <v>0</v>
      </c>
      <c r="U362" s="23">
        <f t="shared" si="39"/>
        <v>30403.535505692005</v>
      </c>
      <c r="V362" s="25">
        <f t="shared" si="40"/>
        <v>30404</v>
      </c>
      <c r="W362" s="27">
        <f t="shared" si="41"/>
        <v>-14596</v>
      </c>
    </row>
    <row r="363" spans="2:23" ht="25.5" hidden="1" x14ac:dyDescent="0.2">
      <c r="B363" s="9">
        <v>362</v>
      </c>
      <c r="C363" s="9">
        <v>10</v>
      </c>
      <c r="D363" s="9" t="s">
        <v>1096</v>
      </c>
      <c r="E363" s="9" t="s">
        <v>1125</v>
      </c>
      <c r="F363" s="9">
        <v>64568</v>
      </c>
      <c r="G363" s="10" t="s">
        <v>1098</v>
      </c>
      <c r="H363" s="10" t="s">
        <v>1099</v>
      </c>
      <c r="I363" s="10" t="s">
        <v>1126</v>
      </c>
      <c r="J363" s="10" t="s">
        <v>1127</v>
      </c>
      <c r="K363" s="11">
        <v>59500</v>
      </c>
      <c r="L363" s="11">
        <v>21000</v>
      </c>
      <c r="M363" s="11">
        <v>0</v>
      </c>
      <c r="N363" s="21">
        <v>21000</v>
      </c>
      <c r="O363" s="7">
        <v>4</v>
      </c>
      <c r="P363" s="11">
        <v>0</v>
      </c>
      <c r="Q363" s="11">
        <f t="shared" si="35"/>
        <v>21000</v>
      </c>
      <c r="R363" s="12" t="b">
        <f t="shared" si="36"/>
        <v>1</v>
      </c>
      <c r="S363" s="23">
        <f t="shared" si="37"/>
        <v>21000</v>
      </c>
      <c r="T363" s="23" t="b">
        <f t="shared" si="38"/>
        <v>1</v>
      </c>
      <c r="U363" s="23">
        <f t="shared" si="39"/>
        <v>21000</v>
      </c>
      <c r="V363" s="25">
        <f t="shared" si="40"/>
        <v>21000</v>
      </c>
      <c r="W363" s="27">
        <f t="shared" si="41"/>
        <v>0</v>
      </c>
    </row>
    <row r="364" spans="2:23" ht="25.5" hidden="1" x14ac:dyDescent="0.2">
      <c r="B364" s="9">
        <v>363</v>
      </c>
      <c r="C364" s="9">
        <v>11</v>
      </c>
      <c r="D364" s="9" t="s">
        <v>1096</v>
      </c>
      <c r="E364" s="9" t="s">
        <v>1128</v>
      </c>
      <c r="F364" s="9">
        <v>64602</v>
      </c>
      <c r="G364" s="10" t="s">
        <v>1098</v>
      </c>
      <c r="H364" s="10" t="s">
        <v>1099</v>
      </c>
      <c r="I364" s="10" t="s">
        <v>1129</v>
      </c>
      <c r="J364" s="10" t="s">
        <v>1130</v>
      </c>
      <c r="K364" s="11">
        <v>132834</v>
      </c>
      <c r="L364" s="11">
        <v>91400</v>
      </c>
      <c r="M364" s="11">
        <v>0</v>
      </c>
      <c r="N364" s="21">
        <v>91400</v>
      </c>
      <c r="O364" s="7">
        <v>4</v>
      </c>
      <c r="P364" s="11">
        <v>0</v>
      </c>
      <c r="Q364" s="11">
        <f t="shared" si="35"/>
        <v>23445.131878866818</v>
      </c>
      <c r="R364" s="12" t="b">
        <f t="shared" si="36"/>
        <v>0</v>
      </c>
      <c r="S364" s="23">
        <f t="shared" si="37"/>
        <v>24531.853288039987</v>
      </c>
      <c r="T364" s="23" t="b">
        <f t="shared" si="38"/>
        <v>0</v>
      </c>
      <c r="U364" s="23">
        <f t="shared" si="39"/>
        <v>24542.252535975302</v>
      </c>
      <c r="V364" s="25">
        <f t="shared" si="40"/>
        <v>24543</v>
      </c>
      <c r="W364" s="27">
        <f t="shared" si="41"/>
        <v>-66857</v>
      </c>
    </row>
    <row r="365" spans="2:23" ht="51" hidden="1" x14ac:dyDescent="0.2">
      <c r="B365" s="9">
        <v>364</v>
      </c>
      <c r="C365" s="9">
        <v>12</v>
      </c>
      <c r="D365" s="9" t="s">
        <v>1096</v>
      </c>
      <c r="E365" s="9" t="s">
        <v>1131</v>
      </c>
      <c r="F365" s="9">
        <v>64826</v>
      </c>
      <c r="G365" s="10" t="s">
        <v>1098</v>
      </c>
      <c r="H365" s="10" t="s">
        <v>1099</v>
      </c>
      <c r="I365" s="10" t="s">
        <v>1132</v>
      </c>
      <c r="J365" s="10" t="s">
        <v>1133</v>
      </c>
      <c r="K365" s="11">
        <v>314160</v>
      </c>
      <c r="L365" s="11">
        <v>314160</v>
      </c>
      <c r="M365" s="11">
        <v>0</v>
      </c>
      <c r="N365" s="21">
        <v>314160</v>
      </c>
      <c r="O365" s="7">
        <v>4</v>
      </c>
      <c r="P365" s="11">
        <v>0</v>
      </c>
      <c r="Q365" s="11">
        <f t="shared" si="35"/>
        <v>23445.131878866818</v>
      </c>
      <c r="R365" s="12" t="b">
        <f t="shared" si="36"/>
        <v>0</v>
      </c>
      <c r="S365" s="23">
        <f t="shared" si="37"/>
        <v>24531.853288039987</v>
      </c>
      <c r="T365" s="23" t="b">
        <f t="shared" si="38"/>
        <v>0</v>
      </c>
      <c r="U365" s="23">
        <f t="shared" si="39"/>
        <v>24542.252535975302</v>
      </c>
      <c r="V365" s="25">
        <f t="shared" si="40"/>
        <v>24543</v>
      </c>
      <c r="W365" s="27">
        <f t="shared" si="41"/>
        <v>-289617</v>
      </c>
    </row>
    <row r="366" spans="2:23" ht="25.5" hidden="1" x14ac:dyDescent="0.2">
      <c r="B366" s="9">
        <v>365</v>
      </c>
      <c r="C366" s="9">
        <v>13</v>
      </c>
      <c r="D366" s="9" t="s">
        <v>1096</v>
      </c>
      <c r="E366" s="9" t="s">
        <v>1134</v>
      </c>
      <c r="F366" s="9">
        <v>63394</v>
      </c>
      <c r="G366" s="10" t="s">
        <v>1098</v>
      </c>
      <c r="H366" s="10" t="s">
        <v>1099</v>
      </c>
      <c r="I366" s="10" t="s">
        <v>1135</v>
      </c>
      <c r="J366" s="10" t="s">
        <v>1136</v>
      </c>
      <c r="K366" s="11">
        <v>362974</v>
      </c>
      <c r="L366" s="11">
        <v>362974</v>
      </c>
      <c r="M366" s="11">
        <v>0</v>
      </c>
      <c r="N366" s="21">
        <v>362974</v>
      </c>
      <c r="O366" s="7">
        <v>5</v>
      </c>
      <c r="P366" s="11">
        <v>0</v>
      </c>
      <c r="Q366" s="11">
        <f t="shared" si="35"/>
        <v>29306.414848583521</v>
      </c>
      <c r="R366" s="12" t="b">
        <f t="shared" si="36"/>
        <v>0</v>
      </c>
      <c r="S366" s="23">
        <f t="shared" si="37"/>
        <v>30393.136257756691</v>
      </c>
      <c r="T366" s="23" t="b">
        <f t="shared" si="38"/>
        <v>0</v>
      </c>
      <c r="U366" s="23">
        <f t="shared" si="39"/>
        <v>30403.535505692005</v>
      </c>
      <c r="V366" s="25">
        <f>IF(U366&gt;=N366,ROUNDDOWN(U366,0),ROUNDUP(U366,0))-249</f>
        <v>30155</v>
      </c>
      <c r="W366" s="27">
        <f t="shared" si="41"/>
        <v>-332819</v>
      </c>
    </row>
    <row r="367" spans="2:23" ht="25.5" hidden="1" x14ac:dyDescent="0.2">
      <c r="B367" s="9">
        <v>366</v>
      </c>
      <c r="C367" s="9">
        <v>14</v>
      </c>
      <c r="D367" s="9" t="s">
        <v>1096</v>
      </c>
      <c r="E367" s="9" t="s">
        <v>1137</v>
      </c>
      <c r="F367" s="9">
        <v>63688</v>
      </c>
      <c r="G367" s="10" t="s">
        <v>1098</v>
      </c>
      <c r="H367" s="10" t="s">
        <v>1099</v>
      </c>
      <c r="I367" s="10" t="s">
        <v>1138</v>
      </c>
      <c r="J367" s="10" t="s">
        <v>1139</v>
      </c>
      <c r="K367" s="11">
        <v>65875</v>
      </c>
      <c r="L367" s="11">
        <v>27000</v>
      </c>
      <c r="M367" s="11">
        <v>0</v>
      </c>
      <c r="N367" s="21">
        <v>27000</v>
      </c>
      <c r="O367" s="7">
        <v>4</v>
      </c>
      <c r="P367" s="11">
        <v>0</v>
      </c>
      <c r="Q367" s="11">
        <f t="shared" si="35"/>
        <v>23445.131878866818</v>
      </c>
      <c r="R367" s="12" t="b">
        <f t="shared" si="36"/>
        <v>0</v>
      </c>
      <c r="S367" s="23">
        <f t="shared" si="37"/>
        <v>24531.853288039987</v>
      </c>
      <c r="T367" s="23" t="b">
        <f t="shared" si="38"/>
        <v>0</v>
      </c>
      <c r="U367" s="23">
        <f t="shared" si="39"/>
        <v>24542.252535975302</v>
      </c>
      <c r="V367" s="25">
        <f t="shared" si="40"/>
        <v>24543</v>
      </c>
      <c r="W367" s="27">
        <f t="shared" si="41"/>
        <v>-2457</v>
      </c>
    </row>
    <row r="368" spans="2:23" ht="25.5" hidden="1" x14ac:dyDescent="0.2">
      <c r="B368" s="9">
        <v>367</v>
      </c>
      <c r="C368" s="9">
        <v>15</v>
      </c>
      <c r="D368" s="9" t="s">
        <v>1096</v>
      </c>
      <c r="E368" s="9" t="s">
        <v>1140</v>
      </c>
      <c r="F368" s="9">
        <v>64942</v>
      </c>
      <c r="G368" s="10" t="s">
        <v>1098</v>
      </c>
      <c r="H368" s="10" t="s">
        <v>1099</v>
      </c>
      <c r="I368" s="10" t="s">
        <v>1141</v>
      </c>
      <c r="J368" s="10" t="s">
        <v>1142</v>
      </c>
      <c r="K368" s="11">
        <v>210000</v>
      </c>
      <c r="L368" s="11">
        <v>140000</v>
      </c>
      <c r="M368" s="11">
        <v>0</v>
      </c>
      <c r="N368" s="21">
        <v>140000</v>
      </c>
      <c r="O368" s="7">
        <v>4</v>
      </c>
      <c r="P368" s="11">
        <v>0</v>
      </c>
      <c r="Q368" s="11">
        <f t="shared" si="35"/>
        <v>23445.131878866818</v>
      </c>
      <c r="R368" s="12" t="b">
        <f t="shared" si="36"/>
        <v>0</v>
      </c>
      <c r="S368" s="23">
        <f t="shared" si="37"/>
        <v>24531.853288039987</v>
      </c>
      <c r="T368" s="23" t="b">
        <f t="shared" si="38"/>
        <v>0</v>
      </c>
      <c r="U368" s="23">
        <f t="shared" si="39"/>
        <v>24542.252535975302</v>
      </c>
      <c r="V368" s="25">
        <f t="shared" si="40"/>
        <v>24543</v>
      </c>
      <c r="W368" s="27">
        <f t="shared" si="41"/>
        <v>-115457</v>
      </c>
    </row>
    <row r="369" spans="2:23" ht="25.5" hidden="1" x14ac:dyDescent="0.2">
      <c r="B369" s="9">
        <v>368</v>
      </c>
      <c r="C369" s="9">
        <v>16</v>
      </c>
      <c r="D369" s="9" t="s">
        <v>1096</v>
      </c>
      <c r="E369" s="9" t="s">
        <v>1143</v>
      </c>
      <c r="F369" s="9">
        <v>64906</v>
      </c>
      <c r="G369" s="10" t="s">
        <v>1098</v>
      </c>
      <c r="H369" s="10" t="s">
        <v>1099</v>
      </c>
      <c r="I369" s="10" t="s">
        <v>1144</v>
      </c>
      <c r="J369" s="10" t="s">
        <v>1145</v>
      </c>
      <c r="K369" s="11">
        <v>101150</v>
      </c>
      <c r="L369" s="11">
        <v>49682.5</v>
      </c>
      <c r="M369" s="11">
        <v>0</v>
      </c>
      <c r="N369" s="21">
        <v>49682.5</v>
      </c>
      <c r="O369" s="7">
        <v>4</v>
      </c>
      <c r="P369" s="11">
        <v>0</v>
      </c>
      <c r="Q369" s="11">
        <f t="shared" si="35"/>
        <v>23445.131878866818</v>
      </c>
      <c r="R369" s="12" t="b">
        <f t="shared" si="36"/>
        <v>0</v>
      </c>
      <c r="S369" s="23">
        <f t="shared" si="37"/>
        <v>24531.853288039987</v>
      </c>
      <c r="T369" s="23" t="b">
        <f t="shared" si="38"/>
        <v>0</v>
      </c>
      <c r="U369" s="23">
        <f t="shared" si="39"/>
        <v>24542.252535975302</v>
      </c>
      <c r="V369" s="25">
        <f t="shared" si="40"/>
        <v>24543</v>
      </c>
      <c r="W369" s="27">
        <f t="shared" si="41"/>
        <v>-25139.5</v>
      </c>
    </row>
    <row r="370" spans="2:23" ht="25.5" hidden="1" x14ac:dyDescent="0.2">
      <c r="B370" s="9">
        <v>369</v>
      </c>
      <c r="C370" s="9">
        <v>17</v>
      </c>
      <c r="D370" s="9" t="s">
        <v>1096</v>
      </c>
      <c r="E370" s="9" t="s">
        <v>1146</v>
      </c>
      <c r="F370" s="9">
        <v>65099</v>
      </c>
      <c r="G370" s="10" t="s">
        <v>1098</v>
      </c>
      <c r="H370" s="10" t="s">
        <v>1099</v>
      </c>
      <c r="I370" s="10" t="s">
        <v>1147</v>
      </c>
      <c r="J370" s="10" t="s">
        <v>1148</v>
      </c>
      <c r="K370" s="11">
        <v>113200</v>
      </c>
      <c r="L370" s="11">
        <v>51188.21</v>
      </c>
      <c r="M370" s="11">
        <v>0</v>
      </c>
      <c r="N370" s="21">
        <v>51188.21</v>
      </c>
      <c r="O370" s="7">
        <v>3</v>
      </c>
      <c r="P370" s="11">
        <v>0</v>
      </c>
      <c r="Q370" s="11">
        <f t="shared" si="35"/>
        <v>17583.848909150114</v>
      </c>
      <c r="R370" s="12" t="b">
        <f t="shared" si="36"/>
        <v>0</v>
      </c>
      <c r="S370" s="23">
        <f t="shared" si="37"/>
        <v>18670.570318323284</v>
      </c>
      <c r="T370" s="23" t="b">
        <f t="shared" si="38"/>
        <v>0</v>
      </c>
      <c r="U370" s="23">
        <f t="shared" si="39"/>
        <v>18680.969566258598</v>
      </c>
      <c r="V370" s="25">
        <f t="shared" si="40"/>
        <v>18681</v>
      </c>
      <c r="W370" s="27">
        <f t="shared" si="41"/>
        <v>-32507.21</v>
      </c>
    </row>
    <row r="371" spans="2:23" ht="25.5" hidden="1" x14ac:dyDescent="0.2">
      <c r="B371" s="9">
        <v>370</v>
      </c>
      <c r="C371" s="9">
        <v>18</v>
      </c>
      <c r="D371" s="9" t="s">
        <v>1096</v>
      </c>
      <c r="E371" s="9" t="s">
        <v>1149</v>
      </c>
      <c r="F371" s="9">
        <v>65011</v>
      </c>
      <c r="G371" s="10" t="s">
        <v>1098</v>
      </c>
      <c r="H371" s="10" t="s">
        <v>1099</v>
      </c>
      <c r="I371" s="10" t="s">
        <v>1150</v>
      </c>
      <c r="J371" s="10" t="s">
        <v>1151</v>
      </c>
      <c r="K371" s="11">
        <v>29750</v>
      </c>
      <c r="L371" s="11">
        <v>26260</v>
      </c>
      <c r="M371" s="11">
        <v>0</v>
      </c>
      <c r="N371" s="21">
        <v>26260</v>
      </c>
      <c r="O371" s="7">
        <v>4</v>
      </c>
      <c r="P371" s="11">
        <v>0</v>
      </c>
      <c r="Q371" s="11">
        <f t="shared" si="35"/>
        <v>23445.131878866818</v>
      </c>
      <c r="R371" s="12" t="b">
        <f t="shared" si="36"/>
        <v>0</v>
      </c>
      <c r="S371" s="23">
        <f t="shared" si="37"/>
        <v>24531.853288039987</v>
      </c>
      <c r="T371" s="23" t="b">
        <f t="shared" si="38"/>
        <v>0</v>
      </c>
      <c r="U371" s="23">
        <f t="shared" si="39"/>
        <v>24542.252535975302</v>
      </c>
      <c r="V371" s="25">
        <f t="shared" si="40"/>
        <v>24543</v>
      </c>
      <c r="W371" s="27">
        <f t="shared" si="41"/>
        <v>-1717</v>
      </c>
    </row>
    <row r="372" spans="2:23" ht="25.5" hidden="1" x14ac:dyDescent="0.2">
      <c r="B372" s="9">
        <v>371</v>
      </c>
      <c r="C372" s="9">
        <v>1</v>
      </c>
      <c r="D372" s="9" t="s">
        <v>1152</v>
      </c>
      <c r="E372" s="9" t="s">
        <v>1153</v>
      </c>
      <c r="F372" s="9">
        <v>66009</v>
      </c>
      <c r="G372" s="10" t="s">
        <v>1154</v>
      </c>
      <c r="H372" s="10" t="s">
        <v>1155</v>
      </c>
      <c r="I372" s="10" t="s">
        <v>1156</v>
      </c>
      <c r="J372" s="10" t="s">
        <v>1157</v>
      </c>
      <c r="K372" s="11">
        <v>120000</v>
      </c>
      <c r="L372" s="11">
        <v>40000</v>
      </c>
      <c r="M372" s="11">
        <v>20000</v>
      </c>
      <c r="N372" s="21">
        <v>20000</v>
      </c>
      <c r="O372" s="7">
        <v>3</v>
      </c>
      <c r="P372" s="11">
        <v>0</v>
      </c>
      <c r="Q372" s="11">
        <f t="shared" si="35"/>
        <v>17583.848909150114</v>
      </c>
      <c r="R372" s="12" t="b">
        <f t="shared" si="36"/>
        <v>0</v>
      </c>
      <c r="S372" s="23">
        <f t="shared" si="37"/>
        <v>18670.570318323284</v>
      </c>
      <c r="T372" s="23" t="b">
        <f t="shared" si="38"/>
        <v>0</v>
      </c>
      <c r="U372" s="23">
        <f t="shared" si="39"/>
        <v>18680.969566258598</v>
      </c>
      <c r="V372" s="25">
        <f t="shared" si="40"/>
        <v>18681</v>
      </c>
      <c r="W372" s="27">
        <f t="shared" si="41"/>
        <v>-1319</v>
      </c>
    </row>
    <row r="373" spans="2:23" ht="25.5" hidden="1" x14ac:dyDescent="0.2">
      <c r="B373" s="9">
        <v>372</v>
      </c>
      <c r="C373" s="9">
        <v>2</v>
      </c>
      <c r="D373" s="9" t="s">
        <v>1152</v>
      </c>
      <c r="E373" s="9" t="s">
        <v>1158</v>
      </c>
      <c r="F373" s="9">
        <v>66697</v>
      </c>
      <c r="G373" s="10" t="s">
        <v>1154</v>
      </c>
      <c r="H373" s="10" t="s">
        <v>1155</v>
      </c>
      <c r="I373" s="10" t="s">
        <v>1159</v>
      </c>
      <c r="J373" s="10" t="s">
        <v>1160</v>
      </c>
      <c r="K373" s="11">
        <v>153000</v>
      </c>
      <c r="L373" s="11">
        <v>52000</v>
      </c>
      <c r="M373" s="11">
        <v>26000</v>
      </c>
      <c r="N373" s="21">
        <v>26000</v>
      </c>
      <c r="O373" s="7">
        <v>3</v>
      </c>
      <c r="P373" s="11">
        <v>0</v>
      </c>
      <c r="Q373" s="11">
        <f t="shared" si="35"/>
        <v>17583.848909150114</v>
      </c>
      <c r="R373" s="12" t="b">
        <f t="shared" si="36"/>
        <v>0</v>
      </c>
      <c r="S373" s="23">
        <f t="shared" si="37"/>
        <v>18670.570318323284</v>
      </c>
      <c r="T373" s="23" t="b">
        <f t="shared" si="38"/>
        <v>0</v>
      </c>
      <c r="U373" s="23">
        <f t="shared" si="39"/>
        <v>18680.969566258598</v>
      </c>
      <c r="V373" s="25">
        <f t="shared" si="40"/>
        <v>18681</v>
      </c>
      <c r="W373" s="27">
        <f t="shared" si="41"/>
        <v>-7319</v>
      </c>
    </row>
    <row r="374" spans="2:23" ht="25.5" hidden="1" x14ac:dyDescent="0.2">
      <c r="B374" s="9">
        <v>373</v>
      </c>
      <c r="C374" s="9">
        <v>3</v>
      </c>
      <c r="D374" s="9" t="s">
        <v>1152</v>
      </c>
      <c r="E374" s="9" t="s">
        <v>1161</v>
      </c>
      <c r="F374" s="9">
        <v>67167</v>
      </c>
      <c r="G374" s="10" t="s">
        <v>1154</v>
      </c>
      <c r="H374" s="10" t="s">
        <v>1155</v>
      </c>
      <c r="I374" s="10" t="s">
        <v>513</v>
      </c>
      <c r="J374" s="10" t="s">
        <v>1162</v>
      </c>
      <c r="K374" s="11">
        <v>10000</v>
      </c>
      <c r="L374" s="11">
        <v>30500</v>
      </c>
      <c r="M374" s="11">
        <v>17000</v>
      </c>
      <c r="N374" s="21">
        <v>17000</v>
      </c>
      <c r="O374" s="7">
        <v>3</v>
      </c>
      <c r="P374" s="11">
        <v>0</v>
      </c>
      <c r="Q374" s="11">
        <f t="shared" si="35"/>
        <v>17000</v>
      </c>
      <c r="R374" s="12" t="b">
        <f t="shared" si="36"/>
        <v>1</v>
      </c>
      <c r="S374" s="23">
        <f t="shared" si="37"/>
        <v>17000</v>
      </c>
      <c r="T374" s="23" t="b">
        <f t="shared" si="38"/>
        <v>1</v>
      </c>
      <c r="U374" s="23">
        <f t="shared" si="39"/>
        <v>17000</v>
      </c>
      <c r="V374" s="25">
        <f t="shared" si="40"/>
        <v>17000</v>
      </c>
      <c r="W374" s="27">
        <f t="shared" si="41"/>
        <v>0</v>
      </c>
    </row>
    <row r="375" spans="2:23" ht="25.5" hidden="1" x14ac:dyDescent="0.2">
      <c r="B375" s="9">
        <v>374</v>
      </c>
      <c r="C375" s="9">
        <v>4</v>
      </c>
      <c r="D375" s="9" t="s">
        <v>1152</v>
      </c>
      <c r="E375" s="9" t="s">
        <v>1163</v>
      </c>
      <c r="F375" s="9">
        <v>102286</v>
      </c>
      <c r="G375" s="10" t="s">
        <v>1154</v>
      </c>
      <c r="H375" s="10" t="s">
        <v>1155</v>
      </c>
      <c r="I375" s="10" t="s">
        <v>1164</v>
      </c>
      <c r="J375" s="10" t="s">
        <v>1165</v>
      </c>
      <c r="K375" s="11">
        <v>153510</v>
      </c>
      <c r="L375" s="11">
        <v>116000</v>
      </c>
      <c r="M375" s="11">
        <v>58000</v>
      </c>
      <c r="N375" s="21">
        <v>58000</v>
      </c>
      <c r="O375" s="7">
        <v>3</v>
      </c>
      <c r="P375" s="11">
        <v>0</v>
      </c>
      <c r="Q375" s="11">
        <f t="shared" si="35"/>
        <v>17583.848909150114</v>
      </c>
      <c r="R375" s="12" t="b">
        <f t="shared" si="36"/>
        <v>0</v>
      </c>
      <c r="S375" s="23">
        <f t="shared" si="37"/>
        <v>18670.570318323284</v>
      </c>
      <c r="T375" s="23" t="b">
        <f t="shared" si="38"/>
        <v>0</v>
      </c>
      <c r="U375" s="23">
        <f t="shared" si="39"/>
        <v>18680.969566258598</v>
      </c>
      <c r="V375" s="25">
        <f t="shared" si="40"/>
        <v>18681</v>
      </c>
      <c r="W375" s="27">
        <f t="shared" si="41"/>
        <v>-39319</v>
      </c>
    </row>
    <row r="376" spans="2:23" ht="25.5" hidden="1" x14ac:dyDescent="0.2">
      <c r="B376" s="9">
        <v>375</v>
      </c>
      <c r="C376" s="9">
        <v>5</v>
      </c>
      <c r="D376" s="9" t="s">
        <v>1152</v>
      </c>
      <c r="E376" s="9" t="s">
        <v>336</v>
      </c>
      <c r="F376" s="9">
        <v>67256</v>
      </c>
      <c r="G376" s="10" t="s">
        <v>1154</v>
      </c>
      <c r="H376" s="10" t="s">
        <v>1155</v>
      </c>
      <c r="I376" s="10" t="s">
        <v>1166</v>
      </c>
      <c r="J376" s="10" t="s">
        <v>1167</v>
      </c>
      <c r="K376" s="11">
        <v>119000</v>
      </c>
      <c r="L376" s="11">
        <v>40000</v>
      </c>
      <c r="M376" s="11">
        <v>20000</v>
      </c>
      <c r="N376" s="21">
        <v>20000</v>
      </c>
      <c r="O376" s="7">
        <v>3</v>
      </c>
      <c r="P376" s="11">
        <v>0</v>
      </c>
      <c r="Q376" s="11">
        <f t="shared" si="35"/>
        <v>17583.848909150114</v>
      </c>
      <c r="R376" s="12" t="b">
        <f t="shared" si="36"/>
        <v>0</v>
      </c>
      <c r="S376" s="23">
        <f t="shared" si="37"/>
        <v>18670.570318323284</v>
      </c>
      <c r="T376" s="23" t="b">
        <f t="shared" si="38"/>
        <v>0</v>
      </c>
      <c r="U376" s="23">
        <f t="shared" si="39"/>
        <v>18680.969566258598</v>
      </c>
      <c r="V376" s="25">
        <f t="shared" si="40"/>
        <v>18681</v>
      </c>
      <c r="W376" s="27">
        <f t="shared" si="41"/>
        <v>-1319</v>
      </c>
    </row>
    <row r="377" spans="2:23" ht="25.5" hidden="1" x14ac:dyDescent="0.2">
      <c r="B377" s="9">
        <v>376</v>
      </c>
      <c r="C377" s="9">
        <v>6</v>
      </c>
      <c r="D377" s="9" t="s">
        <v>1152</v>
      </c>
      <c r="E377" s="9" t="s">
        <v>1168</v>
      </c>
      <c r="F377" s="9">
        <v>67327</v>
      </c>
      <c r="G377" s="10" t="s">
        <v>1154</v>
      </c>
      <c r="H377" s="10" t="s">
        <v>1155</v>
      </c>
      <c r="I377" s="10" t="s">
        <v>1169</v>
      </c>
      <c r="J377" s="10" t="s">
        <v>1170</v>
      </c>
      <c r="K377" s="11">
        <v>161000</v>
      </c>
      <c r="L377" s="11">
        <v>161000</v>
      </c>
      <c r="M377" s="11">
        <v>101000</v>
      </c>
      <c r="N377" s="21">
        <v>60000</v>
      </c>
      <c r="O377" s="7">
        <v>2</v>
      </c>
      <c r="P377" s="11">
        <v>0</v>
      </c>
      <c r="Q377" s="11">
        <f t="shared" si="35"/>
        <v>11722.565939433409</v>
      </c>
      <c r="R377" s="12" t="b">
        <f t="shared" si="36"/>
        <v>0</v>
      </c>
      <c r="S377" s="23">
        <f t="shared" si="37"/>
        <v>12809.287348606578</v>
      </c>
      <c r="T377" s="23" t="b">
        <f t="shared" si="38"/>
        <v>0</v>
      </c>
      <c r="U377" s="23">
        <f t="shared" si="39"/>
        <v>12819.686596541891</v>
      </c>
      <c r="V377" s="25">
        <f t="shared" si="40"/>
        <v>12820</v>
      </c>
      <c r="W377" s="27">
        <f t="shared" si="41"/>
        <v>-47180</v>
      </c>
    </row>
    <row r="378" spans="2:23" ht="25.5" hidden="1" x14ac:dyDescent="0.2">
      <c r="B378" s="9">
        <v>377</v>
      </c>
      <c r="C378" s="9">
        <v>7</v>
      </c>
      <c r="D378" s="9" t="s">
        <v>1152</v>
      </c>
      <c r="E378" s="9" t="s">
        <v>1171</v>
      </c>
      <c r="F378" s="9">
        <v>67675</v>
      </c>
      <c r="G378" s="10" t="s">
        <v>1154</v>
      </c>
      <c r="H378" s="10" t="s">
        <v>1155</v>
      </c>
      <c r="I378" s="10" t="s">
        <v>1172</v>
      </c>
      <c r="J378" s="10" t="s">
        <v>1173</v>
      </c>
      <c r="K378" s="11">
        <v>115000</v>
      </c>
      <c r="L378" s="11">
        <v>54000</v>
      </c>
      <c r="M378" s="11">
        <v>27000</v>
      </c>
      <c r="N378" s="21">
        <v>27000</v>
      </c>
      <c r="O378" s="7">
        <v>4</v>
      </c>
      <c r="P378" s="11">
        <v>0</v>
      </c>
      <c r="Q378" s="11">
        <f t="shared" si="35"/>
        <v>23445.131878866818</v>
      </c>
      <c r="R378" s="12" t="b">
        <f t="shared" si="36"/>
        <v>0</v>
      </c>
      <c r="S378" s="23">
        <f t="shared" si="37"/>
        <v>24531.853288039987</v>
      </c>
      <c r="T378" s="23" t="b">
        <f t="shared" si="38"/>
        <v>0</v>
      </c>
      <c r="U378" s="23">
        <f t="shared" si="39"/>
        <v>24542.252535975302</v>
      </c>
      <c r="V378" s="25">
        <f t="shared" si="40"/>
        <v>24543</v>
      </c>
      <c r="W378" s="27">
        <f t="shared" si="41"/>
        <v>-2457</v>
      </c>
    </row>
    <row r="379" spans="2:23" ht="25.5" hidden="1" x14ac:dyDescent="0.2">
      <c r="B379" s="9">
        <v>378</v>
      </c>
      <c r="C379" s="9">
        <v>8</v>
      </c>
      <c r="D379" s="9" t="s">
        <v>1152</v>
      </c>
      <c r="E379" s="9" t="s">
        <v>1174</v>
      </c>
      <c r="F379" s="9">
        <v>68002</v>
      </c>
      <c r="G379" s="10" t="s">
        <v>1154</v>
      </c>
      <c r="H379" s="10" t="s">
        <v>1155</v>
      </c>
      <c r="I379" s="10" t="s">
        <v>1175</v>
      </c>
      <c r="J379" s="10" t="s">
        <v>1176</v>
      </c>
      <c r="K379" s="11">
        <v>119000</v>
      </c>
      <c r="L379" s="11">
        <v>59500</v>
      </c>
      <c r="M379" s="11">
        <v>19000</v>
      </c>
      <c r="N379" s="21">
        <v>19000</v>
      </c>
      <c r="O379" s="7">
        <v>2</v>
      </c>
      <c r="P379" s="11">
        <v>0</v>
      </c>
      <c r="Q379" s="11">
        <f t="shared" si="35"/>
        <v>11722.565939433409</v>
      </c>
      <c r="R379" s="12" t="b">
        <f t="shared" si="36"/>
        <v>0</v>
      </c>
      <c r="S379" s="23">
        <f t="shared" si="37"/>
        <v>12809.287348606578</v>
      </c>
      <c r="T379" s="23" t="b">
        <f t="shared" si="38"/>
        <v>0</v>
      </c>
      <c r="U379" s="23">
        <f t="shared" si="39"/>
        <v>12819.686596541891</v>
      </c>
      <c r="V379" s="25">
        <f t="shared" si="40"/>
        <v>12820</v>
      </c>
      <c r="W379" s="27">
        <f t="shared" si="41"/>
        <v>-6180</v>
      </c>
    </row>
    <row r="380" spans="2:23" ht="25.5" hidden="1" x14ac:dyDescent="0.2">
      <c r="B380" s="9">
        <v>379</v>
      </c>
      <c r="C380" s="9">
        <v>9</v>
      </c>
      <c r="D380" s="9" t="s">
        <v>1152</v>
      </c>
      <c r="E380" s="9" t="s">
        <v>1177</v>
      </c>
      <c r="F380" s="9">
        <v>68253</v>
      </c>
      <c r="G380" s="10" t="s">
        <v>1154</v>
      </c>
      <c r="H380" s="10" t="s">
        <v>1155</v>
      </c>
      <c r="I380" s="10" t="s">
        <v>1178</v>
      </c>
      <c r="J380" s="10" t="s">
        <v>1179</v>
      </c>
      <c r="K380" s="11">
        <v>120000</v>
      </c>
      <c r="L380" s="11">
        <v>58000</v>
      </c>
      <c r="M380" s="11">
        <v>29000</v>
      </c>
      <c r="N380" s="21">
        <v>29000</v>
      </c>
      <c r="O380" s="7">
        <v>3</v>
      </c>
      <c r="P380" s="11">
        <v>0</v>
      </c>
      <c r="Q380" s="11">
        <f t="shared" si="35"/>
        <v>17583.848909150114</v>
      </c>
      <c r="R380" s="12" t="b">
        <f t="shared" si="36"/>
        <v>0</v>
      </c>
      <c r="S380" s="23">
        <f t="shared" si="37"/>
        <v>18670.570318323284</v>
      </c>
      <c r="T380" s="23" t="b">
        <f t="shared" si="38"/>
        <v>0</v>
      </c>
      <c r="U380" s="23">
        <f t="shared" si="39"/>
        <v>18680.969566258598</v>
      </c>
      <c r="V380" s="25">
        <f t="shared" si="40"/>
        <v>18681</v>
      </c>
      <c r="W380" s="27">
        <f t="shared" si="41"/>
        <v>-10319</v>
      </c>
    </row>
    <row r="381" spans="2:23" ht="25.5" hidden="1" x14ac:dyDescent="0.2">
      <c r="B381" s="9">
        <v>380</v>
      </c>
      <c r="C381" s="9">
        <v>10</v>
      </c>
      <c r="D381" s="9" t="s">
        <v>1152</v>
      </c>
      <c r="E381" s="9" t="s">
        <v>1180</v>
      </c>
      <c r="F381" s="9">
        <v>179908</v>
      </c>
      <c r="G381" s="10" t="s">
        <v>1154</v>
      </c>
      <c r="H381" s="10" t="s">
        <v>1155</v>
      </c>
      <c r="I381" s="10" t="s">
        <v>1181</v>
      </c>
      <c r="J381" s="10" t="s">
        <v>1182</v>
      </c>
      <c r="K381" s="11">
        <v>101875.9</v>
      </c>
      <c r="L381" s="11">
        <v>101875.9</v>
      </c>
      <c r="M381" s="11">
        <v>23000</v>
      </c>
      <c r="N381" s="21">
        <v>23000</v>
      </c>
      <c r="O381" s="7">
        <v>2</v>
      </c>
      <c r="P381" s="11">
        <v>0</v>
      </c>
      <c r="Q381" s="11">
        <f t="shared" si="35"/>
        <v>11722.565939433409</v>
      </c>
      <c r="R381" s="12" t="b">
        <f t="shared" si="36"/>
        <v>0</v>
      </c>
      <c r="S381" s="23">
        <f t="shared" si="37"/>
        <v>12809.287348606578</v>
      </c>
      <c r="T381" s="23" t="b">
        <f t="shared" si="38"/>
        <v>0</v>
      </c>
      <c r="U381" s="23">
        <f t="shared" si="39"/>
        <v>12819.686596541891</v>
      </c>
      <c r="V381" s="25">
        <f t="shared" si="40"/>
        <v>12820</v>
      </c>
      <c r="W381" s="27">
        <f t="shared" si="41"/>
        <v>-10180</v>
      </c>
    </row>
    <row r="382" spans="2:23" ht="25.5" hidden="1" x14ac:dyDescent="0.2">
      <c r="B382" s="9">
        <v>381</v>
      </c>
      <c r="C382" s="9">
        <v>11</v>
      </c>
      <c r="D382" s="9" t="s">
        <v>1152</v>
      </c>
      <c r="E382" s="9" t="s">
        <v>1183</v>
      </c>
      <c r="F382" s="9">
        <v>68468</v>
      </c>
      <c r="G382" s="10" t="s">
        <v>1154</v>
      </c>
      <c r="H382" s="10" t="s">
        <v>1155</v>
      </c>
      <c r="I382" s="10" t="s">
        <v>1184</v>
      </c>
      <c r="J382" s="10" t="s">
        <v>1185</v>
      </c>
      <c r="K382" s="11">
        <v>114835</v>
      </c>
      <c r="L382" s="11">
        <v>114835</v>
      </c>
      <c r="M382" s="11">
        <v>18000</v>
      </c>
      <c r="N382" s="21">
        <v>18000</v>
      </c>
      <c r="O382" s="7">
        <v>3</v>
      </c>
      <c r="P382" s="11">
        <v>0</v>
      </c>
      <c r="Q382" s="11">
        <f t="shared" si="35"/>
        <v>17583.848909150114</v>
      </c>
      <c r="R382" s="12" t="b">
        <f t="shared" si="36"/>
        <v>0</v>
      </c>
      <c r="S382" s="23">
        <f t="shared" si="37"/>
        <v>17583.848909150114</v>
      </c>
      <c r="T382" s="23" t="b">
        <f t="shared" si="38"/>
        <v>0</v>
      </c>
      <c r="U382" s="23">
        <f t="shared" si="39"/>
        <v>17594.248157085429</v>
      </c>
      <c r="V382" s="25">
        <f t="shared" si="40"/>
        <v>17595</v>
      </c>
      <c r="W382" s="27">
        <f t="shared" si="41"/>
        <v>-405</v>
      </c>
    </row>
    <row r="383" spans="2:23" ht="25.5" x14ac:dyDescent="0.2">
      <c r="B383" s="9">
        <v>382</v>
      </c>
      <c r="C383" s="9">
        <v>12</v>
      </c>
      <c r="D383" s="9" t="s">
        <v>1152</v>
      </c>
      <c r="E383" s="9" t="s">
        <v>1186</v>
      </c>
      <c r="F383" s="9">
        <v>68565</v>
      </c>
      <c r="G383" s="10" t="s">
        <v>1154</v>
      </c>
      <c r="H383" s="10" t="s">
        <v>1155</v>
      </c>
      <c r="I383" s="10" t="s">
        <v>1187</v>
      </c>
      <c r="J383" s="10" t="s">
        <v>1188</v>
      </c>
      <c r="K383" s="11">
        <v>100800</v>
      </c>
      <c r="L383" s="11">
        <v>100800</v>
      </c>
      <c r="M383" s="11">
        <v>21000</v>
      </c>
      <c r="N383" s="21">
        <v>21000</v>
      </c>
      <c r="O383" s="7">
        <v>3</v>
      </c>
      <c r="P383" s="11">
        <v>0</v>
      </c>
      <c r="Q383" s="11">
        <f t="shared" si="35"/>
        <v>17583.848909150114</v>
      </c>
      <c r="R383" s="12" t="b">
        <f t="shared" si="36"/>
        <v>0</v>
      </c>
      <c r="S383" s="23">
        <f t="shared" si="37"/>
        <v>18670.570318323284</v>
      </c>
      <c r="T383" s="23" t="b">
        <f t="shared" si="38"/>
        <v>0</v>
      </c>
      <c r="U383" s="23">
        <f t="shared" si="39"/>
        <v>18680.969566258598</v>
      </c>
      <c r="V383" s="25">
        <f t="shared" si="40"/>
        <v>18681</v>
      </c>
      <c r="W383" s="27">
        <f t="shared" si="41"/>
        <v>-2319</v>
      </c>
    </row>
    <row r="384" spans="2:23" ht="25.5" x14ac:dyDescent="0.2">
      <c r="B384" s="9">
        <v>383</v>
      </c>
      <c r="C384" s="9">
        <v>13</v>
      </c>
      <c r="D384" s="9" t="s">
        <v>1152</v>
      </c>
      <c r="E384" s="9" t="s">
        <v>1186</v>
      </c>
      <c r="F384" s="9">
        <v>68565</v>
      </c>
      <c r="G384" s="10" t="s">
        <v>1154</v>
      </c>
      <c r="H384" s="10" t="s">
        <v>1155</v>
      </c>
      <c r="I384" s="10" t="s">
        <v>1187</v>
      </c>
      <c r="J384" s="10" t="s">
        <v>1189</v>
      </c>
      <c r="K384" s="11">
        <v>120000</v>
      </c>
      <c r="L384" s="11">
        <v>78000</v>
      </c>
      <c r="M384" s="11">
        <v>21000</v>
      </c>
      <c r="N384" s="21">
        <v>21000</v>
      </c>
      <c r="O384" s="7">
        <v>4</v>
      </c>
      <c r="P384" s="11">
        <v>0</v>
      </c>
      <c r="Q384" s="11">
        <f t="shared" si="35"/>
        <v>21000</v>
      </c>
      <c r="R384" s="12" t="b">
        <f t="shared" si="36"/>
        <v>1</v>
      </c>
      <c r="S384" s="23">
        <f t="shared" si="37"/>
        <v>21000</v>
      </c>
      <c r="T384" s="23" t="b">
        <f t="shared" si="38"/>
        <v>1</v>
      </c>
      <c r="U384" s="23">
        <f t="shared" si="39"/>
        <v>21000</v>
      </c>
      <c r="V384" s="25">
        <f t="shared" si="40"/>
        <v>21000</v>
      </c>
      <c r="W384" s="27">
        <f t="shared" si="41"/>
        <v>0</v>
      </c>
    </row>
    <row r="385" spans="2:23" ht="25.5" hidden="1" x14ac:dyDescent="0.2">
      <c r="B385" s="9">
        <v>384</v>
      </c>
      <c r="C385" s="9">
        <v>14</v>
      </c>
      <c r="D385" s="9" t="s">
        <v>1152</v>
      </c>
      <c r="E385" s="9" t="s">
        <v>1190</v>
      </c>
      <c r="F385" s="9">
        <v>68716</v>
      </c>
      <c r="G385" s="10" t="s">
        <v>1154</v>
      </c>
      <c r="H385" s="10" t="s">
        <v>1155</v>
      </c>
      <c r="I385" s="10" t="s">
        <v>1191</v>
      </c>
      <c r="J385" s="10" t="s">
        <v>1192</v>
      </c>
      <c r="K385" s="11">
        <v>119000</v>
      </c>
      <c r="L385" s="11">
        <v>62000</v>
      </c>
      <c r="M385" s="11">
        <v>31000</v>
      </c>
      <c r="N385" s="21">
        <v>31000</v>
      </c>
      <c r="O385" s="7">
        <v>4</v>
      </c>
      <c r="P385" s="11">
        <v>0</v>
      </c>
      <c r="Q385" s="11">
        <f t="shared" si="35"/>
        <v>23445.131878866818</v>
      </c>
      <c r="R385" s="12" t="b">
        <f t="shared" si="36"/>
        <v>0</v>
      </c>
      <c r="S385" s="23">
        <f t="shared" si="37"/>
        <v>24531.853288039987</v>
      </c>
      <c r="T385" s="23" t="b">
        <f t="shared" si="38"/>
        <v>0</v>
      </c>
      <c r="U385" s="23">
        <f t="shared" si="39"/>
        <v>24542.252535975302</v>
      </c>
      <c r="V385" s="25">
        <f t="shared" si="40"/>
        <v>24543</v>
      </c>
      <c r="W385" s="27">
        <f t="shared" si="41"/>
        <v>-6457</v>
      </c>
    </row>
    <row r="386" spans="2:23" ht="25.5" hidden="1" x14ac:dyDescent="0.2">
      <c r="B386" s="9">
        <v>385</v>
      </c>
      <c r="C386" s="9">
        <v>15</v>
      </c>
      <c r="D386" s="9" t="s">
        <v>1152</v>
      </c>
      <c r="E386" s="9" t="s">
        <v>1193</v>
      </c>
      <c r="F386" s="9">
        <v>68789</v>
      </c>
      <c r="G386" s="10" t="s">
        <v>1154</v>
      </c>
      <c r="H386" s="10" t="s">
        <v>1155</v>
      </c>
      <c r="I386" s="10" t="s">
        <v>1194</v>
      </c>
      <c r="J386" s="10" t="s">
        <v>1195</v>
      </c>
      <c r="K386" s="11">
        <v>90440</v>
      </c>
      <c r="L386" s="11">
        <v>90440</v>
      </c>
      <c r="M386" s="11">
        <v>15000</v>
      </c>
      <c r="N386" s="21">
        <v>15000</v>
      </c>
      <c r="O386" s="7">
        <v>2</v>
      </c>
      <c r="P386" s="11">
        <v>0</v>
      </c>
      <c r="Q386" s="11">
        <f t="shared" ref="Q386:Q449" si="42">IF(O386*$P$962&gt;N386,N386,O386*$P$962)</f>
        <v>11722.565939433409</v>
      </c>
      <c r="R386" s="12" t="b">
        <f t="shared" si="36"/>
        <v>0</v>
      </c>
      <c r="S386" s="23">
        <f t="shared" si="37"/>
        <v>12809.287348606578</v>
      </c>
      <c r="T386" s="23" t="b">
        <f t="shared" si="38"/>
        <v>0</v>
      </c>
      <c r="U386" s="23">
        <f t="shared" si="39"/>
        <v>12819.686596541891</v>
      </c>
      <c r="V386" s="25">
        <f t="shared" si="40"/>
        <v>12820</v>
      </c>
      <c r="W386" s="27">
        <f t="shared" si="41"/>
        <v>-2180</v>
      </c>
    </row>
    <row r="387" spans="2:23" ht="25.5" hidden="1" x14ac:dyDescent="0.2">
      <c r="B387" s="9">
        <v>386</v>
      </c>
      <c r="C387" s="9">
        <v>16</v>
      </c>
      <c r="D387" s="9" t="s">
        <v>1152</v>
      </c>
      <c r="E387" s="9" t="s">
        <v>1196</v>
      </c>
      <c r="F387" s="9">
        <v>105142</v>
      </c>
      <c r="G387" s="10" t="s">
        <v>1154</v>
      </c>
      <c r="H387" s="10" t="s">
        <v>1155</v>
      </c>
      <c r="I387" s="10" t="s">
        <v>454</v>
      </c>
      <c r="J387" s="10" t="s">
        <v>1197</v>
      </c>
      <c r="K387" s="11">
        <v>108940</v>
      </c>
      <c r="L387" s="11">
        <v>36000</v>
      </c>
      <c r="M387" s="11">
        <v>18000</v>
      </c>
      <c r="N387" s="21">
        <v>18000</v>
      </c>
      <c r="O387" s="7">
        <v>3</v>
      </c>
      <c r="P387" s="11">
        <v>0</v>
      </c>
      <c r="Q387" s="11">
        <f t="shared" si="42"/>
        <v>17583.848909150114</v>
      </c>
      <c r="R387" s="12" t="b">
        <f t="shared" ref="R387:R450" si="43">IF(N387&lt;=Q387,TRUE,FALSE)</f>
        <v>0</v>
      </c>
      <c r="S387" s="23">
        <f t="shared" ref="S387:S450" si="44">IF(R387=FALSE,IF(SUM(Q387,$Q$963/$R$962)&gt;N387,Q387,SUM(Q387,$Q$963/$R$962)),Q387)</f>
        <v>17583.848909150114</v>
      </c>
      <c r="T387" s="23" t="b">
        <f t="shared" ref="T387:T450" si="45">IF(N387&lt;=S387,TRUE,FALSE)</f>
        <v>0</v>
      </c>
      <c r="U387" s="23">
        <f t="shared" ref="U387:U450" si="46">IF(T387=FALSE,IF(SUM(S387,$S$963/$T$962)&gt;N387,S387,SUM(S387,$S$963/$T$962)),S387)</f>
        <v>17594.248157085429</v>
      </c>
      <c r="V387" s="25">
        <f t="shared" ref="V387:V450" si="47">IF(U387&gt;=N387,ROUNDDOWN(U387,0),ROUNDUP(U387,0))</f>
        <v>17595</v>
      </c>
      <c r="W387" s="27">
        <f t="shared" ref="W387:W450" si="48">V387-N387</f>
        <v>-405</v>
      </c>
    </row>
    <row r="388" spans="2:23" ht="25.5" hidden="1" x14ac:dyDescent="0.2">
      <c r="B388" s="9">
        <v>387</v>
      </c>
      <c r="C388" s="9">
        <v>17</v>
      </c>
      <c r="D388" s="9" t="s">
        <v>1152</v>
      </c>
      <c r="E388" s="9" t="s">
        <v>1198</v>
      </c>
      <c r="F388" s="9">
        <v>105534</v>
      </c>
      <c r="G388" s="10" t="s">
        <v>1154</v>
      </c>
      <c r="H388" s="10" t="s">
        <v>1155</v>
      </c>
      <c r="I388" s="10" t="s">
        <v>1199</v>
      </c>
      <c r="J388" s="10" t="s">
        <v>1200</v>
      </c>
      <c r="K388" s="11">
        <v>120000</v>
      </c>
      <c r="L388" s="11">
        <v>46000</v>
      </c>
      <c r="M388" s="11">
        <v>23000</v>
      </c>
      <c r="N388" s="21">
        <v>23000</v>
      </c>
      <c r="O388" s="7">
        <v>3</v>
      </c>
      <c r="P388" s="11">
        <v>0</v>
      </c>
      <c r="Q388" s="11">
        <f t="shared" si="42"/>
        <v>17583.848909150114</v>
      </c>
      <c r="R388" s="12" t="b">
        <f t="shared" si="43"/>
        <v>0</v>
      </c>
      <c r="S388" s="23">
        <f t="shared" si="44"/>
        <v>18670.570318323284</v>
      </c>
      <c r="T388" s="23" t="b">
        <f t="shared" si="45"/>
        <v>0</v>
      </c>
      <c r="U388" s="23">
        <f t="shared" si="46"/>
        <v>18680.969566258598</v>
      </c>
      <c r="V388" s="25">
        <f t="shared" si="47"/>
        <v>18681</v>
      </c>
      <c r="W388" s="27">
        <f t="shared" si="48"/>
        <v>-4319</v>
      </c>
    </row>
    <row r="389" spans="2:23" ht="25.5" hidden="1" x14ac:dyDescent="0.2">
      <c r="B389" s="9">
        <v>388</v>
      </c>
      <c r="C389" s="9">
        <v>18</v>
      </c>
      <c r="D389" s="9" t="s">
        <v>1152</v>
      </c>
      <c r="E389" s="9" t="s">
        <v>1201</v>
      </c>
      <c r="F389" s="9">
        <v>69250</v>
      </c>
      <c r="G389" s="10" t="s">
        <v>1154</v>
      </c>
      <c r="H389" s="10" t="s">
        <v>1155</v>
      </c>
      <c r="I389" s="10" t="s">
        <v>1202</v>
      </c>
      <c r="J389" s="10" t="s">
        <v>1203</v>
      </c>
      <c r="K389" s="11">
        <v>117000</v>
      </c>
      <c r="L389" s="11">
        <v>60000</v>
      </c>
      <c r="M389" s="11">
        <v>30000</v>
      </c>
      <c r="N389" s="21">
        <v>30000</v>
      </c>
      <c r="O389" s="7">
        <v>2</v>
      </c>
      <c r="P389" s="11">
        <v>0</v>
      </c>
      <c r="Q389" s="11">
        <f t="shared" si="42"/>
        <v>11722.565939433409</v>
      </c>
      <c r="R389" s="12" t="b">
        <f t="shared" si="43"/>
        <v>0</v>
      </c>
      <c r="S389" s="23">
        <f t="shared" si="44"/>
        <v>12809.287348606578</v>
      </c>
      <c r="T389" s="23" t="b">
        <f t="shared" si="45"/>
        <v>0</v>
      </c>
      <c r="U389" s="23">
        <f t="shared" si="46"/>
        <v>12819.686596541891</v>
      </c>
      <c r="V389" s="25">
        <f t="shared" si="47"/>
        <v>12820</v>
      </c>
      <c r="W389" s="27">
        <f t="shared" si="48"/>
        <v>-17180</v>
      </c>
    </row>
    <row r="390" spans="2:23" ht="25.5" hidden="1" x14ac:dyDescent="0.2">
      <c r="B390" s="9">
        <v>389</v>
      </c>
      <c r="C390" s="9">
        <v>19</v>
      </c>
      <c r="D390" s="9" t="s">
        <v>1152</v>
      </c>
      <c r="E390" s="9" t="s">
        <v>101</v>
      </c>
      <c r="F390" s="9">
        <v>69063</v>
      </c>
      <c r="G390" s="10" t="s">
        <v>1154</v>
      </c>
      <c r="H390" s="10" t="s">
        <v>1155</v>
      </c>
      <c r="I390" s="10" t="s">
        <v>1204</v>
      </c>
      <c r="J390" s="10" t="s">
        <v>1205</v>
      </c>
      <c r="K390" s="11">
        <v>155000</v>
      </c>
      <c r="L390" s="11">
        <v>155000</v>
      </c>
      <c r="M390" s="11">
        <v>95000</v>
      </c>
      <c r="N390" s="21">
        <v>60000</v>
      </c>
      <c r="O390" s="7">
        <v>3</v>
      </c>
      <c r="P390" s="11">
        <v>0</v>
      </c>
      <c r="Q390" s="11">
        <f t="shared" si="42"/>
        <v>17583.848909150114</v>
      </c>
      <c r="R390" s="12" t="b">
        <f t="shared" si="43"/>
        <v>0</v>
      </c>
      <c r="S390" s="23">
        <f t="shared" si="44"/>
        <v>18670.570318323284</v>
      </c>
      <c r="T390" s="23" t="b">
        <f t="shared" si="45"/>
        <v>0</v>
      </c>
      <c r="U390" s="23">
        <f t="shared" si="46"/>
        <v>18680.969566258598</v>
      </c>
      <c r="V390" s="25">
        <f t="shared" si="47"/>
        <v>18681</v>
      </c>
      <c r="W390" s="27">
        <f t="shared" si="48"/>
        <v>-41319</v>
      </c>
    </row>
    <row r="391" spans="2:23" ht="25.5" hidden="1" x14ac:dyDescent="0.2">
      <c r="B391" s="9">
        <v>390</v>
      </c>
      <c r="C391" s="9">
        <v>20</v>
      </c>
      <c r="D391" s="9" t="s">
        <v>1152</v>
      </c>
      <c r="E391" s="9" t="s">
        <v>1206</v>
      </c>
      <c r="F391" s="9">
        <v>69303</v>
      </c>
      <c r="G391" s="10" t="s">
        <v>1154</v>
      </c>
      <c r="H391" s="10" t="s">
        <v>1155</v>
      </c>
      <c r="I391" s="10" t="s">
        <v>1207</v>
      </c>
      <c r="J391" s="10" t="s">
        <v>1208</v>
      </c>
      <c r="K391" s="11">
        <v>116000</v>
      </c>
      <c r="L391" s="11">
        <v>36000</v>
      </c>
      <c r="M391" s="11">
        <v>18000</v>
      </c>
      <c r="N391" s="21">
        <v>18000</v>
      </c>
      <c r="O391" s="7">
        <v>4</v>
      </c>
      <c r="P391" s="11">
        <v>0</v>
      </c>
      <c r="Q391" s="11">
        <f t="shared" si="42"/>
        <v>18000</v>
      </c>
      <c r="R391" s="12" t="b">
        <f t="shared" si="43"/>
        <v>1</v>
      </c>
      <c r="S391" s="23">
        <f t="shared" si="44"/>
        <v>18000</v>
      </c>
      <c r="T391" s="23" t="b">
        <f t="shared" si="45"/>
        <v>1</v>
      </c>
      <c r="U391" s="23">
        <f t="shared" si="46"/>
        <v>18000</v>
      </c>
      <c r="V391" s="25">
        <f t="shared" si="47"/>
        <v>18000</v>
      </c>
      <c r="W391" s="27">
        <f t="shared" si="48"/>
        <v>0</v>
      </c>
    </row>
    <row r="392" spans="2:23" ht="25.5" hidden="1" x14ac:dyDescent="0.2">
      <c r="B392" s="9">
        <v>391</v>
      </c>
      <c r="C392" s="9">
        <v>1</v>
      </c>
      <c r="D392" s="9" t="s">
        <v>1209</v>
      </c>
      <c r="E392" s="9" t="s">
        <v>1210</v>
      </c>
      <c r="F392" s="9">
        <v>69964</v>
      </c>
      <c r="G392" s="10" t="s">
        <v>1211</v>
      </c>
      <c r="H392" s="10" t="s">
        <v>1212</v>
      </c>
      <c r="I392" s="10" t="s">
        <v>1213</v>
      </c>
      <c r="J392" s="10" t="s">
        <v>1214</v>
      </c>
      <c r="K392" s="11">
        <v>135000</v>
      </c>
      <c r="L392" s="11">
        <v>135000</v>
      </c>
      <c r="M392" s="11">
        <v>0</v>
      </c>
      <c r="N392" s="21">
        <v>135000</v>
      </c>
      <c r="O392" s="7">
        <v>4</v>
      </c>
      <c r="P392" s="11">
        <v>0</v>
      </c>
      <c r="Q392" s="11">
        <f t="shared" si="42"/>
        <v>23445.131878866818</v>
      </c>
      <c r="R392" s="12" t="b">
        <f t="shared" si="43"/>
        <v>0</v>
      </c>
      <c r="S392" s="23">
        <f t="shared" si="44"/>
        <v>24531.853288039987</v>
      </c>
      <c r="T392" s="23" t="b">
        <f t="shared" si="45"/>
        <v>0</v>
      </c>
      <c r="U392" s="23">
        <f t="shared" si="46"/>
        <v>24542.252535975302</v>
      </c>
      <c r="V392" s="25">
        <f t="shared" si="47"/>
        <v>24543</v>
      </c>
      <c r="W392" s="27">
        <f t="shared" si="48"/>
        <v>-110457</v>
      </c>
    </row>
    <row r="393" spans="2:23" ht="25.5" hidden="1" x14ac:dyDescent="0.2">
      <c r="B393" s="9">
        <v>392</v>
      </c>
      <c r="C393" s="9">
        <v>2</v>
      </c>
      <c r="D393" s="9" t="s">
        <v>1209</v>
      </c>
      <c r="E393" s="9" t="s">
        <v>1215</v>
      </c>
      <c r="F393" s="9">
        <v>72409</v>
      </c>
      <c r="G393" s="10" t="s">
        <v>1211</v>
      </c>
      <c r="H393" s="10" t="s">
        <v>1212</v>
      </c>
      <c r="I393" s="10" t="s">
        <v>1216</v>
      </c>
      <c r="J393" s="10" t="s">
        <v>1217</v>
      </c>
      <c r="K393" s="11">
        <v>58800</v>
      </c>
      <c r="L393" s="11">
        <v>58800</v>
      </c>
      <c r="M393" s="11">
        <v>0</v>
      </c>
      <c r="N393" s="21">
        <v>58800</v>
      </c>
      <c r="O393" s="7">
        <v>3</v>
      </c>
      <c r="P393" s="11">
        <v>0</v>
      </c>
      <c r="Q393" s="11">
        <f t="shared" si="42"/>
        <v>17583.848909150114</v>
      </c>
      <c r="R393" s="12" t="b">
        <f t="shared" si="43"/>
        <v>0</v>
      </c>
      <c r="S393" s="23">
        <f t="shared" si="44"/>
        <v>18670.570318323284</v>
      </c>
      <c r="T393" s="23" t="b">
        <f t="shared" si="45"/>
        <v>0</v>
      </c>
      <c r="U393" s="23">
        <f t="shared" si="46"/>
        <v>18680.969566258598</v>
      </c>
      <c r="V393" s="25">
        <f t="shared" si="47"/>
        <v>18681</v>
      </c>
      <c r="W393" s="27">
        <f t="shared" si="48"/>
        <v>-40119</v>
      </c>
    </row>
    <row r="394" spans="2:23" ht="38.25" hidden="1" x14ac:dyDescent="0.2">
      <c r="B394" s="9">
        <v>393</v>
      </c>
      <c r="C394" s="9">
        <v>3</v>
      </c>
      <c r="D394" s="9" t="s">
        <v>1209</v>
      </c>
      <c r="E394" s="9" t="s">
        <v>1218</v>
      </c>
      <c r="F394" s="9">
        <v>74915</v>
      </c>
      <c r="G394" s="10" t="s">
        <v>1211</v>
      </c>
      <c r="H394" s="10" t="s">
        <v>1212</v>
      </c>
      <c r="I394" s="10" t="s">
        <v>1219</v>
      </c>
      <c r="J394" s="10" t="s">
        <v>1220</v>
      </c>
      <c r="K394" s="11">
        <v>100000</v>
      </c>
      <c r="L394" s="11">
        <v>83059</v>
      </c>
      <c r="M394" s="11">
        <v>0</v>
      </c>
      <c r="N394" s="21">
        <v>83059</v>
      </c>
      <c r="O394" s="7">
        <v>3</v>
      </c>
      <c r="P394" s="11">
        <v>0</v>
      </c>
      <c r="Q394" s="11">
        <f t="shared" si="42"/>
        <v>17583.848909150114</v>
      </c>
      <c r="R394" s="12" t="b">
        <f t="shared" si="43"/>
        <v>0</v>
      </c>
      <c r="S394" s="23">
        <f t="shared" si="44"/>
        <v>18670.570318323284</v>
      </c>
      <c r="T394" s="23" t="b">
        <f t="shared" si="45"/>
        <v>0</v>
      </c>
      <c r="U394" s="23">
        <f t="shared" si="46"/>
        <v>18680.969566258598</v>
      </c>
      <c r="V394" s="25">
        <f t="shared" si="47"/>
        <v>18681</v>
      </c>
      <c r="W394" s="27">
        <f t="shared" si="48"/>
        <v>-64378</v>
      </c>
    </row>
    <row r="395" spans="2:23" ht="25.5" hidden="1" x14ac:dyDescent="0.2">
      <c r="B395" s="9">
        <v>394</v>
      </c>
      <c r="C395" s="9">
        <v>4</v>
      </c>
      <c r="D395" s="9" t="s">
        <v>1209</v>
      </c>
      <c r="E395" s="9" t="s">
        <v>1221</v>
      </c>
      <c r="F395" s="9">
        <v>72506</v>
      </c>
      <c r="G395" s="10" t="s">
        <v>1211</v>
      </c>
      <c r="H395" s="10" t="s">
        <v>1212</v>
      </c>
      <c r="I395" s="10" t="s">
        <v>1222</v>
      </c>
      <c r="J395" s="10" t="s">
        <v>1223</v>
      </c>
      <c r="K395" s="11">
        <v>105000</v>
      </c>
      <c r="L395" s="11">
        <v>105000</v>
      </c>
      <c r="M395" s="11">
        <v>0</v>
      </c>
      <c r="N395" s="21">
        <v>105000</v>
      </c>
      <c r="O395" s="7">
        <v>3</v>
      </c>
      <c r="P395" s="11">
        <v>0</v>
      </c>
      <c r="Q395" s="11">
        <f t="shared" si="42"/>
        <v>17583.848909150114</v>
      </c>
      <c r="R395" s="12" t="b">
        <f t="shared" si="43"/>
        <v>0</v>
      </c>
      <c r="S395" s="23">
        <f t="shared" si="44"/>
        <v>18670.570318323284</v>
      </c>
      <c r="T395" s="23" t="b">
        <f t="shared" si="45"/>
        <v>0</v>
      </c>
      <c r="U395" s="23">
        <f t="shared" si="46"/>
        <v>18680.969566258598</v>
      </c>
      <c r="V395" s="25">
        <f t="shared" si="47"/>
        <v>18681</v>
      </c>
      <c r="W395" s="27">
        <f t="shared" si="48"/>
        <v>-86319</v>
      </c>
    </row>
    <row r="396" spans="2:23" ht="38.25" hidden="1" x14ac:dyDescent="0.2">
      <c r="B396" s="9">
        <v>395</v>
      </c>
      <c r="C396" s="9">
        <v>5</v>
      </c>
      <c r="D396" s="9" t="s">
        <v>1209</v>
      </c>
      <c r="E396" s="9" t="s">
        <v>1224</v>
      </c>
      <c r="F396" s="9">
        <v>70110</v>
      </c>
      <c r="G396" s="10" t="s">
        <v>1211</v>
      </c>
      <c r="H396" s="10" t="s">
        <v>1212</v>
      </c>
      <c r="I396" s="10" t="s">
        <v>1225</v>
      </c>
      <c r="J396" s="10" t="s">
        <v>1226</v>
      </c>
      <c r="K396" s="11">
        <v>110000</v>
      </c>
      <c r="L396" s="11">
        <v>11094</v>
      </c>
      <c r="M396" s="11">
        <v>0</v>
      </c>
      <c r="N396" s="21">
        <v>11094</v>
      </c>
      <c r="O396" s="7">
        <v>2</v>
      </c>
      <c r="P396" s="11">
        <v>0</v>
      </c>
      <c r="Q396" s="11">
        <f t="shared" si="42"/>
        <v>11094</v>
      </c>
      <c r="R396" s="12" t="b">
        <f t="shared" si="43"/>
        <v>1</v>
      </c>
      <c r="S396" s="23">
        <f t="shared" si="44"/>
        <v>11094</v>
      </c>
      <c r="T396" s="23" t="b">
        <f t="shared" si="45"/>
        <v>1</v>
      </c>
      <c r="U396" s="23">
        <f t="shared" si="46"/>
        <v>11094</v>
      </c>
      <c r="V396" s="25">
        <f t="shared" si="47"/>
        <v>11094</v>
      </c>
      <c r="W396" s="27">
        <f t="shared" si="48"/>
        <v>0</v>
      </c>
    </row>
    <row r="397" spans="2:23" ht="25.5" hidden="1" x14ac:dyDescent="0.2">
      <c r="B397" s="9">
        <v>396</v>
      </c>
      <c r="C397" s="9">
        <v>6</v>
      </c>
      <c r="D397" s="9" t="s">
        <v>1209</v>
      </c>
      <c r="E397" s="9" t="s">
        <v>1227</v>
      </c>
      <c r="F397" s="9">
        <v>74949</v>
      </c>
      <c r="G397" s="10" t="s">
        <v>1211</v>
      </c>
      <c r="H397" s="10" t="s">
        <v>1212</v>
      </c>
      <c r="I397" s="10" t="s">
        <v>1228</v>
      </c>
      <c r="J397" s="10" t="s">
        <v>1229</v>
      </c>
      <c r="K397" s="11">
        <v>129000</v>
      </c>
      <c r="L397" s="11">
        <v>76986</v>
      </c>
      <c r="M397" s="11">
        <v>0</v>
      </c>
      <c r="N397" s="21">
        <v>76986</v>
      </c>
      <c r="O397" s="7">
        <v>3</v>
      </c>
      <c r="P397" s="11">
        <v>0</v>
      </c>
      <c r="Q397" s="11">
        <f t="shared" si="42"/>
        <v>17583.848909150114</v>
      </c>
      <c r="R397" s="12" t="b">
        <f t="shared" si="43"/>
        <v>0</v>
      </c>
      <c r="S397" s="23">
        <f t="shared" si="44"/>
        <v>18670.570318323284</v>
      </c>
      <c r="T397" s="23" t="b">
        <f t="shared" si="45"/>
        <v>0</v>
      </c>
      <c r="U397" s="23">
        <f t="shared" si="46"/>
        <v>18680.969566258598</v>
      </c>
      <c r="V397" s="25">
        <f t="shared" si="47"/>
        <v>18681</v>
      </c>
      <c r="W397" s="27">
        <f t="shared" si="48"/>
        <v>-58305</v>
      </c>
    </row>
    <row r="398" spans="2:23" ht="25.5" hidden="1" x14ac:dyDescent="0.2">
      <c r="B398" s="9">
        <v>397</v>
      </c>
      <c r="C398" s="9">
        <v>7</v>
      </c>
      <c r="D398" s="9" t="s">
        <v>1209</v>
      </c>
      <c r="E398" s="9" t="s">
        <v>1230</v>
      </c>
      <c r="F398" s="9">
        <v>70174</v>
      </c>
      <c r="G398" s="10" t="s">
        <v>1211</v>
      </c>
      <c r="H398" s="10" t="s">
        <v>1212</v>
      </c>
      <c r="I398" s="10" t="s">
        <v>1231</v>
      </c>
      <c r="J398" s="10" t="s">
        <v>1232</v>
      </c>
      <c r="K398" s="11">
        <v>128000</v>
      </c>
      <c r="L398" s="11">
        <v>92021</v>
      </c>
      <c r="M398" s="11">
        <v>0</v>
      </c>
      <c r="N398" s="21">
        <v>92021</v>
      </c>
      <c r="O398" s="7">
        <v>3</v>
      </c>
      <c r="P398" s="11">
        <v>0</v>
      </c>
      <c r="Q398" s="11">
        <f t="shared" si="42"/>
        <v>17583.848909150114</v>
      </c>
      <c r="R398" s="12" t="b">
        <f t="shared" si="43"/>
        <v>0</v>
      </c>
      <c r="S398" s="23">
        <f t="shared" si="44"/>
        <v>18670.570318323284</v>
      </c>
      <c r="T398" s="23" t="b">
        <f t="shared" si="45"/>
        <v>0</v>
      </c>
      <c r="U398" s="23">
        <f t="shared" si="46"/>
        <v>18680.969566258598</v>
      </c>
      <c r="V398" s="25">
        <f t="shared" si="47"/>
        <v>18681</v>
      </c>
      <c r="W398" s="27">
        <f t="shared" si="48"/>
        <v>-73340</v>
      </c>
    </row>
    <row r="399" spans="2:23" ht="25.5" hidden="1" x14ac:dyDescent="0.2">
      <c r="B399" s="9">
        <v>398</v>
      </c>
      <c r="C399" s="9">
        <v>8</v>
      </c>
      <c r="D399" s="9" t="s">
        <v>1209</v>
      </c>
      <c r="E399" s="9" t="s">
        <v>1233</v>
      </c>
      <c r="F399" s="9">
        <v>74242</v>
      </c>
      <c r="G399" s="10" t="s">
        <v>1211</v>
      </c>
      <c r="H399" s="10" t="s">
        <v>1212</v>
      </c>
      <c r="I399" s="10" t="s">
        <v>1234</v>
      </c>
      <c r="J399" s="10" t="s">
        <v>1235</v>
      </c>
      <c r="K399" s="11">
        <v>97000</v>
      </c>
      <c r="L399" s="11">
        <v>97000</v>
      </c>
      <c r="M399" s="11">
        <v>0</v>
      </c>
      <c r="N399" s="21">
        <v>97000</v>
      </c>
      <c r="O399" s="7">
        <v>3</v>
      </c>
      <c r="P399" s="11">
        <v>0</v>
      </c>
      <c r="Q399" s="11">
        <f t="shared" si="42"/>
        <v>17583.848909150114</v>
      </c>
      <c r="R399" s="12" t="b">
        <f t="shared" si="43"/>
        <v>0</v>
      </c>
      <c r="S399" s="23">
        <f t="shared" si="44"/>
        <v>18670.570318323284</v>
      </c>
      <c r="T399" s="23" t="b">
        <f t="shared" si="45"/>
        <v>0</v>
      </c>
      <c r="U399" s="23">
        <f t="shared" si="46"/>
        <v>18680.969566258598</v>
      </c>
      <c r="V399" s="25">
        <f t="shared" si="47"/>
        <v>18681</v>
      </c>
      <c r="W399" s="27">
        <f t="shared" si="48"/>
        <v>-78319</v>
      </c>
    </row>
    <row r="400" spans="2:23" ht="51" hidden="1" x14ac:dyDescent="0.2">
      <c r="B400" s="9">
        <v>399</v>
      </c>
      <c r="C400" s="9">
        <v>1</v>
      </c>
      <c r="D400" s="9" t="s">
        <v>1236</v>
      </c>
      <c r="E400" s="9" t="s">
        <v>1237</v>
      </c>
      <c r="F400" s="9">
        <v>75668</v>
      </c>
      <c r="G400" s="10" t="s">
        <v>1238</v>
      </c>
      <c r="H400" s="10" t="s">
        <v>1239</v>
      </c>
      <c r="I400" s="10" t="s">
        <v>1240</v>
      </c>
      <c r="J400" s="10" t="s">
        <v>1241</v>
      </c>
      <c r="K400" s="11">
        <v>157080</v>
      </c>
      <c r="L400" s="11">
        <v>30500</v>
      </c>
      <c r="M400" s="11">
        <v>10000</v>
      </c>
      <c r="N400" s="21">
        <v>20500</v>
      </c>
      <c r="O400" s="7">
        <v>5</v>
      </c>
      <c r="P400" s="11">
        <v>0</v>
      </c>
      <c r="Q400" s="11">
        <f t="shared" si="42"/>
        <v>20500</v>
      </c>
      <c r="R400" s="12" t="b">
        <f t="shared" si="43"/>
        <v>1</v>
      </c>
      <c r="S400" s="23">
        <f t="shared" si="44"/>
        <v>20500</v>
      </c>
      <c r="T400" s="23" t="b">
        <f t="shared" si="45"/>
        <v>1</v>
      </c>
      <c r="U400" s="23">
        <f t="shared" si="46"/>
        <v>20500</v>
      </c>
      <c r="V400" s="25">
        <f t="shared" si="47"/>
        <v>20500</v>
      </c>
      <c r="W400" s="27">
        <f t="shared" si="48"/>
        <v>0</v>
      </c>
    </row>
    <row r="401" spans="2:23" ht="38.25" hidden="1" x14ac:dyDescent="0.2">
      <c r="B401" s="9">
        <v>400</v>
      </c>
      <c r="C401" s="9">
        <v>2</v>
      </c>
      <c r="D401" s="9" t="s">
        <v>1236</v>
      </c>
      <c r="E401" s="9" t="s">
        <v>1242</v>
      </c>
      <c r="F401" s="9">
        <v>75864</v>
      </c>
      <c r="G401" s="10" t="s">
        <v>1238</v>
      </c>
      <c r="H401" s="10" t="s">
        <v>1239</v>
      </c>
      <c r="I401" s="10" t="s">
        <v>1243</v>
      </c>
      <c r="J401" s="10" t="s">
        <v>1244</v>
      </c>
      <c r="K401" s="11">
        <v>124950</v>
      </c>
      <c r="L401" s="11">
        <v>108985</v>
      </c>
      <c r="M401" s="11">
        <v>0</v>
      </c>
      <c r="N401" s="21">
        <v>108985</v>
      </c>
      <c r="O401" s="7">
        <v>4</v>
      </c>
      <c r="P401" s="11">
        <v>0</v>
      </c>
      <c r="Q401" s="11">
        <f t="shared" si="42"/>
        <v>23445.131878866818</v>
      </c>
      <c r="R401" s="12" t="b">
        <f t="shared" si="43"/>
        <v>0</v>
      </c>
      <c r="S401" s="23">
        <f t="shared" si="44"/>
        <v>24531.853288039987</v>
      </c>
      <c r="T401" s="23" t="b">
        <f t="shared" si="45"/>
        <v>0</v>
      </c>
      <c r="U401" s="23">
        <f t="shared" si="46"/>
        <v>24542.252535975302</v>
      </c>
      <c r="V401" s="25">
        <f t="shared" si="47"/>
        <v>24543</v>
      </c>
      <c r="W401" s="27">
        <f t="shared" si="48"/>
        <v>-84442</v>
      </c>
    </row>
    <row r="402" spans="2:23" ht="51" hidden="1" x14ac:dyDescent="0.2">
      <c r="B402" s="9">
        <v>401</v>
      </c>
      <c r="C402" s="9">
        <v>3</v>
      </c>
      <c r="D402" s="9" t="s">
        <v>1236</v>
      </c>
      <c r="E402" s="9" t="s">
        <v>1245</v>
      </c>
      <c r="F402" s="9">
        <v>76040</v>
      </c>
      <c r="G402" s="10" t="s">
        <v>1238</v>
      </c>
      <c r="H402" s="10" t="s">
        <v>1239</v>
      </c>
      <c r="I402" s="10" t="s">
        <v>1246</v>
      </c>
      <c r="J402" s="10" t="s">
        <v>1247</v>
      </c>
      <c r="K402" s="11">
        <v>139500</v>
      </c>
      <c r="L402" s="11">
        <v>27900</v>
      </c>
      <c r="M402" s="11">
        <v>0</v>
      </c>
      <c r="N402" s="21">
        <v>27900</v>
      </c>
      <c r="O402" s="7">
        <v>4</v>
      </c>
      <c r="P402" s="11">
        <v>0</v>
      </c>
      <c r="Q402" s="11">
        <f t="shared" si="42"/>
        <v>23445.131878866818</v>
      </c>
      <c r="R402" s="12" t="b">
        <f t="shared" si="43"/>
        <v>0</v>
      </c>
      <c r="S402" s="23">
        <f t="shared" si="44"/>
        <v>24531.853288039987</v>
      </c>
      <c r="T402" s="23" t="b">
        <f t="shared" si="45"/>
        <v>0</v>
      </c>
      <c r="U402" s="23">
        <f t="shared" si="46"/>
        <v>24542.252535975302</v>
      </c>
      <c r="V402" s="25">
        <f t="shared" si="47"/>
        <v>24543</v>
      </c>
      <c r="W402" s="27">
        <f t="shared" si="48"/>
        <v>-3357</v>
      </c>
    </row>
    <row r="403" spans="2:23" ht="25.5" hidden="1" x14ac:dyDescent="0.2">
      <c r="B403" s="9">
        <v>402</v>
      </c>
      <c r="C403" s="9">
        <v>4</v>
      </c>
      <c r="D403" s="9" t="s">
        <v>1236</v>
      </c>
      <c r="E403" s="9" t="s">
        <v>1248</v>
      </c>
      <c r="F403" s="9">
        <v>76139</v>
      </c>
      <c r="G403" s="10" t="s">
        <v>1238</v>
      </c>
      <c r="H403" s="10" t="s">
        <v>1239</v>
      </c>
      <c r="I403" s="10" t="s">
        <v>1249</v>
      </c>
      <c r="J403" s="10" t="s">
        <v>1250</v>
      </c>
      <c r="K403" s="11">
        <v>154700</v>
      </c>
      <c r="L403" s="11">
        <v>42130</v>
      </c>
      <c r="M403" s="11">
        <v>22130</v>
      </c>
      <c r="N403" s="21">
        <v>20000</v>
      </c>
      <c r="O403" s="7">
        <v>2</v>
      </c>
      <c r="P403" s="11">
        <v>0</v>
      </c>
      <c r="Q403" s="11">
        <f t="shared" si="42"/>
        <v>11722.565939433409</v>
      </c>
      <c r="R403" s="12" t="b">
        <f t="shared" si="43"/>
        <v>0</v>
      </c>
      <c r="S403" s="23">
        <f t="shared" si="44"/>
        <v>12809.287348606578</v>
      </c>
      <c r="T403" s="23" t="b">
        <f t="shared" si="45"/>
        <v>0</v>
      </c>
      <c r="U403" s="23">
        <f t="shared" si="46"/>
        <v>12819.686596541891</v>
      </c>
      <c r="V403" s="25">
        <f t="shared" si="47"/>
        <v>12820</v>
      </c>
      <c r="W403" s="27">
        <f t="shared" si="48"/>
        <v>-7180</v>
      </c>
    </row>
    <row r="404" spans="2:23" ht="51" hidden="1" x14ac:dyDescent="0.2">
      <c r="B404" s="9">
        <v>403</v>
      </c>
      <c r="C404" s="9">
        <v>5</v>
      </c>
      <c r="D404" s="9" t="s">
        <v>1236</v>
      </c>
      <c r="E404" s="9" t="s">
        <v>1251</v>
      </c>
      <c r="F404" s="9">
        <v>77595</v>
      </c>
      <c r="G404" s="10" t="s">
        <v>1238</v>
      </c>
      <c r="H404" s="10" t="s">
        <v>1239</v>
      </c>
      <c r="I404" s="10" t="s">
        <v>1252</v>
      </c>
      <c r="J404" s="10" t="s">
        <v>1253</v>
      </c>
      <c r="K404" s="11">
        <v>9000</v>
      </c>
      <c r="L404" s="11">
        <v>0</v>
      </c>
      <c r="M404" s="11">
        <v>0</v>
      </c>
      <c r="N404" s="21">
        <v>9000</v>
      </c>
      <c r="O404" s="7">
        <v>3</v>
      </c>
      <c r="P404" s="11">
        <v>0</v>
      </c>
      <c r="Q404" s="11">
        <f t="shared" si="42"/>
        <v>9000</v>
      </c>
      <c r="R404" s="12" t="b">
        <f t="shared" si="43"/>
        <v>1</v>
      </c>
      <c r="S404" s="23">
        <f t="shared" si="44"/>
        <v>9000</v>
      </c>
      <c r="T404" s="23" t="b">
        <f t="shared" si="45"/>
        <v>1</v>
      </c>
      <c r="U404" s="23">
        <f t="shared" si="46"/>
        <v>9000</v>
      </c>
      <c r="V404" s="25">
        <f t="shared" si="47"/>
        <v>9000</v>
      </c>
      <c r="W404" s="27">
        <f t="shared" si="48"/>
        <v>0</v>
      </c>
    </row>
    <row r="405" spans="2:23" ht="38.25" hidden="1" x14ac:dyDescent="0.2">
      <c r="B405" s="9">
        <v>404</v>
      </c>
      <c r="C405" s="9">
        <v>6</v>
      </c>
      <c r="D405" s="9" t="s">
        <v>1236</v>
      </c>
      <c r="E405" s="9" t="s">
        <v>1254</v>
      </c>
      <c r="F405" s="9">
        <v>76175</v>
      </c>
      <c r="G405" s="10" t="s">
        <v>1238</v>
      </c>
      <c r="H405" s="10" t="s">
        <v>1239</v>
      </c>
      <c r="I405" s="10" t="s">
        <v>1255</v>
      </c>
      <c r="J405" s="10" t="s">
        <v>1256</v>
      </c>
      <c r="K405" s="11">
        <v>157080</v>
      </c>
      <c r="L405" s="11">
        <v>104878</v>
      </c>
      <c r="M405" s="11">
        <v>10000</v>
      </c>
      <c r="N405" s="21">
        <v>94878</v>
      </c>
      <c r="O405" s="7">
        <v>4</v>
      </c>
      <c r="P405" s="11">
        <v>0</v>
      </c>
      <c r="Q405" s="11">
        <f t="shared" si="42"/>
        <v>23445.131878866818</v>
      </c>
      <c r="R405" s="12" t="b">
        <f t="shared" si="43"/>
        <v>0</v>
      </c>
      <c r="S405" s="23">
        <f t="shared" si="44"/>
        <v>24531.853288039987</v>
      </c>
      <c r="T405" s="23" t="b">
        <f t="shared" si="45"/>
        <v>0</v>
      </c>
      <c r="U405" s="23">
        <f t="shared" si="46"/>
        <v>24542.252535975302</v>
      </c>
      <c r="V405" s="25">
        <f t="shared" si="47"/>
        <v>24543</v>
      </c>
      <c r="W405" s="27">
        <f t="shared" si="48"/>
        <v>-70335</v>
      </c>
    </row>
    <row r="406" spans="2:23" ht="25.5" hidden="1" x14ac:dyDescent="0.2">
      <c r="B406" s="9">
        <v>405</v>
      </c>
      <c r="C406" s="9">
        <v>7</v>
      </c>
      <c r="D406" s="9" t="s">
        <v>1236</v>
      </c>
      <c r="E406" s="9" t="s">
        <v>1257</v>
      </c>
      <c r="F406" s="9">
        <v>76255</v>
      </c>
      <c r="G406" s="10" t="s">
        <v>1238</v>
      </c>
      <c r="H406" s="10" t="s">
        <v>1239</v>
      </c>
      <c r="I406" s="10" t="s">
        <v>1258</v>
      </c>
      <c r="J406" s="10" t="s">
        <v>1259</v>
      </c>
      <c r="K406" s="11">
        <v>151300</v>
      </c>
      <c r="L406" s="11">
        <v>125657</v>
      </c>
      <c r="M406" s="11">
        <v>61300</v>
      </c>
      <c r="N406" s="21">
        <v>64357</v>
      </c>
      <c r="O406" s="7">
        <v>3</v>
      </c>
      <c r="P406" s="11">
        <v>0</v>
      </c>
      <c r="Q406" s="11">
        <f t="shared" si="42"/>
        <v>17583.848909150114</v>
      </c>
      <c r="R406" s="12" t="b">
        <f t="shared" si="43"/>
        <v>0</v>
      </c>
      <c r="S406" s="23">
        <f t="shared" si="44"/>
        <v>18670.570318323284</v>
      </c>
      <c r="T406" s="23" t="b">
        <f t="shared" si="45"/>
        <v>0</v>
      </c>
      <c r="U406" s="23">
        <f t="shared" si="46"/>
        <v>18680.969566258598</v>
      </c>
      <c r="V406" s="25">
        <f t="shared" si="47"/>
        <v>18681</v>
      </c>
      <c r="W406" s="27">
        <f t="shared" si="48"/>
        <v>-45676</v>
      </c>
    </row>
    <row r="407" spans="2:23" ht="38.25" hidden="1" x14ac:dyDescent="0.2">
      <c r="B407" s="9">
        <v>406</v>
      </c>
      <c r="C407" s="9">
        <v>8</v>
      </c>
      <c r="D407" s="9" t="s">
        <v>1236</v>
      </c>
      <c r="E407" s="9" t="s">
        <v>1260</v>
      </c>
      <c r="F407" s="9">
        <v>76317</v>
      </c>
      <c r="G407" s="10" t="s">
        <v>1238</v>
      </c>
      <c r="H407" s="10" t="s">
        <v>1239</v>
      </c>
      <c r="I407" s="10" t="s">
        <v>1261</v>
      </c>
      <c r="J407" s="10" t="s">
        <v>1262</v>
      </c>
      <c r="K407" s="11">
        <v>148750</v>
      </c>
      <c r="L407" s="11">
        <v>29750</v>
      </c>
      <c r="M407" s="11">
        <v>0</v>
      </c>
      <c r="N407" s="21">
        <v>29750</v>
      </c>
      <c r="O407" s="7">
        <v>3</v>
      </c>
      <c r="P407" s="11">
        <v>0</v>
      </c>
      <c r="Q407" s="11">
        <f t="shared" si="42"/>
        <v>17583.848909150114</v>
      </c>
      <c r="R407" s="12" t="b">
        <f t="shared" si="43"/>
        <v>0</v>
      </c>
      <c r="S407" s="23">
        <f t="shared" si="44"/>
        <v>18670.570318323284</v>
      </c>
      <c r="T407" s="23" t="b">
        <f t="shared" si="45"/>
        <v>0</v>
      </c>
      <c r="U407" s="23">
        <f t="shared" si="46"/>
        <v>18680.969566258598</v>
      </c>
      <c r="V407" s="25">
        <f t="shared" si="47"/>
        <v>18681</v>
      </c>
      <c r="W407" s="27">
        <f t="shared" si="48"/>
        <v>-11069</v>
      </c>
    </row>
    <row r="408" spans="2:23" ht="38.25" hidden="1" x14ac:dyDescent="0.2">
      <c r="B408" s="9">
        <v>407</v>
      </c>
      <c r="C408" s="9">
        <v>9</v>
      </c>
      <c r="D408" s="9" t="s">
        <v>1236</v>
      </c>
      <c r="E408" s="9" t="s">
        <v>803</v>
      </c>
      <c r="F408" s="9">
        <v>76353</v>
      </c>
      <c r="G408" s="10" t="s">
        <v>1238</v>
      </c>
      <c r="H408" s="10" t="s">
        <v>1239</v>
      </c>
      <c r="I408" s="10" t="s">
        <v>1263</v>
      </c>
      <c r="J408" s="10" t="s">
        <v>1264</v>
      </c>
      <c r="K408" s="11">
        <v>150000</v>
      </c>
      <c r="L408" s="11">
        <v>8000</v>
      </c>
      <c r="M408" s="11">
        <v>0</v>
      </c>
      <c r="N408" s="21">
        <v>8000</v>
      </c>
      <c r="O408" s="7">
        <v>4</v>
      </c>
      <c r="P408" s="11">
        <v>0</v>
      </c>
      <c r="Q408" s="11">
        <f t="shared" si="42"/>
        <v>8000</v>
      </c>
      <c r="R408" s="12" t="b">
        <f t="shared" si="43"/>
        <v>1</v>
      </c>
      <c r="S408" s="23">
        <f t="shared" si="44"/>
        <v>8000</v>
      </c>
      <c r="T408" s="23" t="b">
        <f t="shared" si="45"/>
        <v>1</v>
      </c>
      <c r="U408" s="23">
        <f t="shared" si="46"/>
        <v>8000</v>
      </c>
      <c r="V408" s="25">
        <f t="shared" si="47"/>
        <v>8000</v>
      </c>
      <c r="W408" s="27">
        <f t="shared" si="48"/>
        <v>0</v>
      </c>
    </row>
    <row r="409" spans="2:23" ht="51" hidden="1" x14ac:dyDescent="0.2">
      <c r="B409" s="9">
        <v>408</v>
      </c>
      <c r="C409" s="9">
        <v>10</v>
      </c>
      <c r="D409" s="9" t="s">
        <v>1236</v>
      </c>
      <c r="E409" s="9" t="s">
        <v>1265</v>
      </c>
      <c r="F409" s="9">
        <v>76406</v>
      </c>
      <c r="G409" s="10" t="s">
        <v>1238</v>
      </c>
      <c r="H409" s="10" t="s">
        <v>1239</v>
      </c>
      <c r="I409" s="10" t="s">
        <v>1266</v>
      </c>
      <c r="J409" s="10" t="s">
        <v>1267</v>
      </c>
      <c r="K409" s="11">
        <v>154700</v>
      </c>
      <c r="L409" s="11">
        <v>13800</v>
      </c>
      <c r="M409" s="11">
        <v>0</v>
      </c>
      <c r="N409" s="21">
        <v>13800</v>
      </c>
      <c r="O409" s="7">
        <v>3</v>
      </c>
      <c r="P409" s="11">
        <v>0</v>
      </c>
      <c r="Q409" s="11">
        <f t="shared" si="42"/>
        <v>13800</v>
      </c>
      <c r="R409" s="12" t="b">
        <f t="shared" si="43"/>
        <v>1</v>
      </c>
      <c r="S409" s="23">
        <f t="shared" si="44"/>
        <v>13800</v>
      </c>
      <c r="T409" s="23" t="b">
        <f t="shared" si="45"/>
        <v>1</v>
      </c>
      <c r="U409" s="23">
        <f t="shared" si="46"/>
        <v>13800</v>
      </c>
      <c r="V409" s="25">
        <f t="shared" si="47"/>
        <v>13800</v>
      </c>
      <c r="W409" s="27">
        <f t="shared" si="48"/>
        <v>0</v>
      </c>
    </row>
    <row r="410" spans="2:23" ht="51" hidden="1" x14ac:dyDescent="0.2">
      <c r="B410" s="9">
        <v>409</v>
      </c>
      <c r="C410" s="9">
        <v>11</v>
      </c>
      <c r="D410" s="9" t="s">
        <v>1236</v>
      </c>
      <c r="E410" s="9" t="s">
        <v>1268</v>
      </c>
      <c r="F410" s="9">
        <v>76497</v>
      </c>
      <c r="G410" s="10" t="s">
        <v>1238</v>
      </c>
      <c r="H410" s="10" t="s">
        <v>1239</v>
      </c>
      <c r="I410" s="10" t="s">
        <v>1269</v>
      </c>
      <c r="J410" s="10" t="s">
        <v>1270</v>
      </c>
      <c r="K410" s="11">
        <v>139500</v>
      </c>
      <c r="L410" s="11">
        <v>52597</v>
      </c>
      <c r="M410" s="11">
        <v>0</v>
      </c>
      <c r="N410" s="21">
        <v>52597</v>
      </c>
      <c r="O410" s="7">
        <v>3</v>
      </c>
      <c r="P410" s="11">
        <v>0</v>
      </c>
      <c r="Q410" s="11">
        <f t="shared" si="42"/>
        <v>17583.848909150114</v>
      </c>
      <c r="R410" s="12" t="b">
        <f t="shared" si="43"/>
        <v>0</v>
      </c>
      <c r="S410" s="23">
        <f t="shared" si="44"/>
        <v>18670.570318323284</v>
      </c>
      <c r="T410" s="23" t="b">
        <f t="shared" si="45"/>
        <v>0</v>
      </c>
      <c r="U410" s="23">
        <f t="shared" si="46"/>
        <v>18680.969566258598</v>
      </c>
      <c r="V410" s="25">
        <f t="shared" si="47"/>
        <v>18681</v>
      </c>
      <c r="W410" s="27">
        <f t="shared" si="48"/>
        <v>-33916</v>
      </c>
    </row>
    <row r="411" spans="2:23" ht="51" hidden="1" x14ac:dyDescent="0.2">
      <c r="B411" s="9">
        <v>410</v>
      </c>
      <c r="C411" s="9">
        <v>12</v>
      </c>
      <c r="D411" s="9" t="s">
        <v>1236</v>
      </c>
      <c r="E411" s="9" t="s">
        <v>1077</v>
      </c>
      <c r="F411" s="9">
        <v>76585</v>
      </c>
      <c r="G411" s="10" t="s">
        <v>1238</v>
      </c>
      <c r="H411" s="10" t="s">
        <v>1239</v>
      </c>
      <c r="I411" s="10" t="s">
        <v>1271</v>
      </c>
      <c r="J411" s="10" t="s">
        <v>1272</v>
      </c>
      <c r="K411" s="11">
        <v>157080</v>
      </c>
      <c r="L411" s="11">
        <v>23800</v>
      </c>
      <c r="M411" s="11">
        <v>0</v>
      </c>
      <c r="N411" s="21">
        <v>23800</v>
      </c>
      <c r="O411" s="7">
        <v>3</v>
      </c>
      <c r="P411" s="11">
        <v>0</v>
      </c>
      <c r="Q411" s="11">
        <f t="shared" si="42"/>
        <v>17583.848909150114</v>
      </c>
      <c r="R411" s="12" t="b">
        <f t="shared" si="43"/>
        <v>0</v>
      </c>
      <c r="S411" s="23">
        <f t="shared" si="44"/>
        <v>18670.570318323284</v>
      </c>
      <c r="T411" s="23" t="b">
        <f t="shared" si="45"/>
        <v>0</v>
      </c>
      <c r="U411" s="23">
        <f t="shared" si="46"/>
        <v>18680.969566258598</v>
      </c>
      <c r="V411" s="25">
        <f t="shared" si="47"/>
        <v>18681</v>
      </c>
      <c r="W411" s="27">
        <f t="shared" si="48"/>
        <v>-5119</v>
      </c>
    </row>
    <row r="412" spans="2:23" ht="38.25" hidden="1" x14ac:dyDescent="0.2">
      <c r="B412" s="9">
        <v>411</v>
      </c>
      <c r="C412" s="9">
        <v>13</v>
      </c>
      <c r="D412" s="9" t="s">
        <v>1236</v>
      </c>
      <c r="E412" s="9" t="s">
        <v>1273</v>
      </c>
      <c r="F412" s="9">
        <v>76601</v>
      </c>
      <c r="G412" s="10" t="s">
        <v>1238</v>
      </c>
      <c r="H412" s="10" t="s">
        <v>1239</v>
      </c>
      <c r="I412" s="10" t="s">
        <v>1274</v>
      </c>
      <c r="J412" s="10" t="s">
        <v>1275</v>
      </c>
      <c r="K412" s="11">
        <v>130000</v>
      </c>
      <c r="L412" s="11">
        <v>95000</v>
      </c>
      <c r="M412" s="11">
        <v>0</v>
      </c>
      <c r="N412" s="21">
        <v>95000</v>
      </c>
      <c r="O412" s="7">
        <v>3</v>
      </c>
      <c r="P412" s="11">
        <v>0</v>
      </c>
      <c r="Q412" s="11">
        <f t="shared" si="42"/>
        <v>17583.848909150114</v>
      </c>
      <c r="R412" s="12" t="b">
        <f t="shared" si="43"/>
        <v>0</v>
      </c>
      <c r="S412" s="23">
        <f t="shared" si="44"/>
        <v>18670.570318323284</v>
      </c>
      <c r="T412" s="23" t="b">
        <f t="shared" si="45"/>
        <v>0</v>
      </c>
      <c r="U412" s="23">
        <f t="shared" si="46"/>
        <v>18680.969566258598</v>
      </c>
      <c r="V412" s="25">
        <f t="shared" si="47"/>
        <v>18681</v>
      </c>
      <c r="W412" s="27">
        <f t="shared" si="48"/>
        <v>-76319</v>
      </c>
    </row>
    <row r="413" spans="2:23" ht="25.5" hidden="1" x14ac:dyDescent="0.2">
      <c r="B413" s="9">
        <v>412</v>
      </c>
      <c r="C413" s="9">
        <v>14</v>
      </c>
      <c r="D413" s="9" t="s">
        <v>1236</v>
      </c>
      <c r="E413" s="9" t="s">
        <v>1276</v>
      </c>
      <c r="F413" s="9">
        <v>76763</v>
      </c>
      <c r="G413" s="10" t="s">
        <v>1238</v>
      </c>
      <c r="H413" s="10" t="s">
        <v>1239</v>
      </c>
      <c r="I413" s="10" t="s">
        <v>1277</v>
      </c>
      <c r="J413" s="10" t="s">
        <v>1278</v>
      </c>
      <c r="K413" s="11">
        <v>154700</v>
      </c>
      <c r="L413" s="11">
        <v>65788</v>
      </c>
      <c r="M413" s="11">
        <v>0</v>
      </c>
      <c r="N413" s="21">
        <v>65788</v>
      </c>
      <c r="O413" s="7">
        <v>3</v>
      </c>
      <c r="P413" s="11">
        <v>0</v>
      </c>
      <c r="Q413" s="11">
        <f t="shared" si="42"/>
        <v>17583.848909150114</v>
      </c>
      <c r="R413" s="12" t="b">
        <f t="shared" si="43"/>
        <v>0</v>
      </c>
      <c r="S413" s="23">
        <f t="shared" si="44"/>
        <v>18670.570318323284</v>
      </c>
      <c r="T413" s="23" t="b">
        <f t="shared" si="45"/>
        <v>0</v>
      </c>
      <c r="U413" s="23">
        <f t="shared" si="46"/>
        <v>18680.969566258598</v>
      </c>
      <c r="V413" s="25">
        <f t="shared" si="47"/>
        <v>18681</v>
      </c>
      <c r="W413" s="27">
        <f t="shared" si="48"/>
        <v>-47107</v>
      </c>
    </row>
    <row r="414" spans="2:23" ht="38.25" hidden="1" x14ac:dyDescent="0.2">
      <c r="B414" s="9">
        <v>413</v>
      </c>
      <c r="C414" s="9">
        <v>15</v>
      </c>
      <c r="D414" s="9" t="s">
        <v>1236</v>
      </c>
      <c r="E414" s="9" t="s">
        <v>1279</v>
      </c>
      <c r="F414" s="9">
        <v>76932</v>
      </c>
      <c r="G414" s="10" t="s">
        <v>1238</v>
      </c>
      <c r="H414" s="10" t="s">
        <v>1239</v>
      </c>
      <c r="I414" s="10" t="s">
        <v>1280</v>
      </c>
      <c r="J414" s="10" t="s">
        <v>1281</v>
      </c>
      <c r="K414" s="11">
        <v>99590</v>
      </c>
      <c r="L414" s="11">
        <v>73220</v>
      </c>
      <c r="M414" s="11">
        <v>0</v>
      </c>
      <c r="N414" s="21">
        <v>61947</v>
      </c>
      <c r="O414" s="7">
        <v>3</v>
      </c>
      <c r="P414" s="11">
        <v>0</v>
      </c>
      <c r="Q414" s="11">
        <f t="shared" si="42"/>
        <v>17583.848909150114</v>
      </c>
      <c r="R414" s="12" t="b">
        <f t="shared" si="43"/>
        <v>0</v>
      </c>
      <c r="S414" s="23">
        <f t="shared" si="44"/>
        <v>18670.570318323284</v>
      </c>
      <c r="T414" s="23" t="b">
        <f t="shared" si="45"/>
        <v>0</v>
      </c>
      <c r="U414" s="23">
        <f t="shared" si="46"/>
        <v>18680.969566258598</v>
      </c>
      <c r="V414" s="25">
        <f t="shared" si="47"/>
        <v>18681</v>
      </c>
      <c r="W414" s="27">
        <f t="shared" si="48"/>
        <v>-43266</v>
      </c>
    </row>
    <row r="415" spans="2:23" ht="25.5" hidden="1" x14ac:dyDescent="0.2">
      <c r="B415" s="9">
        <v>414</v>
      </c>
      <c r="C415" s="9">
        <v>16</v>
      </c>
      <c r="D415" s="9" t="s">
        <v>1236</v>
      </c>
      <c r="E415" s="9" t="s">
        <v>1282</v>
      </c>
      <c r="F415" s="9">
        <v>76996</v>
      </c>
      <c r="G415" s="10" t="s">
        <v>1238</v>
      </c>
      <c r="H415" s="10" t="s">
        <v>1239</v>
      </c>
      <c r="I415" s="10" t="s">
        <v>1283</v>
      </c>
      <c r="J415" s="10" t="s">
        <v>1284</v>
      </c>
      <c r="K415" s="11">
        <v>154700</v>
      </c>
      <c r="L415" s="11">
        <v>33573</v>
      </c>
      <c r="M415" s="11">
        <v>0</v>
      </c>
      <c r="N415" s="21">
        <v>33573</v>
      </c>
      <c r="O415" s="7">
        <v>3</v>
      </c>
      <c r="P415" s="11">
        <v>0</v>
      </c>
      <c r="Q415" s="11">
        <f t="shared" si="42"/>
        <v>17583.848909150114</v>
      </c>
      <c r="R415" s="12" t="b">
        <f t="shared" si="43"/>
        <v>0</v>
      </c>
      <c r="S415" s="23">
        <f t="shared" si="44"/>
        <v>18670.570318323284</v>
      </c>
      <c r="T415" s="23" t="b">
        <f t="shared" si="45"/>
        <v>0</v>
      </c>
      <c r="U415" s="23">
        <f t="shared" si="46"/>
        <v>18680.969566258598</v>
      </c>
      <c r="V415" s="25">
        <f t="shared" si="47"/>
        <v>18681</v>
      </c>
      <c r="W415" s="27">
        <f t="shared" si="48"/>
        <v>-14892</v>
      </c>
    </row>
    <row r="416" spans="2:23" ht="25.5" hidden="1" x14ac:dyDescent="0.2">
      <c r="B416" s="9">
        <v>415</v>
      </c>
      <c r="C416" s="9">
        <v>17</v>
      </c>
      <c r="D416" s="9" t="s">
        <v>1236</v>
      </c>
      <c r="E416" s="9" t="s">
        <v>1285</v>
      </c>
      <c r="F416" s="9">
        <v>77082</v>
      </c>
      <c r="G416" s="10" t="s">
        <v>1238</v>
      </c>
      <c r="H416" s="10" t="s">
        <v>1239</v>
      </c>
      <c r="I416" s="10" t="s">
        <v>1286</v>
      </c>
      <c r="J416" s="10" t="s">
        <v>1287</v>
      </c>
      <c r="K416" s="11">
        <v>154700</v>
      </c>
      <c r="L416" s="11">
        <v>95000</v>
      </c>
      <c r="M416" s="11">
        <v>0</v>
      </c>
      <c r="N416" s="21">
        <v>60000</v>
      </c>
      <c r="O416" s="7">
        <v>3</v>
      </c>
      <c r="P416" s="11">
        <v>0</v>
      </c>
      <c r="Q416" s="11">
        <f t="shared" si="42"/>
        <v>17583.848909150114</v>
      </c>
      <c r="R416" s="12" t="b">
        <f t="shared" si="43"/>
        <v>0</v>
      </c>
      <c r="S416" s="23">
        <f t="shared" si="44"/>
        <v>18670.570318323284</v>
      </c>
      <c r="T416" s="23" t="b">
        <f t="shared" si="45"/>
        <v>0</v>
      </c>
      <c r="U416" s="23">
        <f t="shared" si="46"/>
        <v>18680.969566258598</v>
      </c>
      <c r="V416" s="25">
        <f t="shared" si="47"/>
        <v>18681</v>
      </c>
      <c r="W416" s="27">
        <f t="shared" si="48"/>
        <v>-41319</v>
      </c>
    </row>
    <row r="417" spans="2:23" ht="38.25" hidden="1" x14ac:dyDescent="0.2">
      <c r="B417" s="9">
        <v>416</v>
      </c>
      <c r="C417" s="9">
        <v>18</v>
      </c>
      <c r="D417" s="9" t="s">
        <v>1236</v>
      </c>
      <c r="E417" s="9" t="s">
        <v>1288</v>
      </c>
      <c r="F417" s="9">
        <v>77153</v>
      </c>
      <c r="G417" s="10" t="s">
        <v>1238</v>
      </c>
      <c r="H417" s="10" t="s">
        <v>1239</v>
      </c>
      <c r="I417" s="10" t="s">
        <v>1289</v>
      </c>
      <c r="J417" s="10" t="s">
        <v>1290</v>
      </c>
      <c r="K417" s="11">
        <v>157080</v>
      </c>
      <c r="L417" s="11">
        <v>30000</v>
      </c>
      <c r="M417" s="11">
        <v>0</v>
      </c>
      <c r="N417" s="21">
        <v>30000</v>
      </c>
      <c r="O417" s="7">
        <v>3</v>
      </c>
      <c r="P417" s="11">
        <v>0</v>
      </c>
      <c r="Q417" s="11">
        <f t="shared" si="42"/>
        <v>17583.848909150114</v>
      </c>
      <c r="R417" s="12" t="b">
        <f t="shared" si="43"/>
        <v>0</v>
      </c>
      <c r="S417" s="23">
        <f t="shared" si="44"/>
        <v>18670.570318323284</v>
      </c>
      <c r="T417" s="23" t="b">
        <f t="shared" si="45"/>
        <v>0</v>
      </c>
      <c r="U417" s="23">
        <f t="shared" si="46"/>
        <v>18680.969566258598</v>
      </c>
      <c r="V417" s="25">
        <f t="shared" si="47"/>
        <v>18681</v>
      </c>
      <c r="W417" s="27">
        <f t="shared" si="48"/>
        <v>-11319</v>
      </c>
    </row>
    <row r="418" spans="2:23" ht="25.5" hidden="1" x14ac:dyDescent="0.2">
      <c r="B418" s="9">
        <v>417</v>
      </c>
      <c r="C418" s="9">
        <v>19</v>
      </c>
      <c r="D418" s="9" t="s">
        <v>1236</v>
      </c>
      <c r="E418" s="9" t="s">
        <v>1291</v>
      </c>
      <c r="F418" s="9">
        <v>75203</v>
      </c>
      <c r="G418" s="10" t="s">
        <v>1238</v>
      </c>
      <c r="H418" s="10" t="s">
        <v>1239</v>
      </c>
      <c r="I418" s="10" t="s">
        <v>1292</v>
      </c>
      <c r="J418" s="10" t="s">
        <v>1293</v>
      </c>
      <c r="K418" s="11">
        <v>148750</v>
      </c>
      <c r="L418" s="11">
        <v>99750</v>
      </c>
      <c r="M418" s="11">
        <v>0</v>
      </c>
      <c r="N418" s="21">
        <v>99750</v>
      </c>
      <c r="O418" s="13">
        <v>4</v>
      </c>
      <c r="P418" s="11">
        <v>0</v>
      </c>
      <c r="Q418" s="11">
        <f t="shared" si="42"/>
        <v>23445.131878866818</v>
      </c>
      <c r="R418" s="12" t="b">
        <f t="shared" si="43"/>
        <v>0</v>
      </c>
      <c r="S418" s="23">
        <f t="shared" si="44"/>
        <v>24531.853288039987</v>
      </c>
      <c r="T418" s="23" t="b">
        <f t="shared" si="45"/>
        <v>0</v>
      </c>
      <c r="U418" s="23">
        <f t="shared" si="46"/>
        <v>24542.252535975302</v>
      </c>
      <c r="V418" s="25">
        <f t="shared" si="47"/>
        <v>24543</v>
      </c>
      <c r="W418" s="27">
        <f t="shared" si="48"/>
        <v>-75207</v>
      </c>
    </row>
    <row r="419" spans="2:23" ht="38.25" hidden="1" x14ac:dyDescent="0.2">
      <c r="B419" s="9">
        <v>418</v>
      </c>
      <c r="C419" s="9">
        <v>20</v>
      </c>
      <c r="D419" s="9" t="s">
        <v>1236</v>
      </c>
      <c r="E419" s="9" t="s">
        <v>300</v>
      </c>
      <c r="F419" s="9">
        <v>77536</v>
      </c>
      <c r="G419" s="10" t="s">
        <v>1238</v>
      </c>
      <c r="H419" s="10" t="s">
        <v>1239</v>
      </c>
      <c r="I419" s="10" t="s">
        <v>1294</v>
      </c>
      <c r="J419" s="10" t="s">
        <v>1295</v>
      </c>
      <c r="K419" s="11">
        <v>68966</v>
      </c>
      <c r="L419" s="11">
        <v>60000</v>
      </c>
      <c r="M419" s="11">
        <v>0</v>
      </c>
      <c r="N419" s="21">
        <v>60000</v>
      </c>
      <c r="O419" s="7">
        <v>3</v>
      </c>
      <c r="P419" s="11">
        <v>0</v>
      </c>
      <c r="Q419" s="11">
        <f t="shared" si="42"/>
        <v>17583.848909150114</v>
      </c>
      <c r="R419" s="12" t="b">
        <f t="shared" si="43"/>
        <v>0</v>
      </c>
      <c r="S419" s="23">
        <f t="shared" si="44"/>
        <v>18670.570318323284</v>
      </c>
      <c r="T419" s="23" t="b">
        <f t="shared" si="45"/>
        <v>0</v>
      </c>
      <c r="U419" s="23">
        <f t="shared" si="46"/>
        <v>18680.969566258598</v>
      </c>
      <c r="V419" s="25">
        <f t="shared" si="47"/>
        <v>18681</v>
      </c>
      <c r="W419" s="27">
        <f t="shared" si="48"/>
        <v>-41319</v>
      </c>
    </row>
    <row r="420" spans="2:23" ht="25.5" hidden="1" x14ac:dyDescent="0.2">
      <c r="B420" s="9">
        <v>419</v>
      </c>
      <c r="C420" s="9">
        <v>1</v>
      </c>
      <c r="D420" s="9" t="s">
        <v>1296</v>
      </c>
      <c r="E420" s="9" t="s">
        <v>1297</v>
      </c>
      <c r="F420" s="9">
        <v>101984</v>
      </c>
      <c r="G420" s="10" t="s">
        <v>1298</v>
      </c>
      <c r="H420" s="10" t="s">
        <v>1299</v>
      </c>
      <c r="I420" s="10" t="s">
        <v>1300</v>
      </c>
      <c r="J420" s="10" t="s">
        <v>1301</v>
      </c>
      <c r="K420" s="11">
        <v>134900</v>
      </c>
      <c r="L420" s="11">
        <v>134900</v>
      </c>
      <c r="M420" s="11">
        <v>0</v>
      </c>
      <c r="N420" s="21">
        <v>134900</v>
      </c>
      <c r="O420" s="7">
        <v>2</v>
      </c>
      <c r="P420" s="11">
        <v>0</v>
      </c>
      <c r="Q420" s="11">
        <f t="shared" si="42"/>
        <v>11722.565939433409</v>
      </c>
      <c r="R420" s="12" t="b">
        <f t="shared" si="43"/>
        <v>0</v>
      </c>
      <c r="S420" s="23">
        <f t="shared" si="44"/>
        <v>12809.287348606578</v>
      </c>
      <c r="T420" s="23" t="b">
        <f t="shared" si="45"/>
        <v>0</v>
      </c>
      <c r="U420" s="23">
        <f t="shared" si="46"/>
        <v>12819.686596541891</v>
      </c>
      <c r="V420" s="25">
        <f t="shared" si="47"/>
        <v>12820</v>
      </c>
      <c r="W420" s="27">
        <f t="shared" si="48"/>
        <v>-122080</v>
      </c>
    </row>
    <row r="421" spans="2:23" ht="25.5" hidden="1" x14ac:dyDescent="0.2">
      <c r="B421" s="9">
        <v>420</v>
      </c>
      <c r="C421" s="9">
        <v>2</v>
      </c>
      <c r="D421" s="9" t="s">
        <v>1296</v>
      </c>
      <c r="E421" s="9" t="s">
        <v>1302</v>
      </c>
      <c r="F421" s="9">
        <v>102446</v>
      </c>
      <c r="G421" s="10" t="s">
        <v>1298</v>
      </c>
      <c r="H421" s="10" t="s">
        <v>1299</v>
      </c>
      <c r="I421" s="10" t="s">
        <v>1303</v>
      </c>
      <c r="J421" s="10" t="s">
        <v>1304</v>
      </c>
      <c r="K421" s="11">
        <v>110350</v>
      </c>
      <c r="L421" s="11">
        <v>80000</v>
      </c>
      <c r="M421" s="11">
        <v>0</v>
      </c>
      <c r="N421" s="21">
        <v>20000</v>
      </c>
      <c r="O421" s="7">
        <v>3</v>
      </c>
      <c r="P421" s="11">
        <v>0</v>
      </c>
      <c r="Q421" s="11">
        <f t="shared" si="42"/>
        <v>17583.848909150114</v>
      </c>
      <c r="R421" s="12" t="b">
        <f t="shared" si="43"/>
        <v>0</v>
      </c>
      <c r="S421" s="23">
        <f t="shared" si="44"/>
        <v>18670.570318323284</v>
      </c>
      <c r="T421" s="23" t="b">
        <f t="shared" si="45"/>
        <v>0</v>
      </c>
      <c r="U421" s="23">
        <f t="shared" si="46"/>
        <v>18680.969566258598</v>
      </c>
      <c r="V421" s="25">
        <f t="shared" si="47"/>
        <v>18681</v>
      </c>
      <c r="W421" s="27">
        <f t="shared" si="48"/>
        <v>-1319</v>
      </c>
    </row>
    <row r="422" spans="2:23" ht="25.5" hidden="1" x14ac:dyDescent="0.2">
      <c r="B422" s="9">
        <v>421</v>
      </c>
      <c r="C422" s="9">
        <v>3</v>
      </c>
      <c r="D422" s="9" t="s">
        <v>1296</v>
      </c>
      <c r="E422" s="9" t="s">
        <v>1305</v>
      </c>
      <c r="F422" s="9">
        <v>103194</v>
      </c>
      <c r="G422" s="10" t="s">
        <v>1298</v>
      </c>
      <c r="H422" s="10" t="s">
        <v>1299</v>
      </c>
      <c r="I422" s="10" t="s">
        <v>1306</v>
      </c>
      <c r="J422" s="10" t="s">
        <v>1307</v>
      </c>
      <c r="K422" s="11">
        <v>170000</v>
      </c>
      <c r="L422" s="11">
        <v>170000</v>
      </c>
      <c r="M422" s="11">
        <v>0</v>
      </c>
      <c r="N422" s="21">
        <v>70000</v>
      </c>
      <c r="O422" s="7">
        <v>2</v>
      </c>
      <c r="P422" s="11">
        <v>0</v>
      </c>
      <c r="Q422" s="11">
        <f t="shared" si="42"/>
        <v>11722.565939433409</v>
      </c>
      <c r="R422" s="12" t="b">
        <f t="shared" si="43"/>
        <v>0</v>
      </c>
      <c r="S422" s="23">
        <f t="shared" si="44"/>
        <v>12809.287348606578</v>
      </c>
      <c r="T422" s="23" t="b">
        <f t="shared" si="45"/>
        <v>0</v>
      </c>
      <c r="U422" s="23">
        <f t="shared" si="46"/>
        <v>12819.686596541891</v>
      </c>
      <c r="V422" s="25">
        <f t="shared" si="47"/>
        <v>12820</v>
      </c>
      <c r="W422" s="27">
        <f t="shared" si="48"/>
        <v>-57180</v>
      </c>
    </row>
    <row r="423" spans="2:23" ht="25.5" hidden="1" x14ac:dyDescent="0.2">
      <c r="B423" s="9">
        <v>422</v>
      </c>
      <c r="C423" s="9">
        <v>4</v>
      </c>
      <c r="D423" s="9" t="s">
        <v>1296</v>
      </c>
      <c r="E423" s="9" t="s">
        <v>1308</v>
      </c>
      <c r="F423" s="9">
        <v>103372</v>
      </c>
      <c r="G423" s="10" t="s">
        <v>1298</v>
      </c>
      <c r="H423" s="10" t="s">
        <v>1299</v>
      </c>
      <c r="I423" s="10" t="s">
        <v>1309</v>
      </c>
      <c r="J423" s="10" t="s">
        <v>1310</v>
      </c>
      <c r="K423" s="11">
        <v>129500</v>
      </c>
      <c r="L423" s="11">
        <v>129500</v>
      </c>
      <c r="M423" s="11">
        <v>0</v>
      </c>
      <c r="N423" s="21">
        <v>70000</v>
      </c>
      <c r="O423" s="7">
        <v>2</v>
      </c>
      <c r="P423" s="11">
        <v>0</v>
      </c>
      <c r="Q423" s="11">
        <f t="shared" si="42"/>
        <v>11722.565939433409</v>
      </c>
      <c r="R423" s="12" t="b">
        <f t="shared" si="43"/>
        <v>0</v>
      </c>
      <c r="S423" s="23">
        <f t="shared" si="44"/>
        <v>12809.287348606578</v>
      </c>
      <c r="T423" s="23" t="b">
        <f t="shared" si="45"/>
        <v>0</v>
      </c>
      <c r="U423" s="23">
        <f t="shared" si="46"/>
        <v>12819.686596541891</v>
      </c>
      <c r="V423" s="25">
        <f t="shared" si="47"/>
        <v>12820</v>
      </c>
      <c r="W423" s="27">
        <f t="shared" si="48"/>
        <v>-57180</v>
      </c>
    </row>
    <row r="424" spans="2:23" ht="25.5" hidden="1" x14ac:dyDescent="0.2">
      <c r="B424" s="9">
        <v>423</v>
      </c>
      <c r="C424" s="9">
        <v>5</v>
      </c>
      <c r="D424" s="9" t="s">
        <v>1296</v>
      </c>
      <c r="E424" s="9" t="s">
        <v>1311</v>
      </c>
      <c r="F424" s="9">
        <v>103354</v>
      </c>
      <c r="G424" s="10" t="s">
        <v>1298</v>
      </c>
      <c r="H424" s="10" t="s">
        <v>1299</v>
      </c>
      <c r="I424" s="10" t="s">
        <v>1312</v>
      </c>
      <c r="J424" s="10" t="s">
        <v>1313</v>
      </c>
      <c r="K424" s="11">
        <v>132000</v>
      </c>
      <c r="L424" s="11">
        <v>132000</v>
      </c>
      <c r="M424" s="11">
        <v>0</v>
      </c>
      <c r="N424" s="21">
        <v>65000</v>
      </c>
      <c r="O424" s="7">
        <v>2</v>
      </c>
      <c r="P424" s="11">
        <v>0</v>
      </c>
      <c r="Q424" s="11">
        <f t="shared" si="42"/>
        <v>11722.565939433409</v>
      </c>
      <c r="R424" s="12" t="b">
        <f t="shared" si="43"/>
        <v>0</v>
      </c>
      <c r="S424" s="23">
        <f t="shared" si="44"/>
        <v>12809.287348606578</v>
      </c>
      <c r="T424" s="23" t="b">
        <f t="shared" si="45"/>
        <v>0</v>
      </c>
      <c r="U424" s="23">
        <f t="shared" si="46"/>
        <v>12819.686596541891</v>
      </c>
      <c r="V424" s="25">
        <f t="shared" si="47"/>
        <v>12820</v>
      </c>
      <c r="W424" s="27">
        <f t="shared" si="48"/>
        <v>-52180</v>
      </c>
    </row>
    <row r="425" spans="2:23" ht="25.5" hidden="1" x14ac:dyDescent="0.2">
      <c r="B425" s="9">
        <v>424</v>
      </c>
      <c r="C425" s="9">
        <v>6</v>
      </c>
      <c r="D425" s="9" t="s">
        <v>1296</v>
      </c>
      <c r="E425" s="9" t="s">
        <v>1314</v>
      </c>
      <c r="F425" s="9">
        <v>103407</v>
      </c>
      <c r="G425" s="10" t="s">
        <v>1298</v>
      </c>
      <c r="H425" s="10" t="s">
        <v>1299</v>
      </c>
      <c r="I425" s="10" t="s">
        <v>1315</v>
      </c>
      <c r="J425" s="10" t="s">
        <v>1316</v>
      </c>
      <c r="K425" s="11">
        <v>132000</v>
      </c>
      <c r="L425" s="11">
        <v>13000</v>
      </c>
      <c r="M425" s="11">
        <v>0</v>
      </c>
      <c r="N425" s="21">
        <v>13000</v>
      </c>
      <c r="O425" s="7">
        <v>2</v>
      </c>
      <c r="P425" s="11">
        <v>0</v>
      </c>
      <c r="Q425" s="11">
        <f t="shared" si="42"/>
        <v>11722.565939433409</v>
      </c>
      <c r="R425" s="12" t="b">
        <f t="shared" si="43"/>
        <v>0</v>
      </c>
      <c r="S425" s="23">
        <f t="shared" si="44"/>
        <v>12809.287348606578</v>
      </c>
      <c r="T425" s="23" t="b">
        <f t="shared" si="45"/>
        <v>0</v>
      </c>
      <c r="U425" s="23">
        <f t="shared" si="46"/>
        <v>12819.686596541891</v>
      </c>
      <c r="V425" s="25">
        <f t="shared" si="47"/>
        <v>12820</v>
      </c>
      <c r="W425" s="27">
        <f t="shared" si="48"/>
        <v>-180</v>
      </c>
    </row>
    <row r="426" spans="2:23" ht="25.5" hidden="1" x14ac:dyDescent="0.2">
      <c r="B426" s="9">
        <v>425</v>
      </c>
      <c r="C426" s="9">
        <v>7</v>
      </c>
      <c r="D426" s="9" t="s">
        <v>1296</v>
      </c>
      <c r="E426" s="9" t="s">
        <v>1317</v>
      </c>
      <c r="F426" s="9">
        <v>104225</v>
      </c>
      <c r="G426" s="10" t="s">
        <v>1298</v>
      </c>
      <c r="H426" s="10" t="s">
        <v>1299</v>
      </c>
      <c r="I426" s="10" t="s">
        <v>1318</v>
      </c>
      <c r="J426" s="10" t="s">
        <v>1319</v>
      </c>
      <c r="K426" s="11">
        <v>126000</v>
      </c>
      <c r="L426" s="11">
        <v>100000</v>
      </c>
      <c r="M426" s="11">
        <v>0</v>
      </c>
      <c r="N426" s="21">
        <v>100000</v>
      </c>
      <c r="O426" s="7">
        <v>2</v>
      </c>
      <c r="P426" s="11">
        <v>0</v>
      </c>
      <c r="Q426" s="11">
        <f t="shared" si="42"/>
        <v>11722.565939433409</v>
      </c>
      <c r="R426" s="12" t="b">
        <f t="shared" si="43"/>
        <v>0</v>
      </c>
      <c r="S426" s="23">
        <f t="shared" si="44"/>
        <v>12809.287348606578</v>
      </c>
      <c r="T426" s="23" t="b">
        <f t="shared" si="45"/>
        <v>0</v>
      </c>
      <c r="U426" s="23">
        <f t="shared" si="46"/>
        <v>12819.686596541891</v>
      </c>
      <c r="V426" s="25">
        <f t="shared" si="47"/>
        <v>12820</v>
      </c>
      <c r="W426" s="27">
        <f t="shared" si="48"/>
        <v>-87180</v>
      </c>
    </row>
    <row r="427" spans="2:23" ht="25.5" hidden="1" x14ac:dyDescent="0.2">
      <c r="B427" s="9">
        <v>426</v>
      </c>
      <c r="C427" s="9">
        <v>8</v>
      </c>
      <c r="D427" s="9" t="s">
        <v>1296</v>
      </c>
      <c r="E427" s="9" t="s">
        <v>1320</v>
      </c>
      <c r="F427" s="9">
        <v>104680</v>
      </c>
      <c r="G427" s="10" t="s">
        <v>1298</v>
      </c>
      <c r="H427" s="10" t="s">
        <v>1299</v>
      </c>
      <c r="I427" s="10" t="s">
        <v>1321</v>
      </c>
      <c r="J427" s="10" t="s">
        <v>1322</v>
      </c>
      <c r="K427" s="11">
        <v>78000</v>
      </c>
      <c r="L427" s="11">
        <v>50000</v>
      </c>
      <c r="M427" s="11">
        <v>0</v>
      </c>
      <c r="N427" s="21">
        <v>50000</v>
      </c>
      <c r="O427" s="7">
        <v>3</v>
      </c>
      <c r="P427" s="11">
        <v>0</v>
      </c>
      <c r="Q427" s="11">
        <f t="shared" si="42"/>
        <v>17583.848909150114</v>
      </c>
      <c r="R427" s="12" t="b">
        <f t="shared" si="43"/>
        <v>0</v>
      </c>
      <c r="S427" s="23">
        <f t="shared" si="44"/>
        <v>18670.570318323284</v>
      </c>
      <c r="T427" s="23" t="b">
        <f t="shared" si="45"/>
        <v>0</v>
      </c>
      <c r="U427" s="23">
        <f t="shared" si="46"/>
        <v>18680.969566258598</v>
      </c>
      <c r="V427" s="25">
        <f t="shared" si="47"/>
        <v>18681</v>
      </c>
      <c r="W427" s="27">
        <f t="shared" si="48"/>
        <v>-31319</v>
      </c>
    </row>
    <row r="428" spans="2:23" ht="25.5" hidden="1" x14ac:dyDescent="0.2">
      <c r="B428" s="9">
        <v>427</v>
      </c>
      <c r="C428" s="9">
        <v>9</v>
      </c>
      <c r="D428" s="9" t="s">
        <v>1296</v>
      </c>
      <c r="E428" s="9" t="s">
        <v>1323</v>
      </c>
      <c r="F428" s="9">
        <v>105106</v>
      </c>
      <c r="G428" s="10" t="s">
        <v>1298</v>
      </c>
      <c r="H428" s="10" t="s">
        <v>1299</v>
      </c>
      <c r="I428" s="10" t="s">
        <v>1324</v>
      </c>
      <c r="J428" s="10" t="s">
        <v>1325</v>
      </c>
      <c r="K428" s="11">
        <v>150000</v>
      </c>
      <c r="L428" s="11">
        <v>134035</v>
      </c>
      <c r="M428" s="11">
        <v>0</v>
      </c>
      <c r="N428" s="21">
        <v>80000</v>
      </c>
      <c r="O428" s="7">
        <v>2</v>
      </c>
      <c r="P428" s="11">
        <v>0</v>
      </c>
      <c r="Q428" s="11">
        <f t="shared" si="42"/>
        <v>11722.565939433409</v>
      </c>
      <c r="R428" s="12" t="b">
        <f t="shared" si="43"/>
        <v>0</v>
      </c>
      <c r="S428" s="23">
        <f t="shared" si="44"/>
        <v>12809.287348606578</v>
      </c>
      <c r="T428" s="23" t="b">
        <f t="shared" si="45"/>
        <v>0</v>
      </c>
      <c r="U428" s="23">
        <f t="shared" si="46"/>
        <v>12819.686596541891</v>
      </c>
      <c r="V428" s="25">
        <f t="shared" si="47"/>
        <v>12820</v>
      </c>
      <c r="W428" s="27">
        <f t="shared" si="48"/>
        <v>-67180</v>
      </c>
    </row>
    <row r="429" spans="2:23" ht="25.5" hidden="1" x14ac:dyDescent="0.2">
      <c r="B429" s="9">
        <v>428</v>
      </c>
      <c r="C429" s="9">
        <v>10</v>
      </c>
      <c r="D429" s="9" t="s">
        <v>1296</v>
      </c>
      <c r="E429" s="9" t="s">
        <v>1326</v>
      </c>
      <c r="F429" s="9">
        <v>100549</v>
      </c>
      <c r="G429" s="10" t="s">
        <v>1298</v>
      </c>
      <c r="H429" s="10" t="s">
        <v>1299</v>
      </c>
      <c r="I429" s="10" t="s">
        <v>1327</v>
      </c>
      <c r="J429" s="10" t="s">
        <v>1328</v>
      </c>
      <c r="K429" s="11">
        <v>100000</v>
      </c>
      <c r="L429" s="11">
        <v>62804</v>
      </c>
      <c r="M429" s="11">
        <v>0</v>
      </c>
      <c r="N429" s="21">
        <v>28000</v>
      </c>
      <c r="O429" s="7">
        <v>2</v>
      </c>
      <c r="P429" s="11">
        <v>0</v>
      </c>
      <c r="Q429" s="11">
        <f t="shared" si="42"/>
        <v>11722.565939433409</v>
      </c>
      <c r="R429" s="12" t="b">
        <f t="shared" si="43"/>
        <v>0</v>
      </c>
      <c r="S429" s="23">
        <f t="shared" si="44"/>
        <v>12809.287348606578</v>
      </c>
      <c r="T429" s="23" t="b">
        <f t="shared" si="45"/>
        <v>0</v>
      </c>
      <c r="U429" s="23">
        <f t="shared" si="46"/>
        <v>12819.686596541891</v>
      </c>
      <c r="V429" s="25">
        <f t="shared" si="47"/>
        <v>12820</v>
      </c>
      <c r="W429" s="27">
        <f t="shared" si="48"/>
        <v>-15180</v>
      </c>
    </row>
    <row r="430" spans="2:23" ht="25.5" hidden="1" x14ac:dyDescent="0.2">
      <c r="B430" s="9">
        <v>429</v>
      </c>
      <c r="C430" s="9">
        <v>11</v>
      </c>
      <c r="D430" s="9" t="s">
        <v>1296</v>
      </c>
      <c r="E430" s="9" t="s">
        <v>1329</v>
      </c>
      <c r="F430" s="9">
        <v>105623</v>
      </c>
      <c r="G430" s="10" t="s">
        <v>1298</v>
      </c>
      <c r="H430" s="10" t="s">
        <v>1299</v>
      </c>
      <c r="I430" s="10" t="s">
        <v>1330</v>
      </c>
      <c r="J430" s="10" t="s">
        <v>1331</v>
      </c>
      <c r="K430" s="11">
        <v>197621.17</v>
      </c>
      <c r="L430" s="11">
        <v>197621.17</v>
      </c>
      <c r="M430" s="11">
        <v>0</v>
      </c>
      <c r="N430" s="21">
        <v>90000</v>
      </c>
      <c r="O430" s="7">
        <v>2</v>
      </c>
      <c r="P430" s="11">
        <v>0</v>
      </c>
      <c r="Q430" s="11">
        <f t="shared" si="42"/>
        <v>11722.565939433409</v>
      </c>
      <c r="R430" s="12" t="b">
        <f t="shared" si="43"/>
        <v>0</v>
      </c>
      <c r="S430" s="23">
        <f t="shared" si="44"/>
        <v>12809.287348606578</v>
      </c>
      <c r="T430" s="23" t="b">
        <f t="shared" si="45"/>
        <v>0</v>
      </c>
      <c r="U430" s="23">
        <f t="shared" si="46"/>
        <v>12819.686596541891</v>
      </c>
      <c r="V430" s="25">
        <f t="shared" si="47"/>
        <v>12820</v>
      </c>
      <c r="W430" s="27">
        <f t="shared" si="48"/>
        <v>-77180</v>
      </c>
    </row>
    <row r="431" spans="2:23" ht="25.5" hidden="1" x14ac:dyDescent="0.2">
      <c r="B431" s="9">
        <v>430</v>
      </c>
      <c r="C431" s="9">
        <v>12</v>
      </c>
      <c r="D431" s="9" t="s">
        <v>1296</v>
      </c>
      <c r="E431" s="9" t="s">
        <v>1332</v>
      </c>
      <c r="F431" s="9">
        <v>105776</v>
      </c>
      <c r="G431" s="10" t="s">
        <v>1298</v>
      </c>
      <c r="H431" s="10" t="s">
        <v>1299</v>
      </c>
      <c r="I431" s="10" t="s">
        <v>1333</v>
      </c>
      <c r="J431" s="10" t="s">
        <v>1334</v>
      </c>
      <c r="K431" s="11">
        <v>120000</v>
      </c>
      <c r="L431" s="11">
        <v>120000</v>
      </c>
      <c r="M431" s="11">
        <v>0</v>
      </c>
      <c r="N431" s="21">
        <v>120000</v>
      </c>
      <c r="O431" s="7">
        <v>2</v>
      </c>
      <c r="P431" s="11">
        <v>0</v>
      </c>
      <c r="Q431" s="11">
        <f t="shared" si="42"/>
        <v>11722.565939433409</v>
      </c>
      <c r="R431" s="12" t="b">
        <f t="shared" si="43"/>
        <v>0</v>
      </c>
      <c r="S431" s="23">
        <f t="shared" si="44"/>
        <v>12809.287348606578</v>
      </c>
      <c r="T431" s="23" t="b">
        <f t="shared" si="45"/>
        <v>0</v>
      </c>
      <c r="U431" s="23">
        <f t="shared" si="46"/>
        <v>12819.686596541891</v>
      </c>
      <c r="V431" s="25">
        <f t="shared" si="47"/>
        <v>12820</v>
      </c>
      <c r="W431" s="27">
        <f t="shared" si="48"/>
        <v>-107180</v>
      </c>
    </row>
    <row r="432" spans="2:23" ht="25.5" hidden="1" x14ac:dyDescent="0.2">
      <c r="B432" s="9">
        <v>431</v>
      </c>
      <c r="C432" s="9">
        <v>1</v>
      </c>
      <c r="D432" s="9" t="s">
        <v>1335</v>
      </c>
      <c r="E432" s="9" t="s">
        <v>1336</v>
      </c>
      <c r="F432" s="9">
        <v>83464</v>
      </c>
      <c r="G432" s="10" t="s">
        <v>1337</v>
      </c>
      <c r="H432" s="10" t="s">
        <v>1338</v>
      </c>
      <c r="I432" s="10" t="s">
        <v>1339</v>
      </c>
      <c r="J432" s="10" t="s">
        <v>1340</v>
      </c>
      <c r="K432" s="11">
        <v>148559.6</v>
      </c>
      <c r="L432" s="11">
        <v>51867.38</v>
      </c>
      <c r="M432" s="11">
        <v>0</v>
      </c>
      <c r="N432" s="21">
        <v>51867.38</v>
      </c>
      <c r="O432" s="7">
        <v>3</v>
      </c>
      <c r="P432" s="11">
        <v>0</v>
      </c>
      <c r="Q432" s="11">
        <f t="shared" si="42"/>
        <v>17583.848909150114</v>
      </c>
      <c r="R432" s="12" t="b">
        <f t="shared" si="43"/>
        <v>0</v>
      </c>
      <c r="S432" s="23">
        <f t="shared" si="44"/>
        <v>18670.570318323284</v>
      </c>
      <c r="T432" s="23" t="b">
        <f t="shared" si="45"/>
        <v>0</v>
      </c>
      <c r="U432" s="23">
        <f t="shared" si="46"/>
        <v>18680.969566258598</v>
      </c>
      <c r="V432" s="25">
        <f t="shared" si="47"/>
        <v>18681</v>
      </c>
      <c r="W432" s="27">
        <f t="shared" si="48"/>
        <v>-33186.379999999997</v>
      </c>
    </row>
    <row r="433" spans="2:23" ht="25.5" hidden="1" x14ac:dyDescent="0.2">
      <c r="B433" s="9">
        <v>432</v>
      </c>
      <c r="C433" s="9">
        <v>2</v>
      </c>
      <c r="D433" s="9" t="s">
        <v>1335</v>
      </c>
      <c r="E433" s="9" t="s">
        <v>1341</v>
      </c>
      <c r="F433" s="9">
        <v>83151</v>
      </c>
      <c r="G433" s="10" t="s">
        <v>1337</v>
      </c>
      <c r="H433" s="10" t="s">
        <v>1338</v>
      </c>
      <c r="I433" s="10" t="s">
        <v>1342</v>
      </c>
      <c r="J433" s="10" t="s">
        <v>1343</v>
      </c>
      <c r="K433" s="11">
        <v>126989.66</v>
      </c>
      <c r="L433" s="11">
        <v>34301.07</v>
      </c>
      <c r="M433" s="11">
        <v>0</v>
      </c>
      <c r="N433" s="21">
        <v>34301.07</v>
      </c>
      <c r="O433" s="7">
        <v>4</v>
      </c>
      <c r="P433" s="11">
        <v>0</v>
      </c>
      <c r="Q433" s="11">
        <f t="shared" si="42"/>
        <v>23445.131878866818</v>
      </c>
      <c r="R433" s="12" t="b">
        <f t="shared" si="43"/>
        <v>0</v>
      </c>
      <c r="S433" s="23">
        <f t="shared" si="44"/>
        <v>24531.853288039987</v>
      </c>
      <c r="T433" s="23" t="b">
        <f t="shared" si="45"/>
        <v>0</v>
      </c>
      <c r="U433" s="23">
        <f t="shared" si="46"/>
        <v>24542.252535975302</v>
      </c>
      <c r="V433" s="25">
        <f t="shared" si="47"/>
        <v>24543</v>
      </c>
      <c r="W433" s="27">
        <f t="shared" si="48"/>
        <v>-9758.07</v>
      </c>
    </row>
    <row r="434" spans="2:23" ht="25.5" hidden="1" x14ac:dyDescent="0.2">
      <c r="B434" s="9">
        <v>433</v>
      </c>
      <c r="C434" s="9">
        <v>3</v>
      </c>
      <c r="D434" s="9" t="s">
        <v>1335</v>
      </c>
      <c r="E434" s="9" t="s">
        <v>1344</v>
      </c>
      <c r="F434" s="9">
        <v>84102</v>
      </c>
      <c r="G434" s="10" t="s">
        <v>1337</v>
      </c>
      <c r="H434" s="10" t="s">
        <v>1338</v>
      </c>
      <c r="I434" s="10" t="s">
        <v>1345</v>
      </c>
      <c r="J434" s="10" t="s">
        <v>1346</v>
      </c>
      <c r="K434" s="11">
        <v>184450</v>
      </c>
      <c r="L434" s="11">
        <v>132982.5</v>
      </c>
      <c r="M434" s="11">
        <v>0</v>
      </c>
      <c r="N434" s="21">
        <v>132982.5</v>
      </c>
      <c r="O434" s="7">
        <v>3</v>
      </c>
      <c r="P434" s="11">
        <v>0</v>
      </c>
      <c r="Q434" s="11">
        <f t="shared" si="42"/>
        <v>17583.848909150114</v>
      </c>
      <c r="R434" s="12" t="b">
        <f t="shared" si="43"/>
        <v>0</v>
      </c>
      <c r="S434" s="23">
        <f t="shared" si="44"/>
        <v>18670.570318323284</v>
      </c>
      <c r="T434" s="23" t="b">
        <f t="shared" si="45"/>
        <v>0</v>
      </c>
      <c r="U434" s="23">
        <f t="shared" si="46"/>
        <v>18680.969566258598</v>
      </c>
      <c r="V434" s="25">
        <f t="shared" si="47"/>
        <v>18681</v>
      </c>
      <c r="W434" s="27">
        <f t="shared" si="48"/>
        <v>-114301.5</v>
      </c>
    </row>
    <row r="435" spans="2:23" ht="51" hidden="1" x14ac:dyDescent="0.2">
      <c r="B435" s="9">
        <v>434</v>
      </c>
      <c r="C435" s="9">
        <v>4</v>
      </c>
      <c r="D435" s="9" t="s">
        <v>1335</v>
      </c>
      <c r="E435" s="9" t="s">
        <v>1347</v>
      </c>
      <c r="F435" s="9">
        <v>86461</v>
      </c>
      <c r="G435" s="10" t="s">
        <v>1337</v>
      </c>
      <c r="H435" s="10" t="s">
        <v>1338</v>
      </c>
      <c r="I435" s="10" t="s">
        <v>1348</v>
      </c>
      <c r="J435" s="10" t="s">
        <v>1349</v>
      </c>
      <c r="K435" s="11">
        <v>95000</v>
      </c>
      <c r="L435" s="11">
        <v>15000</v>
      </c>
      <c r="M435" s="11">
        <v>0</v>
      </c>
      <c r="N435" s="21">
        <v>15000</v>
      </c>
      <c r="O435" s="7">
        <v>3</v>
      </c>
      <c r="P435" s="11">
        <v>0</v>
      </c>
      <c r="Q435" s="11">
        <f t="shared" si="42"/>
        <v>15000</v>
      </c>
      <c r="R435" s="12" t="b">
        <f t="shared" si="43"/>
        <v>1</v>
      </c>
      <c r="S435" s="23">
        <f t="shared" si="44"/>
        <v>15000</v>
      </c>
      <c r="T435" s="23" t="b">
        <f t="shared" si="45"/>
        <v>1</v>
      </c>
      <c r="U435" s="23">
        <f t="shared" si="46"/>
        <v>15000</v>
      </c>
      <c r="V435" s="25">
        <f t="shared" si="47"/>
        <v>15000</v>
      </c>
      <c r="W435" s="27">
        <f t="shared" si="48"/>
        <v>0</v>
      </c>
    </row>
    <row r="436" spans="2:23" ht="25.5" hidden="1" x14ac:dyDescent="0.2">
      <c r="B436" s="9">
        <v>435</v>
      </c>
      <c r="C436" s="9">
        <v>5</v>
      </c>
      <c r="D436" s="9" t="s">
        <v>1335</v>
      </c>
      <c r="E436" s="9" t="s">
        <v>1350</v>
      </c>
      <c r="F436" s="9">
        <v>86446</v>
      </c>
      <c r="G436" s="10" t="s">
        <v>1337</v>
      </c>
      <c r="H436" s="10" t="s">
        <v>1338</v>
      </c>
      <c r="I436" s="10" t="s">
        <v>1351</v>
      </c>
      <c r="J436" s="10" t="s">
        <v>1352</v>
      </c>
      <c r="K436" s="11">
        <v>83825</v>
      </c>
      <c r="L436" s="11">
        <v>83825</v>
      </c>
      <c r="M436" s="11">
        <v>0</v>
      </c>
      <c r="N436" s="21">
        <v>83825</v>
      </c>
      <c r="O436" s="7">
        <v>3</v>
      </c>
      <c r="P436" s="11">
        <v>0</v>
      </c>
      <c r="Q436" s="11">
        <f t="shared" si="42"/>
        <v>17583.848909150114</v>
      </c>
      <c r="R436" s="12" t="b">
        <f t="shared" si="43"/>
        <v>0</v>
      </c>
      <c r="S436" s="23">
        <f t="shared" si="44"/>
        <v>18670.570318323284</v>
      </c>
      <c r="T436" s="23" t="b">
        <f t="shared" si="45"/>
        <v>0</v>
      </c>
      <c r="U436" s="23">
        <f t="shared" si="46"/>
        <v>18680.969566258598</v>
      </c>
      <c r="V436" s="25">
        <f t="shared" si="47"/>
        <v>18681</v>
      </c>
      <c r="W436" s="27">
        <f t="shared" si="48"/>
        <v>-65144</v>
      </c>
    </row>
    <row r="437" spans="2:23" ht="25.5" hidden="1" x14ac:dyDescent="0.2">
      <c r="B437" s="9">
        <v>436</v>
      </c>
      <c r="C437" s="9">
        <v>6</v>
      </c>
      <c r="D437" s="9" t="s">
        <v>1335</v>
      </c>
      <c r="E437" s="9" t="s">
        <v>1353</v>
      </c>
      <c r="F437" s="9">
        <v>83525</v>
      </c>
      <c r="G437" s="10" t="s">
        <v>1337</v>
      </c>
      <c r="H437" s="10" t="s">
        <v>1338</v>
      </c>
      <c r="I437" s="10" t="s">
        <v>1354</v>
      </c>
      <c r="J437" s="10" t="s">
        <v>1355</v>
      </c>
      <c r="K437" s="11">
        <v>195713.35</v>
      </c>
      <c r="L437" s="11">
        <v>164293.35</v>
      </c>
      <c r="M437" s="11">
        <v>0</v>
      </c>
      <c r="N437" s="21">
        <v>98843.35</v>
      </c>
      <c r="O437" s="7">
        <v>5</v>
      </c>
      <c r="P437" s="11">
        <v>0</v>
      </c>
      <c r="Q437" s="11">
        <f t="shared" si="42"/>
        <v>29306.414848583521</v>
      </c>
      <c r="R437" s="12" t="b">
        <f t="shared" si="43"/>
        <v>0</v>
      </c>
      <c r="S437" s="23">
        <f t="shared" si="44"/>
        <v>30393.136257756691</v>
      </c>
      <c r="T437" s="23" t="b">
        <f t="shared" si="45"/>
        <v>0</v>
      </c>
      <c r="U437" s="23">
        <f t="shared" si="46"/>
        <v>30403.535505692005</v>
      </c>
      <c r="V437" s="25">
        <f t="shared" si="47"/>
        <v>30404</v>
      </c>
      <c r="W437" s="27">
        <f t="shared" si="48"/>
        <v>-68439.350000000006</v>
      </c>
    </row>
    <row r="438" spans="2:23" ht="38.25" hidden="1" x14ac:dyDescent="0.2">
      <c r="B438" s="9">
        <v>437</v>
      </c>
      <c r="C438" s="9">
        <v>7</v>
      </c>
      <c r="D438" s="9" t="s">
        <v>1335</v>
      </c>
      <c r="E438" s="9" t="s">
        <v>1356</v>
      </c>
      <c r="F438" s="9">
        <v>84380</v>
      </c>
      <c r="G438" s="10" t="s">
        <v>1337</v>
      </c>
      <c r="H438" s="10" t="s">
        <v>1338</v>
      </c>
      <c r="I438" s="10" t="s">
        <v>1357</v>
      </c>
      <c r="J438" s="10" t="s">
        <v>1358</v>
      </c>
      <c r="K438" s="11">
        <v>80563</v>
      </c>
      <c r="L438" s="11">
        <v>72352</v>
      </c>
      <c r="M438" s="11">
        <v>0</v>
      </c>
      <c r="N438" s="21">
        <v>72352</v>
      </c>
      <c r="O438" s="7">
        <v>4</v>
      </c>
      <c r="P438" s="11">
        <v>0</v>
      </c>
      <c r="Q438" s="11">
        <f t="shared" si="42"/>
        <v>23445.131878866818</v>
      </c>
      <c r="R438" s="12" t="b">
        <f t="shared" si="43"/>
        <v>0</v>
      </c>
      <c r="S438" s="23">
        <f t="shared" si="44"/>
        <v>24531.853288039987</v>
      </c>
      <c r="T438" s="23" t="b">
        <f t="shared" si="45"/>
        <v>0</v>
      </c>
      <c r="U438" s="23">
        <f t="shared" si="46"/>
        <v>24542.252535975302</v>
      </c>
      <c r="V438" s="25">
        <f t="shared" si="47"/>
        <v>24543</v>
      </c>
      <c r="W438" s="27">
        <f t="shared" si="48"/>
        <v>-47809</v>
      </c>
    </row>
    <row r="439" spans="2:23" ht="25.5" hidden="1" x14ac:dyDescent="0.2">
      <c r="B439" s="9">
        <v>438</v>
      </c>
      <c r="C439" s="9">
        <v>8</v>
      </c>
      <c r="D439" s="9" t="s">
        <v>1335</v>
      </c>
      <c r="E439" s="9" t="s">
        <v>1359</v>
      </c>
      <c r="F439" s="9">
        <v>83197</v>
      </c>
      <c r="G439" s="10" t="s">
        <v>1337</v>
      </c>
      <c r="H439" s="10" t="s">
        <v>1338</v>
      </c>
      <c r="I439" s="10" t="s">
        <v>1360</v>
      </c>
      <c r="J439" s="10" t="s">
        <v>1361</v>
      </c>
      <c r="K439" s="11">
        <v>97580</v>
      </c>
      <c r="L439" s="11">
        <v>97580</v>
      </c>
      <c r="M439" s="11">
        <v>0</v>
      </c>
      <c r="N439" s="21">
        <v>97580</v>
      </c>
      <c r="O439" s="7">
        <v>3</v>
      </c>
      <c r="P439" s="11">
        <v>0</v>
      </c>
      <c r="Q439" s="11">
        <f t="shared" si="42"/>
        <v>17583.848909150114</v>
      </c>
      <c r="R439" s="12" t="b">
        <f t="shared" si="43"/>
        <v>0</v>
      </c>
      <c r="S439" s="23">
        <f t="shared" si="44"/>
        <v>18670.570318323284</v>
      </c>
      <c r="T439" s="23" t="b">
        <f t="shared" si="45"/>
        <v>0</v>
      </c>
      <c r="U439" s="23">
        <f t="shared" si="46"/>
        <v>18680.969566258598</v>
      </c>
      <c r="V439" s="25">
        <f t="shared" si="47"/>
        <v>18681</v>
      </c>
      <c r="W439" s="27">
        <f t="shared" si="48"/>
        <v>-78899</v>
      </c>
    </row>
    <row r="440" spans="2:23" ht="25.5" hidden="1" x14ac:dyDescent="0.2">
      <c r="B440" s="9">
        <v>439</v>
      </c>
      <c r="C440" s="9">
        <v>9</v>
      </c>
      <c r="D440" s="9" t="s">
        <v>1335</v>
      </c>
      <c r="E440" s="9" t="s">
        <v>1362</v>
      </c>
      <c r="F440" s="9">
        <v>84415</v>
      </c>
      <c r="G440" s="10" t="s">
        <v>1337</v>
      </c>
      <c r="H440" s="10" t="s">
        <v>1338</v>
      </c>
      <c r="I440" s="10" t="s">
        <v>1363</v>
      </c>
      <c r="J440" s="10" t="s">
        <v>1364</v>
      </c>
      <c r="K440" s="11">
        <v>92518.55</v>
      </c>
      <c r="L440" s="11">
        <v>42328.19</v>
      </c>
      <c r="M440" s="11">
        <v>0</v>
      </c>
      <c r="N440" s="21">
        <v>42328.19</v>
      </c>
      <c r="O440" s="7">
        <v>3</v>
      </c>
      <c r="P440" s="11">
        <v>0</v>
      </c>
      <c r="Q440" s="11">
        <f t="shared" si="42"/>
        <v>17583.848909150114</v>
      </c>
      <c r="R440" s="12" t="b">
        <f t="shared" si="43"/>
        <v>0</v>
      </c>
      <c r="S440" s="23">
        <f t="shared" si="44"/>
        <v>18670.570318323284</v>
      </c>
      <c r="T440" s="23" t="b">
        <f t="shared" si="45"/>
        <v>0</v>
      </c>
      <c r="U440" s="23">
        <f t="shared" si="46"/>
        <v>18680.969566258598</v>
      </c>
      <c r="V440" s="25">
        <f t="shared" si="47"/>
        <v>18681</v>
      </c>
      <c r="W440" s="27">
        <f t="shared" si="48"/>
        <v>-23647.190000000002</v>
      </c>
    </row>
    <row r="441" spans="2:23" ht="25.5" hidden="1" x14ac:dyDescent="0.2">
      <c r="B441" s="9">
        <v>440</v>
      </c>
      <c r="C441" s="9">
        <v>10</v>
      </c>
      <c r="D441" s="9" t="s">
        <v>1335</v>
      </c>
      <c r="E441" s="9" t="s">
        <v>1365</v>
      </c>
      <c r="F441" s="9">
        <v>86479</v>
      </c>
      <c r="G441" s="10" t="s">
        <v>1337</v>
      </c>
      <c r="H441" s="10" t="s">
        <v>1338</v>
      </c>
      <c r="I441" s="10" t="s">
        <v>1366</v>
      </c>
      <c r="J441" s="10" t="s">
        <v>1367</v>
      </c>
      <c r="K441" s="11">
        <v>87000</v>
      </c>
      <c r="L441" s="11">
        <v>60900</v>
      </c>
      <c r="M441" s="11">
        <v>0</v>
      </c>
      <c r="N441" s="21">
        <v>26100</v>
      </c>
      <c r="O441" s="7">
        <v>3</v>
      </c>
      <c r="P441" s="11">
        <v>0</v>
      </c>
      <c r="Q441" s="11">
        <f t="shared" si="42"/>
        <v>17583.848909150114</v>
      </c>
      <c r="R441" s="12" t="b">
        <f t="shared" si="43"/>
        <v>0</v>
      </c>
      <c r="S441" s="23">
        <f t="shared" si="44"/>
        <v>18670.570318323284</v>
      </c>
      <c r="T441" s="23" t="b">
        <f t="shared" si="45"/>
        <v>0</v>
      </c>
      <c r="U441" s="23">
        <f t="shared" si="46"/>
        <v>18680.969566258598</v>
      </c>
      <c r="V441" s="25">
        <f t="shared" si="47"/>
        <v>18681</v>
      </c>
      <c r="W441" s="27">
        <f t="shared" si="48"/>
        <v>-7419</v>
      </c>
    </row>
    <row r="442" spans="2:23" ht="25.5" hidden="1" x14ac:dyDescent="0.2">
      <c r="B442" s="9">
        <v>441</v>
      </c>
      <c r="C442" s="9">
        <v>11</v>
      </c>
      <c r="D442" s="9" t="s">
        <v>1335</v>
      </c>
      <c r="E442" s="9" t="s">
        <v>1368</v>
      </c>
      <c r="F442" s="9">
        <v>84629</v>
      </c>
      <c r="G442" s="10" t="s">
        <v>1337</v>
      </c>
      <c r="H442" s="10" t="s">
        <v>1338</v>
      </c>
      <c r="I442" s="10" t="s">
        <v>1369</v>
      </c>
      <c r="J442" s="10" t="s">
        <v>1370</v>
      </c>
      <c r="K442" s="11">
        <v>97616</v>
      </c>
      <c r="L442" s="11">
        <v>12948.4</v>
      </c>
      <c r="M442" s="11">
        <v>0</v>
      </c>
      <c r="N442" s="21">
        <v>12948.4</v>
      </c>
      <c r="O442" s="7">
        <v>4</v>
      </c>
      <c r="P442" s="11">
        <v>0</v>
      </c>
      <c r="Q442" s="11">
        <f t="shared" si="42"/>
        <v>12948.4</v>
      </c>
      <c r="R442" s="12" t="b">
        <f t="shared" si="43"/>
        <v>1</v>
      </c>
      <c r="S442" s="23">
        <f t="shared" si="44"/>
        <v>12948.4</v>
      </c>
      <c r="T442" s="23" t="b">
        <f t="shared" si="45"/>
        <v>1</v>
      </c>
      <c r="U442" s="23">
        <f t="shared" si="46"/>
        <v>12948.4</v>
      </c>
      <c r="V442" s="25">
        <f t="shared" si="47"/>
        <v>12948</v>
      </c>
      <c r="W442" s="27">
        <f t="shared" si="48"/>
        <v>-0.3999999999996362</v>
      </c>
    </row>
    <row r="443" spans="2:23" ht="38.25" hidden="1" x14ac:dyDescent="0.2">
      <c r="B443" s="9">
        <v>442</v>
      </c>
      <c r="C443" s="9">
        <v>12</v>
      </c>
      <c r="D443" s="9" t="s">
        <v>1335</v>
      </c>
      <c r="E443" s="9" t="s">
        <v>1371</v>
      </c>
      <c r="F443" s="9">
        <v>84656</v>
      </c>
      <c r="G443" s="10" t="s">
        <v>1337</v>
      </c>
      <c r="H443" s="10" t="s">
        <v>1338</v>
      </c>
      <c r="I443" s="10" t="s">
        <v>1372</v>
      </c>
      <c r="J443" s="10" t="s">
        <v>1373</v>
      </c>
      <c r="K443" s="11">
        <v>39155</v>
      </c>
      <c r="L443" s="11">
        <v>22801.14</v>
      </c>
      <c r="M443" s="11">
        <v>0</v>
      </c>
      <c r="N443" s="21">
        <v>22801.14</v>
      </c>
      <c r="O443" s="7">
        <v>3</v>
      </c>
      <c r="P443" s="11">
        <v>0</v>
      </c>
      <c r="Q443" s="11">
        <f t="shared" si="42"/>
        <v>17583.848909150114</v>
      </c>
      <c r="R443" s="12" t="b">
        <f t="shared" si="43"/>
        <v>0</v>
      </c>
      <c r="S443" s="23">
        <f t="shared" si="44"/>
        <v>18670.570318323284</v>
      </c>
      <c r="T443" s="23" t="b">
        <f t="shared" si="45"/>
        <v>0</v>
      </c>
      <c r="U443" s="23">
        <f t="shared" si="46"/>
        <v>18680.969566258598</v>
      </c>
      <c r="V443" s="25">
        <f t="shared" si="47"/>
        <v>18681</v>
      </c>
      <c r="W443" s="27">
        <f t="shared" si="48"/>
        <v>-4120.1399999999994</v>
      </c>
    </row>
    <row r="444" spans="2:23" ht="25.5" hidden="1" x14ac:dyDescent="0.2">
      <c r="B444" s="9">
        <v>443</v>
      </c>
      <c r="C444" s="9">
        <v>13</v>
      </c>
      <c r="D444" s="9" t="s">
        <v>1335</v>
      </c>
      <c r="E444" s="9" t="s">
        <v>482</v>
      </c>
      <c r="F444" s="9">
        <v>86438</v>
      </c>
      <c r="G444" s="10" t="s">
        <v>1337</v>
      </c>
      <c r="H444" s="10" t="s">
        <v>1338</v>
      </c>
      <c r="I444" s="10" t="s">
        <v>1374</v>
      </c>
      <c r="J444" s="10" t="s">
        <v>1375</v>
      </c>
      <c r="K444" s="11">
        <v>82110</v>
      </c>
      <c r="L444" s="11">
        <v>595</v>
      </c>
      <c r="M444" s="11">
        <v>0</v>
      </c>
      <c r="N444" s="21">
        <v>595</v>
      </c>
      <c r="O444" s="13">
        <v>4</v>
      </c>
      <c r="P444" s="11">
        <v>0</v>
      </c>
      <c r="Q444" s="11">
        <f t="shared" si="42"/>
        <v>595</v>
      </c>
      <c r="R444" s="12" t="b">
        <f t="shared" si="43"/>
        <v>1</v>
      </c>
      <c r="S444" s="23">
        <f t="shared" si="44"/>
        <v>595</v>
      </c>
      <c r="T444" s="23" t="b">
        <f t="shared" si="45"/>
        <v>1</v>
      </c>
      <c r="U444" s="23">
        <f t="shared" si="46"/>
        <v>595</v>
      </c>
      <c r="V444" s="25">
        <f t="shared" si="47"/>
        <v>595</v>
      </c>
      <c r="W444" s="27">
        <f t="shared" si="48"/>
        <v>0</v>
      </c>
    </row>
    <row r="445" spans="2:23" ht="76.5" hidden="1" x14ac:dyDescent="0.2">
      <c r="B445" s="9">
        <v>444</v>
      </c>
      <c r="C445" s="9">
        <v>14</v>
      </c>
      <c r="D445" s="9" t="s">
        <v>1335</v>
      </c>
      <c r="E445" s="9" t="s">
        <v>1376</v>
      </c>
      <c r="F445" s="9">
        <v>84923</v>
      </c>
      <c r="G445" s="10" t="s">
        <v>1337</v>
      </c>
      <c r="H445" s="10" t="s">
        <v>1338</v>
      </c>
      <c r="I445" s="10" t="s">
        <v>1377</v>
      </c>
      <c r="J445" s="10" t="s">
        <v>1378</v>
      </c>
      <c r="K445" s="11">
        <v>130070</v>
      </c>
      <c r="L445" s="11">
        <v>12458</v>
      </c>
      <c r="M445" s="11">
        <v>0</v>
      </c>
      <c r="N445" s="21">
        <v>12458</v>
      </c>
      <c r="O445" s="7">
        <v>3</v>
      </c>
      <c r="P445" s="11">
        <v>0</v>
      </c>
      <c r="Q445" s="11">
        <f t="shared" si="42"/>
        <v>12458</v>
      </c>
      <c r="R445" s="12" t="b">
        <f t="shared" si="43"/>
        <v>1</v>
      </c>
      <c r="S445" s="23">
        <f t="shared" si="44"/>
        <v>12458</v>
      </c>
      <c r="T445" s="23" t="b">
        <f t="shared" si="45"/>
        <v>1</v>
      </c>
      <c r="U445" s="23">
        <f t="shared" si="46"/>
        <v>12458</v>
      </c>
      <c r="V445" s="25">
        <f t="shared" si="47"/>
        <v>12458</v>
      </c>
      <c r="W445" s="27">
        <f t="shared" si="48"/>
        <v>0</v>
      </c>
    </row>
    <row r="446" spans="2:23" ht="25.5" hidden="1" x14ac:dyDescent="0.2">
      <c r="B446" s="9">
        <v>445</v>
      </c>
      <c r="C446" s="9">
        <v>15</v>
      </c>
      <c r="D446" s="9" t="s">
        <v>1335</v>
      </c>
      <c r="E446" s="9" t="s">
        <v>1379</v>
      </c>
      <c r="F446" s="9">
        <v>85056</v>
      </c>
      <c r="G446" s="10" t="s">
        <v>1337</v>
      </c>
      <c r="H446" s="10" t="s">
        <v>1338</v>
      </c>
      <c r="I446" s="10" t="s">
        <v>1380</v>
      </c>
      <c r="J446" s="10" t="s">
        <v>1381</v>
      </c>
      <c r="K446" s="11">
        <v>60690</v>
      </c>
      <c r="L446" s="11">
        <v>60690</v>
      </c>
      <c r="M446" s="11">
        <v>0</v>
      </c>
      <c r="N446" s="21">
        <v>60690</v>
      </c>
      <c r="O446" s="7">
        <v>4</v>
      </c>
      <c r="P446" s="11">
        <v>0</v>
      </c>
      <c r="Q446" s="11">
        <f t="shared" si="42"/>
        <v>23445.131878866818</v>
      </c>
      <c r="R446" s="12" t="b">
        <f t="shared" si="43"/>
        <v>0</v>
      </c>
      <c r="S446" s="23">
        <f t="shared" si="44"/>
        <v>24531.853288039987</v>
      </c>
      <c r="T446" s="23" t="b">
        <f t="shared" si="45"/>
        <v>0</v>
      </c>
      <c r="U446" s="23">
        <f t="shared" si="46"/>
        <v>24542.252535975302</v>
      </c>
      <c r="V446" s="25">
        <f t="shared" si="47"/>
        <v>24543</v>
      </c>
      <c r="W446" s="27">
        <f t="shared" si="48"/>
        <v>-36147</v>
      </c>
    </row>
    <row r="447" spans="2:23" ht="25.5" hidden="1" x14ac:dyDescent="0.2">
      <c r="B447" s="9">
        <v>446</v>
      </c>
      <c r="C447" s="9">
        <v>16</v>
      </c>
      <c r="D447" s="9" t="s">
        <v>1335</v>
      </c>
      <c r="E447" s="9" t="s">
        <v>1382</v>
      </c>
      <c r="F447" s="9">
        <v>85074</v>
      </c>
      <c r="G447" s="10" t="s">
        <v>1337</v>
      </c>
      <c r="H447" s="10" t="s">
        <v>1338</v>
      </c>
      <c r="I447" s="10" t="s">
        <v>1383</v>
      </c>
      <c r="J447" s="10" t="s">
        <v>1384</v>
      </c>
      <c r="K447" s="11">
        <v>4500</v>
      </c>
      <c r="L447" s="11">
        <v>4500</v>
      </c>
      <c r="M447" s="11">
        <v>0</v>
      </c>
      <c r="N447" s="21">
        <v>4500</v>
      </c>
      <c r="O447" s="7">
        <v>3</v>
      </c>
      <c r="P447" s="11">
        <v>0</v>
      </c>
      <c r="Q447" s="11">
        <f t="shared" si="42"/>
        <v>4500</v>
      </c>
      <c r="R447" s="12" t="b">
        <f t="shared" si="43"/>
        <v>1</v>
      </c>
      <c r="S447" s="23">
        <f t="shared" si="44"/>
        <v>4500</v>
      </c>
      <c r="T447" s="23" t="b">
        <f t="shared" si="45"/>
        <v>1</v>
      </c>
      <c r="U447" s="23">
        <f t="shared" si="46"/>
        <v>4500</v>
      </c>
      <c r="V447" s="25">
        <f t="shared" si="47"/>
        <v>4500</v>
      </c>
      <c r="W447" s="27">
        <f t="shared" si="48"/>
        <v>0</v>
      </c>
    </row>
    <row r="448" spans="2:23" ht="25.5" hidden="1" x14ac:dyDescent="0.2">
      <c r="B448" s="9">
        <v>447</v>
      </c>
      <c r="C448" s="9">
        <v>17</v>
      </c>
      <c r="D448" s="9" t="s">
        <v>1335</v>
      </c>
      <c r="E448" s="9" t="s">
        <v>1385</v>
      </c>
      <c r="F448" s="9">
        <v>85243</v>
      </c>
      <c r="G448" s="10" t="s">
        <v>1337</v>
      </c>
      <c r="H448" s="10" t="s">
        <v>1338</v>
      </c>
      <c r="I448" s="10" t="s">
        <v>1386</v>
      </c>
      <c r="J448" s="10" t="s">
        <v>1387</v>
      </c>
      <c r="K448" s="11">
        <v>100388.4</v>
      </c>
      <c r="L448" s="11">
        <v>43843.64</v>
      </c>
      <c r="M448" s="11">
        <v>0</v>
      </c>
      <c r="N448" s="21">
        <v>43843.64</v>
      </c>
      <c r="O448" s="7">
        <v>3</v>
      </c>
      <c r="P448" s="11">
        <v>0</v>
      </c>
      <c r="Q448" s="11">
        <f t="shared" si="42"/>
        <v>17583.848909150114</v>
      </c>
      <c r="R448" s="12" t="b">
        <f t="shared" si="43"/>
        <v>0</v>
      </c>
      <c r="S448" s="23">
        <f t="shared" si="44"/>
        <v>18670.570318323284</v>
      </c>
      <c r="T448" s="23" t="b">
        <f t="shared" si="45"/>
        <v>0</v>
      </c>
      <c r="U448" s="23">
        <f t="shared" si="46"/>
        <v>18680.969566258598</v>
      </c>
      <c r="V448" s="25">
        <f t="shared" si="47"/>
        <v>18681</v>
      </c>
      <c r="W448" s="27">
        <f t="shared" si="48"/>
        <v>-25162.639999999999</v>
      </c>
    </row>
    <row r="449" spans="2:23" ht="25.5" hidden="1" x14ac:dyDescent="0.2">
      <c r="B449" s="9">
        <v>448</v>
      </c>
      <c r="C449" s="9">
        <v>18</v>
      </c>
      <c r="D449" s="9" t="s">
        <v>1335</v>
      </c>
      <c r="E449" s="9" t="s">
        <v>1388</v>
      </c>
      <c r="F449" s="9">
        <v>86487</v>
      </c>
      <c r="G449" s="10" t="s">
        <v>1337</v>
      </c>
      <c r="H449" s="10" t="s">
        <v>1338</v>
      </c>
      <c r="I449" s="10" t="s">
        <v>1389</v>
      </c>
      <c r="J449" s="10" t="s">
        <v>1390</v>
      </c>
      <c r="K449" s="11">
        <v>137257.57</v>
      </c>
      <c r="L449" s="11">
        <v>53811</v>
      </c>
      <c r="M449" s="11">
        <v>0</v>
      </c>
      <c r="N449" s="21">
        <v>29445.75</v>
      </c>
      <c r="O449" s="7">
        <v>3</v>
      </c>
      <c r="P449" s="11">
        <v>0</v>
      </c>
      <c r="Q449" s="11">
        <f t="shared" si="42"/>
        <v>17583.848909150114</v>
      </c>
      <c r="R449" s="12" t="b">
        <f t="shared" si="43"/>
        <v>0</v>
      </c>
      <c r="S449" s="23">
        <f t="shared" si="44"/>
        <v>18670.570318323284</v>
      </c>
      <c r="T449" s="23" t="b">
        <f t="shared" si="45"/>
        <v>0</v>
      </c>
      <c r="U449" s="23">
        <f t="shared" si="46"/>
        <v>18680.969566258598</v>
      </c>
      <c r="V449" s="25">
        <f t="shared" si="47"/>
        <v>18681</v>
      </c>
      <c r="W449" s="27">
        <f t="shared" si="48"/>
        <v>-10764.75</v>
      </c>
    </row>
    <row r="450" spans="2:23" ht="25.5" hidden="1" x14ac:dyDescent="0.2">
      <c r="B450" s="9">
        <v>449</v>
      </c>
      <c r="C450" s="9">
        <v>19</v>
      </c>
      <c r="D450" s="9" t="s">
        <v>1335</v>
      </c>
      <c r="E450" s="9" t="s">
        <v>1391</v>
      </c>
      <c r="F450" s="9">
        <v>86495</v>
      </c>
      <c r="G450" s="10" t="s">
        <v>1337</v>
      </c>
      <c r="H450" s="10" t="s">
        <v>1338</v>
      </c>
      <c r="I450" s="10" t="s">
        <v>1392</v>
      </c>
      <c r="J450" s="10" t="s">
        <v>1393</v>
      </c>
      <c r="K450" s="11">
        <v>139730</v>
      </c>
      <c r="L450" s="11">
        <v>40419</v>
      </c>
      <c r="M450" s="11">
        <v>0</v>
      </c>
      <c r="N450" s="21">
        <v>40419</v>
      </c>
      <c r="O450" s="7">
        <v>4</v>
      </c>
      <c r="P450" s="11">
        <v>0</v>
      </c>
      <c r="Q450" s="11">
        <f t="shared" ref="Q450:Q513" si="49">IF(O450*$P$962&gt;N450,N450,O450*$P$962)</f>
        <v>23445.131878866818</v>
      </c>
      <c r="R450" s="12" t="b">
        <f t="shared" si="43"/>
        <v>0</v>
      </c>
      <c r="S450" s="23">
        <f t="shared" si="44"/>
        <v>24531.853288039987</v>
      </c>
      <c r="T450" s="23" t="b">
        <f t="shared" si="45"/>
        <v>0</v>
      </c>
      <c r="U450" s="23">
        <f t="shared" si="46"/>
        <v>24542.252535975302</v>
      </c>
      <c r="V450" s="25">
        <f t="shared" si="47"/>
        <v>24543</v>
      </c>
      <c r="W450" s="27">
        <f t="shared" si="48"/>
        <v>-15876</v>
      </c>
    </row>
    <row r="451" spans="2:23" ht="25.5" hidden="1" x14ac:dyDescent="0.2">
      <c r="B451" s="9">
        <v>450</v>
      </c>
      <c r="C451" s="9">
        <v>20</v>
      </c>
      <c r="D451" s="9" t="s">
        <v>1335</v>
      </c>
      <c r="E451" s="9" t="s">
        <v>1394</v>
      </c>
      <c r="F451" s="9">
        <v>85467</v>
      </c>
      <c r="G451" s="10" t="s">
        <v>1337</v>
      </c>
      <c r="H451" s="10" t="s">
        <v>1338</v>
      </c>
      <c r="I451" s="10" t="s">
        <v>1395</v>
      </c>
      <c r="J451" s="10" t="s">
        <v>1396</v>
      </c>
      <c r="K451" s="11">
        <v>95000</v>
      </c>
      <c r="L451" s="11">
        <v>58257</v>
      </c>
      <c r="M451" s="11">
        <v>0</v>
      </c>
      <c r="N451" s="21">
        <v>58257</v>
      </c>
      <c r="O451" s="13">
        <v>4</v>
      </c>
      <c r="P451" s="11">
        <v>0</v>
      </c>
      <c r="Q451" s="11">
        <f t="shared" si="49"/>
        <v>23445.131878866818</v>
      </c>
      <c r="R451" s="12" t="b">
        <f t="shared" ref="R451:R514" si="50">IF(N451&lt;=Q451,TRUE,FALSE)</f>
        <v>0</v>
      </c>
      <c r="S451" s="23">
        <f t="shared" ref="S451:S514" si="51">IF(R451=FALSE,IF(SUM(Q451,$Q$963/$R$962)&gt;N451,Q451,SUM(Q451,$Q$963/$R$962)),Q451)</f>
        <v>24531.853288039987</v>
      </c>
      <c r="T451" s="23" t="b">
        <f t="shared" ref="T451:T514" si="52">IF(N451&lt;=S451,TRUE,FALSE)</f>
        <v>0</v>
      </c>
      <c r="U451" s="23">
        <f t="shared" ref="U451:U514" si="53">IF(T451=FALSE,IF(SUM(S451,$S$963/$T$962)&gt;N451,S451,SUM(S451,$S$963/$T$962)),S451)</f>
        <v>24542.252535975302</v>
      </c>
      <c r="V451" s="25">
        <f t="shared" ref="V451:V514" si="54">IF(U451&gt;=N451,ROUNDDOWN(U451,0),ROUNDUP(U451,0))</f>
        <v>24543</v>
      </c>
      <c r="W451" s="27">
        <f t="shared" ref="W451:W514" si="55">V451-N451</f>
        <v>-33714</v>
      </c>
    </row>
    <row r="452" spans="2:23" ht="25.5" hidden="1" x14ac:dyDescent="0.2">
      <c r="B452" s="9">
        <v>451</v>
      </c>
      <c r="C452" s="9">
        <v>21</v>
      </c>
      <c r="D452" s="9" t="s">
        <v>1335</v>
      </c>
      <c r="E452" s="9" t="s">
        <v>1397</v>
      </c>
      <c r="F452" s="9">
        <v>85760</v>
      </c>
      <c r="G452" s="10" t="s">
        <v>1337</v>
      </c>
      <c r="H452" s="10" t="s">
        <v>1338</v>
      </c>
      <c r="I452" s="10" t="s">
        <v>1398</v>
      </c>
      <c r="J452" s="10" t="s">
        <v>1399</v>
      </c>
      <c r="K452" s="11">
        <v>174592</v>
      </c>
      <c r="L452" s="11">
        <v>174592</v>
      </c>
      <c r="M452" s="11">
        <v>0</v>
      </c>
      <c r="N452" s="21">
        <v>174592</v>
      </c>
      <c r="O452" s="7">
        <v>5</v>
      </c>
      <c r="P452" s="11">
        <v>0</v>
      </c>
      <c r="Q452" s="11">
        <f t="shared" si="49"/>
        <v>29306.414848583521</v>
      </c>
      <c r="R452" s="12" t="b">
        <f t="shared" si="50"/>
        <v>0</v>
      </c>
      <c r="S452" s="23">
        <f t="shared" si="51"/>
        <v>30393.136257756691</v>
      </c>
      <c r="T452" s="23" t="b">
        <f t="shared" si="52"/>
        <v>0</v>
      </c>
      <c r="U452" s="23">
        <f t="shared" si="53"/>
        <v>30403.535505692005</v>
      </c>
      <c r="V452" s="25">
        <f t="shared" si="54"/>
        <v>30404</v>
      </c>
      <c r="W452" s="27">
        <f t="shared" si="55"/>
        <v>-144188</v>
      </c>
    </row>
    <row r="453" spans="2:23" ht="25.5" hidden="1" x14ac:dyDescent="0.2">
      <c r="B453" s="9">
        <v>452</v>
      </c>
      <c r="C453" s="9">
        <v>22</v>
      </c>
      <c r="D453" s="9" t="s">
        <v>1335</v>
      </c>
      <c r="E453" s="9" t="s">
        <v>1400</v>
      </c>
      <c r="F453" s="9">
        <v>85840</v>
      </c>
      <c r="G453" s="10" t="s">
        <v>1337</v>
      </c>
      <c r="H453" s="10" t="s">
        <v>1338</v>
      </c>
      <c r="I453" s="10" t="s">
        <v>1401</v>
      </c>
      <c r="J453" s="10" t="s">
        <v>1402</v>
      </c>
      <c r="K453" s="11">
        <v>17850</v>
      </c>
      <c r="L453" s="11">
        <v>17850</v>
      </c>
      <c r="M453" s="11">
        <v>0</v>
      </c>
      <c r="N453" s="21">
        <v>17850</v>
      </c>
      <c r="O453" s="7">
        <v>3</v>
      </c>
      <c r="P453" s="11">
        <v>0</v>
      </c>
      <c r="Q453" s="11">
        <f t="shared" si="49"/>
        <v>17583.848909150114</v>
      </c>
      <c r="R453" s="12" t="b">
        <f t="shared" si="50"/>
        <v>0</v>
      </c>
      <c r="S453" s="23">
        <f t="shared" si="51"/>
        <v>17583.848909150114</v>
      </c>
      <c r="T453" s="23" t="b">
        <f t="shared" si="52"/>
        <v>0</v>
      </c>
      <c r="U453" s="23">
        <f t="shared" si="53"/>
        <v>17594.248157085429</v>
      </c>
      <c r="V453" s="25">
        <f t="shared" si="54"/>
        <v>17595</v>
      </c>
      <c r="W453" s="27">
        <f t="shared" si="55"/>
        <v>-255</v>
      </c>
    </row>
    <row r="454" spans="2:23" ht="38.25" hidden="1" x14ac:dyDescent="0.2">
      <c r="B454" s="9">
        <v>453</v>
      </c>
      <c r="C454" s="9">
        <v>23</v>
      </c>
      <c r="D454" s="9" t="s">
        <v>1335</v>
      </c>
      <c r="E454" s="9" t="s">
        <v>1403</v>
      </c>
      <c r="F454" s="9">
        <v>86501</v>
      </c>
      <c r="G454" s="10" t="s">
        <v>1337</v>
      </c>
      <c r="H454" s="10" t="s">
        <v>1338</v>
      </c>
      <c r="I454" s="10" t="s">
        <v>1404</v>
      </c>
      <c r="J454" s="10" t="s">
        <v>1405</v>
      </c>
      <c r="K454" s="11">
        <v>129091.2</v>
      </c>
      <c r="L454" s="11">
        <v>31995.67</v>
      </c>
      <c r="M454" s="11">
        <v>0</v>
      </c>
      <c r="N454" s="21">
        <v>31995.67</v>
      </c>
      <c r="O454" s="7">
        <v>4</v>
      </c>
      <c r="P454" s="11">
        <v>0</v>
      </c>
      <c r="Q454" s="11">
        <f t="shared" si="49"/>
        <v>23445.131878866818</v>
      </c>
      <c r="R454" s="12" t="b">
        <f t="shared" si="50"/>
        <v>0</v>
      </c>
      <c r="S454" s="23">
        <f t="shared" si="51"/>
        <v>24531.853288039987</v>
      </c>
      <c r="T454" s="23" t="b">
        <f t="shared" si="52"/>
        <v>0</v>
      </c>
      <c r="U454" s="23">
        <f t="shared" si="53"/>
        <v>24542.252535975302</v>
      </c>
      <c r="V454" s="25">
        <f t="shared" si="54"/>
        <v>24543</v>
      </c>
      <c r="W454" s="27">
        <f t="shared" si="55"/>
        <v>-7452.6699999999983</v>
      </c>
    </row>
    <row r="455" spans="2:23" ht="25.5" hidden="1" x14ac:dyDescent="0.2">
      <c r="B455" s="9">
        <v>454</v>
      </c>
      <c r="C455" s="9">
        <v>24</v>
      </c>
      <c r="D455" s="9" t="s">
        <v>1335</v>
      </c>
      <c r="E455" s="9" t="s">
        <v>1406</v>
      </c>
      <c r="F455" s="9">
        <v>85582</v>
      </c>
      <c r="G455" s="10" t="s">
        <v>1337</v>
      </c>
      <c r="H455" s="10" t="s">
        <v>1338</v>
      </c>
      <c r="I455" s="10" t="s">
        <v>1407</v>
      </c>
      <c r="J455" s="10" t="s">
        <v>1408</v>
      </c>
      <c r="K455" s="11">
        <v>86789.08</v>
      </c>
      <c r="L455" s="11">
        <v>69155.08</v>
      </c>
      <c r="M455" s="11">
        <v>0</v>
      </c>
      <c r="N455" s="21">
        <v>69155.08</v>
      </c>
      <c r="O455" s="7">
        <v>3</v>
      </c>
      <c r="P455" s="11">
        <v>0</v>
      </c>
      <c r="Q455" s="11">
        <f t="shared" si="49"/>
        <v>17583.848909150114</v>
      </c>
      <c r="R455" s="12" t="b">
        <f t="shared" si="50"/>
        <v>0</v>
      </c>
      <c r="S455" s="23">
        <f t="shared" si="51"/>
        <v>18670.570318323284</v>
      </c>
      <c r="T455" s="23" t="b">
        <f t="shared" si="52"/>
        <v>0</v>
      </c>
      <c r="U455" s="23">
        <f t="shared" si="53"/>
        <v>18680.969566258598</v>
      </c>
      <c r="V455" s="25">
        <f t="shared" si="54"/>
        <v>18681</v>
      </c>
      <c r="W455" s="27">
        <f t="shared" si="55"/>
        <v>-50474.080000000002</v>
      </c>
    </row>
    <row r="456" spans="2:23" ht="25.5" hidden="1" x14ac:dyDescent="0.2">
      <c r="B456" s="9">
        <v>455</v>
      </c>
      <c r="C456" s="9">
        <v>25</v>
      </c>
      <c r="D456" s="9" t="s">
        <v>1335</v>
      </c>
      <c r="E456" s="9" t="s">
        <v>1409</v>
      </c>
      <c r="F456" s="9">
        <v>86453</v>
      </c>
      <c r="G456" s="10" t="s">
        <v>1337</v>
      </c>
      <c r="H456" s="10" t="s">
        <v>1338</v>
      </c>
      <c r="I456" s="10" t="s">
        <v>1410</v>
      </c>
      <c r="J456" s="10" t="s">
        <v>1411</v>
      </c>
      <c r="K456" s="11">
        <v>172550</v>
      </c>
      <c r="L456" s="11">
        <v>80373.02</v>
      </c>
      <c r="M456" s="11">
        <v>0</v>
      </c>
      <c r="N456" s="21">
        <v>151773.01999999999</v>
      </c>
      <c r="O456" s="7">
        <v>3</v>
      </c>
      <c r="P456" s="11">
        <v>0</v>
      </c>
      <c r="Q456" s="11">
        <f t="shared" si="49"/>
        <v>17583.848909150114</v>
      </c>
      <c r="R456" s="12" t="b">
        <f t="shared" si="50"/>
        <v>0</v>
      </c>
      <c r="S456" s="23">
        <f t="shared" si="51"/>
        <v>18670.570318323284</v>
      </c>
      <c r="T456" s="23" t="b">
        <f t="shared" si="52"/>
        <v>0</v>
      </c>
      <c r="U456" s="23">
        <f t="shared" si="53"/>
        <v>18680.969566258598</v>
      </c>
      <c r="V456" s="25">
        <f t="shared" si="54"/>
        <v>18681</v>
      </c>
      <c r="W456" s="27">
        <f t="shared" si="55"/>
        <v>-133092.01999999999</v>
      </c>
    </row>
    <row r="457" spans="2:23" ht="25.5" hidden="1" x14ac:dyDescent="0.2">
      <c r="B457" s="9">
        <v>456</v>
      </c>
      <c r="C457" s="9">
        <v>26</v>
      </c>
      <c r="D457" s="9" t="s">
        <v>1335</v>
      </c>
      <c r="E457" s="9" t="s">
        <v>1412</v>
      </c>
      <c r="F457" s="9">
        <v>86222</v>
      </c>
      <c r="G457" s="10" t="s">
        <v>1337</v>
      </c>
      <c r="H457" s="10" t="s">
        <v>1338</v>
      </c>
      <c r="I457" s="10" t="s">
        <v>1413</v>
      </c>
      <c r="J457" s="10" t="s">
        <v>1414</v>
      </c>
      <c r="K457" s="11">
        <v>139570.34</v>
      </c>
      <c r="L457" s="11">
        <v>26521.89</v>
      </c>
      <c r="M457" s="11">
        <v>0</v>
      </c>
      <c r="N457" s="21">
        <v>26521.89</v>
      </c>
      <c r="O457" s="7">
        <v>3</v>
      </c>
      <c r="P457" s="11">
        <v>0</v>
      </c>
      <c r="Q457" s="11">
        <f t="shared" si="49"/>
        <v>17583.848909150114</v>
      </c>
      <c r="R457" s="12" t="b">
        <f t="shared" si="50"/>
        <v>0</v>
      </c>
      <c r="S457" s="23">
        <f t="shared" si="51"/>
        <v>18670.570318323284</v>
      </c>
      <c r="T457" s="23" t="b">
        <f t="shared" si="52"/>
        <v>0</v>
      </c>
      <c r="U457" s="23">
        <f t="shared" si="53"/>
        <v>18680.969566258598</v>
      </c>
      <c r="V457" s="25">
        <f t="shared" si="54"/>
        <v>18681</v>
      </c>
      <c r="W457" s="27">
        <f t="shared" si="55"/>
        <v>-7840.8899999999994</v>
      </c>
    </row>
    <row r="458" spans="2:23" ht="25.5" hidden="1" x14ac:dyDescent="0.2">
      <c r="B458" s="9">
        <v>457</v>
      </c>
      <c r="C458" s="9">
        <v>27</v>
      </c>
      <c r="D458" s="9" t="s">
        <v>1335</v>
      </c>
      <c r="E458" s="9" t="s">
        <v>1415</v>
      </c>
      <c r="F458" s="9">
        <v>86311</v>
      </c>
      <c r="G458" s="10" t="s">
        <v>1337</v>
      </c>
      <c r="H458" s="10" t="s">
        <v>1338</v>
      </c>
      <c r="I458" s="10" t="s">
        <v>1416</v>
      </c>
      <c r="J458" s="10" t="s">
        <v>451</v>
      </c>
      <c r="K458" s="11">
        <v>156000</v>
      </c>
      <c r="L458" s="11">
        <v>114000</v>
      </c>
      <c r="M458" s="11">
        <v>0</v>
      </c>
      <c r="N458" s="21">
        <v>114000</v>
      </c>
      <c r="O458" s="7">
        <v>3</v>
      </c>
      <c r="P458" s="11">
        <v>0</v>
      </c>
      <c r="Q458" s="11">
        <f t="shared" si="49"/>
        <v>17583.848909150114</v>
      </c>
      <c r="R458" s="12" t="b">
        <f t="shared" si="50"/>
        <v>0</v>
      </c>
      <c r="S458" s="23">
        <f t="shared" si="51"/>
        <v>18670.570318323284</v>
      </c>
      <c r="T458" s="23" t="b">
        <f t="shared" si="52"/>
        <v>0</v>
      </c>
      <c r="U458" s="23">
        <f t="shared" si="53"/>
        <v>18680.969566258598</v>
      </c>
      <c r="V458" s="25">
        <f t="shared" si="54"/>
        <v>18681</v>
      </c>
      <c r="W458" s="27">
        <f t="shared" si="55"/>
        <v>-95319</v>
      </c>
    </row>
    <row r="459" spans="2:23" ht="25.5" hidden="1" x14ac:dyDescent="0.2">
      <c r="B459" s="9">
        <v>458</v>
      </c>
      <c r="C459" s="9">
        <v>28</v>
      </c>
      <c r="D459" s="9" t="s">
        <v>1335</v>
      </c>
      <c r="E459" s="9" t="s">
        <v>1417</v>
      </c>
      <c r="F459" s="9">
        <v>83749</v>
      </c>
      <c r="G459" s="10" t="s">
        <v>1337</v>
      </c>
      <c r="H459" s="10" t="s">
        <v>1338</v>
      </c>
      <c r="I459" s="10" t="s">
        <v>1418</v>
      </c>
      <c r="J459" s="10" t="s">
        <v>1419</v>
      </c>
      <c r="K459" s="11">
        <v>84039.01</v>
      </c>
      <c r="L459" s="11">
        <v>9331.73</v>
      </c>
      <c r="M459" s="11">
        <v>0</v>
      </c>
      <c r="N459" s="21">
        <v>129331.74</v>
      </c>
      <c r="O459" s="7">
        <v>5</v>
      </c>
      <c r="P459" s="11">
        <v>0</v>
      </c>
      <c r="Q459" s="11">
        <f t="shared" si="49"/>
        <v>29306.414848583521</v>
      </c>
      <c r="R459" s="12" t="b">
        <f t="shared" si="50"/>
        <v>0</v>
      </c>
      <c r="S459" s="23">
        <f t="shared" si="51"/>
        <v>30393.136257756691</v>
      </c>
      <c r="T459" s="23" t="b">
        <f t="shared" si="52"/>
        <v>0</v>
      </c>
      <c r="U459" s="23">
        <f t="shared" si="53"/>
        <v>30403.535505692005</v>
      </c>
      <c r="V459" s="25">
        <f t="shared" si="54"/>
        <v>30404</v>
      </c>
      <c r="W459" s="27">
        <f t="shared" si="55"/>
        <v>-98927.74</v>
      </c>
    </row>
    <row r="460" spans="2:23" ht="51" hidden="1" x14ac:dyDescent="0.2">
      <c r="B460" s="9">
        <v>459</v>
      </c>
      <c r="C460" s="9">
        <v>1</v>
      </c>
      <c r="D460" s="9" t="s">
        <v>1420</v>
      </c>
      <c r="E460" s="9" t="s">
        <v>1421</v>
      </c>
      <c r="F460" s="9">
        <v>87843</v>
      </c>
      <c r="G460" s="10" t="s">
        <v>1422</v>
      </c>
      <c r="H460" s="10" t="s">
        <v>1423</v>
      </c>
      <c r="I460" s="10" t="s">
        <v>1424</v>
      </c>
      <c r="J460" s="10" t="s">
        <v>1425</v>
      </c>
      <c r="K460" s="11">
        <v>245000</v>
      </c>
      <c r="L460" s="11">
        <v>24961</v>
      </c>
      <c r="M460" s="11">
        <v>0</v>
      </c>
      <c r="N460" s="21">
        <v>24961</v>
      </c>
      <c r="O460" s="7">
        <v>3</v>
      </c>
      <c r="P460" s="11">
        <v>0</v>
      </c>
      <c r="Q460" s="11">
        <f t="shared" si="49"/>
        <v>17583.848909150114</v>
      </c>
      <c r="R460" s="12" t="b">
        <f t="shared" si="50"/>
        <v>0</v>
      </c>
      <c r="S460" s="23">
        <f t="shared" si="51"/>
        <v>18670.570318323284</v>
      </c>
      <c r="T460" s="23" t="b">
        <f t="shared" si="52"/>
        <v>0</v>
      </c>
      <c r="U460" s="23">
        <f t="shared" si="53"/>
        <v>18680.969566258598</v>
      </c>
      <c r="V460" s="25">
        <f t="shared" si="54"/>
        <v>18681</v>
      </c>
      <c r="W460" s="27">
        <f t="shared" si="55"/>
        <v>-6280</v>
      </c>
    </row>
    <row r="461" spans="2:23" ht="25.5" hidden="1" x14ac:dyDescent="0.2">
      <c r="B461" s="9">
        <v>460</v>
      </c>
      <c r="C461" s="9">
        <v>2</v>
      </c>
      <c r="D461" s="9" t="s">
        <v>1420</v>
      </c>
      <c r="E461" s="9" t="s">
        <v>1426</v>
      </c>
      <c r="F461" s="9">
        <v>87246</v>
      </c>
      <c r="G461" s="10" t="s">
        <v>1422</v>
      </c>
      <c r="H461" s="10" t="s">
        <v>1423</v>
      </c>
      <c r="I461" s="10" t="s">
        <v>1427</v>
      </c>
      <c r="J461" s="10" t="s">
        <v>1428</v>
      </c>
      <c r="K461" s="11">
        <v>311915</v>
      </c>
      <c r="L461" s="11">
        <v>167000</v>
      </c>
      <c r="M461" s="11">
        <v>0</v>
      </c>
      <c r="N461" s="21">
        <v>100000</v>
      </c>
      <c r="O461" s="13">
        <v>5</v>
      </c>
      <c r="P461" s="11">
        <v>0</v>
      </c>
      <c r="Q461" s="11">
        <f t="shared" si="49"/>
        <v>29306.414848583521</v>
      </c>
      <c r="R461" s="12" t="b">
        <f t="shared" si="50"/>
        <v>0</v>
      </c>
      <c r="S461" s="23">
        <f t="shared" si="51"/>
        <v>30393.136257756691</v>
      </c>
      <c r="T461" s="23" t="b">
        <f t="shared" si="52"/>
        <v>0</v>
      </c>
      <c r="U461" s="23">
        <f t="shared" si="53"/>
        <v>30403.535505692005</v>
      </c>
      <c r="V461" s="25">
        <f t="shared" si="54"/>
        <v>30404</v>
      </c>
      <c r="W461" s="27">
        <f t="shared" si="55"/>
        <v>-69596</v>
      </c>
    </row>
    <row r="462" spans="2:23" ht="38.25" hidden="1" x14ac:dyDescent="0.2">
      <c r="B462" s="9">
        <v>461</v>
      </c>
      <c r="C462" s="9">
        <v>3</v>
      </c>
      <c r="D462" s="9" t="s">
        <v>1420</v>
      </c>
      <c r="E462" s="9" t="s">
        <v>1429</v>
      </c>
      <c r="F462" s="9">
        <v>87996</v>
      </c>
      <c r="G462" s="10" t="s">
        <v>1422</v>
      </c>
      <c r="H462" s="10" t="s">
        <v>1423</v>
      </c>
      <c r="I462" s="10" t="s">
        <v>1430</v>
      </c>
      <c r="J462" s="10" t="s">
        <v>1431</v>
      </c>
      <c r="K462" s="11">
        <v>276080</v>
      </c>
      <c r="L462" s="11">
        <v>276080</v>
      </c>
      <c r="M462" s="11">
        <v>0</v>
      </c>
      <c r="N462" s="21">
        <v>175000</v>
      </c>
      <c r="O462" s="7">
        <v>2</v>
      </c>
      <c r="P462" s="11">
        <v>0</v>
      </c>
      <c r="Q462" s="11">
        <f t="shared" si="49"/>
        <v>11722.565939433409</v>
      </c>
      <c r="R462" s="12" t="b">
        <f t="shared" si="50"/>
        <v>0</v>
      </c>
      <c r="S462" s="23">
        <f t="shared" si="51"/>
        <v>12809.287348606578</v>
      </c>
      <c r="T462" s="23" t="b">
        <f t="shared" si="52"/>
        <v>0</v>
      </c>
      <c r="U462" s="23">
        <f t="shared" si="53"/>
        <v>12819.686596541891</v>
      </c>
      <c r="V462" s="25">
        <f t="shared" si="54"/>
        <v>12820</v>
      </c>
      <c r="W462" s="27">
        <f t="shared" si="55"/>
        <v>-162180</v>
      </c>
    </row>
    <row r="463" spans="2:23" ht="38.25" hidden="1" x14ac:dyDescent="0.2">
      <c r="B463" s="9">
        <v>462</v>
      </c>
      <c r="C463" s="9">
        <v>4</v>
      </c>
      <c r="D463" s="9" t="s">
        <v>1420</v>
      </c>
      <c r="E463" s="9" t="s">
        <v>1432</v>
      </c>
      <c r="F463" s="9">
        <v>88449</v>
      </c>
      <c r="G463" s="10" t="s">
        <v>1422</v>
      </c>
      <c r="H463" s="10" t="s">
        <v>1423</v>
      </c>
      <c r="I463" s="10" t="s">
        <v>1433</v>
      </c>
      <c r="J463" s="10" t="s">
        <v>1434</v>
      </c>
      <c r="K463" s="11">
        <v>315850</v>
      </c>
      <c r="L463" s="11">
        <v>106444</v>
      </c>
      <c r="M463" s="11">
        <v>10000</v>
      </c>
      <c r="N463" s="21">
        <v>55000</v>
      </c>
      <c r="O463" s="13">
        <v>5</v>
      </c>
      <c r="P463" s="11">
        <v>0</v>
      </c>
      <c r="Q463" s="11">
        <f t="shared" si="49"/>
        <v>29306.414848583521</v>
      </c>
      <c r="R463" s="12" t="b">
        <f t="shared" si="50"/>
        <v>0</v>
      </c>
      <c r="S463" s="23">
        <f t="shared" si="51"/>
        <v>30393.136257756691</v>
      </c>
      <c r="T463" s="23" t="b">
        <f t="shared" si="52"/>
        <v>0</v>
      </c>
      <c r="U463" s="23">
        <f t="shared" si="53"/>
        <v>30403.535505692005</v>
      </c>
      <c r="V463" s="25">
        <f t="shared" si="54"/>
        <v>30404</v>
      </c>
      <c r="W463" s="27">
        <f t="shared" si="55"/>
        <v>-24596</v>
      </c>
    </row>
    <row r="464" spans="2:23" ht="38.25" hidden="1" x14ac:dyDescent="0.2">
      <c r="B464" s="9">
        <v>463</v>
      </c>
      <c r="C464" s="9">
        <v>5</v>
      </c>
      <c r="D464" s="9" t="s">
        <v>1420</v>
      </c>
      <c r="E464" s="9" t="s">
        <v>1435</v>
      </c>
      <c r="F464" s="9">
        <v>87291</v>
      </c>
      <c r="G464" s="10" t="s">
        <v>1422</v>
      </c>
      <c r="H464" s="10" t="s">
        <v>1423</v>
      </c>
      <c r="I464" s="10" t="s">
        <v>1436</v>
      </c>
      <c r="J464" s="10" t="s">
        <v>1437</v>
      </c>
      <c r="K464" s="11">
        <v>298536.40000000002</v>
      </c>
      <c r="L464" s="11">
        <v>13140</v>
      </c>
      <c r="M464" s="11">
        <v>0</v>
      </c>
      <c r="N464" s="21">
        <v>13140</v>
      </c>
      <c r="O464" s="7">
        <v>4</v>
      </c>
      <c r="P464" s="11">
        <v>0</v>
      </c>
      <c r="Q464" s="11">
        <f t="shared" si="49"/>
        <v>13140</v>
      </c>
      <c r="R464" s="12" t="b">
        <f t="shared" si="50"/>
        <v>1</v>
      </c>
      <c r="S464" s="23">
        <f t="shared" si="51"/>
        <v>13140</v>
      </c>
      <c r="T464" s="23" t="b">
        <f t="shared" si="52"/>
        <v>1</v>
      </c>
      <c r="U464" s="23">
        <f t="shared" si="53"/>
        <v>13140</v>
      </c>
      <c r="V464" s="25">
        <f t="shared" si="54"/>
        <v>13140</v>
      </c>
      <c r="W464" s="27">
        <f t="shared" si="55"/>
        <v>0</v>
      </c>
    </row>
    <row r="465" spans="2:23" ht="38.25" hidden="1" x14ac:dyDescent="0.2">
      <c r="B465" s="9">
        <v>464</v>
      </c>
      <c r="C465" s="9">
        <v>6</v>
      </c>
      <c r="D465" s="9" t="s">
        <v>1420</v>
      </c>
      <c r="E465" s="9" t="s">
        <v>1438</v>
      </c>
      <c r="F465" s="9">
        <v>88546</v>
      </c>
      <c r="G465" s="10" t="s">
        <v>1422</v>
      </c>
      <c r="H465" s="10" t="s">
        <v>1423</v>
      </c>
      <c r="I465" s="10" t="s">
        <v>1439</v>
      </c>
      <c r="J465" s="10" t="s">
        <v>1440</v>
      </c>
      <c r="K465" s="11">
        <v>132282.4</v>
      </c>
      <c r="L465" s="11">
        <v>52174.32</v>
      </c>
      <c r="M465" s="11">
        <v>0</v>
      </c>
      <c r="N465" s="21">
        <v>52174.32</v>
      </c>
      <c r="O465" s="7">
        <v>2</v>
      </c>
      <c r="P465" s="11">
        <v>0</v>
      </c>
      <c r="Q465" s="11">
        <f t="shared" si="49"/>
        <v>11722.565939433409</v>
      </c>
      <c r="R465" s="12" t="b">
        <f t="shared" si="50"/>
        <v>0</v>
      </c>
      <c r="S465" s="23">
        <f t="shared" si="51"/>
        <v>12809.287348606578</v>
      </c>
      <c r="T465" s="23" t="b">
        <f t="shared" si="52"/>
        <v>0</v>
      </c>
      <c r="U465" s="23">
        <f t="shared" si="53"/>
        <v>12819.686596541891</v>
      </c>
      <c r="V465" s="25">
        <f t="shared" si="54"/>
        <v>12820</v>
      </c>
      <c r="W465" s="27">
        <f t="shared" si="55"/>
        <v>-39354.32</v>
      </c>
    </row>
    <row r="466" spans="2:23" ht="38.25" hidden="1" x14ac:dyDescent="0.2">
      <c r="B466" s="9">
        <v>465</v>
      </c>
      <c r="C466" s="9">
        <v>7</v>
      </c>
      <c r="D466" s="9" t="s">
        <v>1420</v>
      </c>
      <c r="E466" s="9" t="s">
        <v>1441</v>
      </c>
      <c r="F466" s="9">
        <v>88644</v>
      </c>
      <c r="G466" s="10" t="s">
        <v>1422</v>
      </c>
      <c r="H466" s="10" t="s">
        <v>1423</v>
      </c>
      <c r="I466" s="10" t="s">
        <v>1442</v>
      </c>
      <c r="J466" s="10" t="s">
        <v>1443</v>
      </c>
      <c r="K466" s="11">
        <v>246010</v>
      </c>
      <c r="L466" s="11">
        <v>26313.01</v>
      </c>
      <c r="M466" s="11">
        <v>0</v>
      </c>
      <c r="N466" s="21">
        <v>26313.01</v>
      </c>
      <c r="O466" s="7">
        <v>3</v>
      </c>
      <c r="P466" s="11">
        <v>0</v>
      </c>
      <c r="Q466" s="11">
        <f t="shared" si="49"/>
        <v>17583.848909150114</v>
      </c>
      <c r="R466" s="12" t="b">
        <f t="shared" si="50"/>
        <v>0</v>
      </c>
      <c r="S466" s="23">
        <f t="shared" si="51"/>
        <v>18670.570318323284</v>
      </c>
      <c r="T466" s="23" t="b">
        <f t="shared" si="52"/>
        <v>0</v>
      </c>
      <c r="U466" s="23">
        <f t="shared" si="53"/>
        <v>18680.969566258598</v>
      </c>
      <c r="V466" s="25">
        <f t="shared" si="54"/>
        <v>18681</v>
      </c>
      <c r="W466" s="27">
        <f t="shared" si="55"/>
        <v>-7632.0099999999984</v>
      </c>
    </row>
    <row r="467" spans="2:23" ht="38.25" hidden="1" x14ac:dyDescent="0.2">
      <c r="B467" s="9">
        <v>466</v>
      </c>
      <c r="C467" s="9">
        <v>8</v>
      </c>
      <c r="D467" s="9" t="s">
        <v>1420</v>
      </c>
      <c r="E467" s="9" t="s">
        <v>1444</v>
      </c>
      <c r="F467" s="9">
        <v>88788</v>
      </c>
      <c r="G467" s="10" t="s">
        <v>1422</v>
      </c>
      <c r="H467" s="10" t="s">
        <v>1423</v>
      </c>
      <c r="I467" s="10" t="s">
        <v>1445</v>
      </c>
      <c r="J467" s="10" t="s">
        <v>1446</v>
      </c>
      <c r="K467" s="11">
        <v>260347.16</v>
      </c>
      <c r="L467" s="11">
        <v>97465.16</v>
      </c>
      <c r="M467" s="11">
        <v>0</v>
      </c>
      <c r="N467" s="21">
        <v>97465.16</v>
      </c>
      <c r="O467" s="7">
        <v>3</v>
      </c>
      <c r="P467" s="11">
        <v>0</v>
      </c>
      <c r="Q467" s="11">
        <f t="shared" si="49"/>
        <v>17583.848909150114</v>
      </c>
      <c r="R467" s="12" t="b">
        <f t="shared" si="50"/>
        <v>0</v>
      </c>
      <c r="S467" s="23">
        <f t="shared" si="51"/>
        <v>18670.570318323284</v>
      </c>
      <c r="T467" s="23" t="b">
        <f t="shared" si="52"/>
        <v>0</v>
      </c>
      <c r="U467" s="23">
        <f t="shared" si="53"/>
        <v>18680.969566258598</v>
      </c>
      <c r="V467" s="25">
        <f t="shared" si="54"/>
        <v>18681</v>
      </c>
      <c r="W467" s="27">
        <f t="shared" si="55"/>
        <v>-78784.160000000003</v>
      </c>
    </row>
    <row r="468" spans="2:23" ht="38.25" hidden="1" x14ac:dyDescent="0.2">
      <c r="B468" s="9">
        <v>467</v>
      </c>
      <c r="C468" s="9">
        <v>9</v>
      </c>
      <c r="D468" s="9" t="s">
        <v>1420</v>
      </c>
      <c r="E468" s="9" t="s">
        <v>1447</v>
      </c>
      <c r="F468" s="9">
        <v>88868</v>
      </c>
      <c r="G468" s="10" t="s">
        <v>1422</v>
      </c>
      <c r="H468" s="10" t="s">
        <v>1423</v>
      </c>
      <c r="I468" s="10" t="s">
        <v>1448</v>
      </c>
      <c r="J468" s="10" t="s">
        <v>1449</v>
      </c>
      <c r="K468" s="11">
        <v>241991.3</v>
      </c>
      <c r="L468" s="11">
        <v>112234.3</v>
      </c>
      <c r="M468" s="11">
        <v>0</v>
      </c>
      <c r="N468" s="21">
        <v>30000</v>
      </c>
      <c r="O468" s="7">
        <v>2</v>
      </c>
      <c r="P468" s="11">
        <v>0</v>
      </c>
      <c r="Q468" s="11">
        <f t="shared" si="49"/>
        <v>11722.565939433409</v>
      </c>
      <c r="R468" s="12" t="b">
        <f t="shared" si="50"/>
        <v>0</v>
      </c>
      <c r="S468" s="23">
        <f t="shared" si="51"/>
        <v>12809.287348606578</v>
      </c>
      <c r="T468" s="23" t="b">
        <f t="shared" si="52"/>
        <v>0</v>
      </c>
      <c r="U468" s="23">
        <f t="shared" si="53"/>
        <v>12819.686596541891</v>
      </c>
      <c r="V468" s="25">
        <f t="shared" si="54"/>
        <v>12820</v>
      </c>
      <c r="W468" s="27">
        <f t="shared" si="55"/>
        <v>-17180</v>
      </c>
    </row>
    <row r="469" spans="2:23" ht="38.25" hidden="1" x14ac:dyDescent="0.2">
      <c r="B469" s="9">
        <v>468</v>
      </c>
      <c r="C469" s="9">
        <v>10</v>
      </c>
      <c r="D469" s="9" t="s">
        <v>1420</v>
      </c>
      <c r="E469" s="9" t="s">
        <v>1450</v>
      </c>
      <c r="F469" s="9">
        <v>89026</v>
      </c>
      <c r="G469" s="10" t="s">
        <v>1422</v>
      </c>
      <c r="H469" s="10" t="s">
        <v>1423</v>
      </c>
      <c r="I469" s="10" t="s">
        <v>1451</v>
      </c>
      <c r="J469" s="10" t="s">
        <v>1452</v>
      </c>
      <c r="K469" s="11">
        <v>130680</v>
      </c>
      <c r="L469" s="11">
        <v>83754</v>
      </c>
      <c r="M469" s="11">
        <v>0</v>
      </c>
      <c r="N469" s="21">
        <v>40000</v>
      </c>
      <c r="O469" s="7">
        <v>3</v>
      </c>
      <c r="P469" s="11">
        <v>0</v>
      </c>
      <c r="Q469" s="11">
        <f t="shared" si="49"/>
        <v>17583.848909150114</v>
      </c>
      <c r="R469" s="12" t="b">
        <f t="shared" si="50"/>
        <v>0</v>
      </c>
      <c r="S469" s="23">
        <f t="shared" si="51"/>
        <v>18670.570318323284</v>
      </c>
      <c r="T469" s="23" t="b">
        <f t="shared" si="52"/>
        <v>0</v>
      </c>
      <c r="U469" s="23">
        <f t="shared" si="53"/>
        <v>18680.969566258598</v>
      </c>
      <c r="V469" s="25">
        <f t="shared" si="54"/>
        <v>18681</v>
      </c>
      <c r="W469" s="27">
        <f t="shared" si="55"/>
        <v>-21319</v>
      </c>
    </row>
    <row r="470" spans="2:23" ht="51" hidden="1" x14ac:dyDescent="0.2">
      <c r="B470" s="9">
        <v>469</v>
      </c>
      <c r="C470" s="9">
        <v>11</v>
      </c>
      <c r="D470" s="9" t="s">
        <v>1420</v>
      </c>
      <c r="E470" s="9" t="s">
        <v>1453</v>
      </c>
      <c r="F470" s="9">
        <v>87362</v>
      </c>
      <c r="G470" s="10" t="s">
        <v>1422</v>
      </c>
      <c r="H470" s="10" t="s">
        <v>1423</v>
      </c>
      <c r="I470" s="10" t="s">
        <v>1454</v>
      </c>
      <c r="J470" s="10" t="s">
        <v>1455</v>
      </c>
      <c r="K470" s="11">
        <v>284370</v>
      </c>
      <c r="L470" s="11">
        <v>42055</v>
      </c>
      <c r="M470" s="11">
        <v>0</v>
      </c>
      <c r="N470" s="21">
        <v>15000</v>
      </c>
      <c r="O470" s="7">
        <v>4</v>
      </c>
      <c r="P470" s="11">
        <v>0</v>
      </c>
      <c r="Q470" s="11">
        <f t="shared" si="49"/>
        <v>15000</v>
      </c>
      <c r="R470" s="12" t="b">
        <f t="shared" si="50"/>
        <v>1</v>
      </c>
      <c r="S470" s="23">
        <f t="shared" si="51"/>
        <v>15000</v>
      </c>
      <c r="T470" s="23" t="b">
        <f t="shared" si="52"/>
        <v>1</v>
      </c>
      <c r="U470" s="23">
        <f t="shared" si="53"/>
        <v>15000</v>
      </c>
      <c r="V470" s="25">
        <f t="shared" si="54"/>
        <v>15000</v>
      </c>
      <c r="W470" s="27">
        <f t="shared" si="55"/>
        <v>0</v>
      </c>
    </row>
    <row r="471" spans="2:23" ht="38.25" hidden="1" x14ac:dyDescent="0.2">
      <c r="B471" s="9">
        <v>470</v>
      </c>
      <c r="C471" s="9">
        <v>12</v>
      </c>
      <c r="D471" s="9" t="s">
        <v>1420</v>
      </c>
      <c r="E471" s="9" t="s">
        <v>1456</v>
      </c>
      <c r="F471" s="9">
        <v>89348</v>
      </c>
      <c r="G471" s="10" t="s">
        <v>1422</v>
      </c>
      <c r="H471" s="10" t="s">
        <v>1423</v>
      </c>
      <c r="I471" s="10" t="s">
        <v>1457</v>
      </c>
      <c r="J471" s="10" t="s">
        <v>1458</v>
      </c>
      <c r="K471" s="11">
        <v>126301</v>
      </c>
      <c r="L471" s="11">
        <v>126301</v>
      </c>
      <c r="M471" s="11">
        <v>10000</v>
      </c>
      <c r="N471" s="21">
        <v>65200</v>
      </c>
      <c r="O471" s="7">
        <v>2</v>
      </c>
      <c r="P471" s="11">
        <v>0</v>
      </c>
      <c r="Q471" s="11">
        <f t="shared" si="49"/>
        <v>11722.565939433409</v>
      </c>
      <c r="R471" s="12" t="b">
        <f t="shared" si="50"/>
        <v>0</v>
      </c>
      <c r="S471" s="23">
        <f t="shared" si="51"/>
        <v>12809.287348606578</v>
      </c>
      <c r="T471" s="23" t="b">
        <f t="shared" si="52"/>
        <v>0</v>
      </c>
      <c r="U471" s="23">
        <f t="shared" si="53"/>
        <v>12819.686596541891</v>
      </c>
      <c r="V471" s="25">
        <f t="shared" si="54"/>
        <v>12820</v>
      </c>
      <c r="W471" s="27">
        <f t="shared" si="55"/>
        <v>-52380</v>
      </c>
    </row>
    <row r="472" spans="2:23" ht="38.25" hidden="1" x14ac:dyDescent="0.2">
      <c r="B472" s="9">
        <v>471</v>
      </c>
      <c r="C472" s="9">
        <v>13</v>
      </c>
      <c r="D472" s="9" t="s">
        <v>1420</v>
      </c>
      <c r="E472" s="9" t="s">
        <v>1459</v>
      </c>
      <c r="F472" s="9">
        <v>91731</v>
      </c>
      <c r="G472" s="10" t="s">
        <v>1422</v>
      </c>
      <c r="H472" s="10" t="s">
        <v>1423</v>
      </c>
      <c r="I472" s="10" t="s">
        <v>1460</v>
      </c>
      <c r="J472" s="10" t="s">
        <v>1461</v>
      </c>
      <c r="K472" s="11">
        <v>154700</v>
      </c>
      <c r="L472" s="11">
        <v>108225</v>
      </c>
      <c r="M472" s="11">
        <v>10000</v>
      </c>
      <c r="N472" s="21">
        <v>58225</v>
      </c>
      <c r="O472" s="7">
        <v>3</v>
      </c>
      <c r="P472" s="11">
        <v>0</v>
      </c>
      <c r="Q472" s="11">
        <f t="shared" si="49"/>
        <v>17583.848909150114</v>
      </c>
      <c r="R472" s="12" t="b">
        <f t="shared" si="50"/>
        <v>0</v>
      </c>
      <c r="S472" s="23">
        <f t="shared" si="51"/>
        <v>18670.570318323284</v>
      </c>
      <c r="T472" s="23" t="b">
        <f t="shared" si="52"/>
        <v>0</v>
      </c>
      <c r="U472" s="23">
        <f t="shared" si="53"/>
        <v>18680.969566258598</v>
      </c>
      <c r="V472" s="25">
        <f t="shared" si="54"/>
        <v>18681</v>
      </c>
      <c r="W472" s="27">
        <f t="shared" si="55"/>
        <v>-39544</v>
      </c>
    </row>
    <row r="473" spans="2:23" ht="38.25" hidden="1" x14ac:dyDescent="0.2">
      <c r="B473" s="9">
        <v>472</v>
      </c>
      <c r="C473" s="9">
        <v>14</v>
      </c>
      <c r="D473" s="9" t="s">
        <v>1420</v>
      </c>
      <c r="E473" s="9" t="s">
        <v>1462</v>
      </c>
      <c r="F473" s="9">
        <v>89561</v>
      </c>
      <c r="G473" s="10" t="s">
        <v>1422</v>
      </c>
      <c r="H473" s="10" t="s">
        <v>1423</v>
      </c>
      <c r="I473" s="10" t="s">
        <v>1463</v>
      </c>
      <c r="J473" s="10" t="s">
        <v>1464</v>
      </c>
      <c r="K473" s="11">
        <v>331260</v>
      </c>
      <c r="L473" s="11">
        <v>45696</v>
      </c>
      <c r="M473" s="11">
        <v>0</v>
      </c>
      <c r="N473" s="21">
        <v>45696</v>
      </c>
      <c r="O473" s="7">
        <v>2</v>
      </c>
      <c r="P473" s="11">
        <v>0</v>
      </c>
      <c r="Q473" s="11">
        <f t="shared" si="49"/>
        <v>11722.565939433409</v>
      </c>
      <c r="R473" s="12" t="b">
        <f t="shared" si="50"/>
        <v>0</v>
      </c>
      <c r="S473" s="23">
        <f t="shared" si="51"/>
        <v>12809.287348606578</v>
      </c>
      <c r="T473" s="23" t="b">
        <f t="shared" si="52"/>
        <v>0</v>
      </c>
      <c r="U473" s="23">
        <f t="shared" si="53"/>
        <v>12819.686596541891</v>
      </c>
      <c r="V473" s="25">
        <f t="shared" si="54"/>
        <v>12820</v>
      </c>
      <c r="W473" s="27">
        <f t="shared" si="55"/>
        <v>-32876</v>
      </c>
    </row>
    <row r="474" spans="2:23" ht="38.25" hidden="1" x14ac:dyDescent="0.2">
      <c r="B474" s="9">
        <v>473</v>
      </c>
      <c r="C474" s="9">
        <v>15</v>
      </c>
      <c r="D474" s="9" t="s">
        <v>1420</v>
      </c>
      <c r="E474" s="9" t="s">
        <v>1465</v>
      </c>
      <c r="F474" s="9">
        <v>86883</v>
      </c>
      <c r="G474" s="10" t="s">
        <v>1422</v>
      </c>
      <c r="H474" s="10" t="s">
        <v>1423</v>
      </c>
      <c r="I474" s="10" t="s">
        <v>1466</v>
      </c>
      <c r="J474" s="10" t="s">
        <v>1467</v>
      </c>
      <c r="K474" s="11">
        <v>125000</v>
      </c>
      <c r="L474" s="11">
        <v>79601</v>
      </c>
      <c r="M474" s="11">
        <v>10000</v>
      </c>
      <c r="N474" s="21">
        <v>49691</v>
      </c>
      <c r="O474" s="7">
        <v>2</v>
      </c>
      <c r="P474" s="11">
        <v>0</v>
      </c>
      <c r="Q474" s="11">
        <f t="shared" si="49"/>
        <v>11722.565939433409</v>
      </c>
      <c r="R474" s="12" t="b">
        <f t="shared" si="50"/>
        <v>0</v>
      </c>
      <c r="S474" s="23">
        <f t="shared" si="51"/>
        <v>12809.287348606578</v>
      </c>
      <c r="T474" s="23" t="b">
        <f t="shared" si="52"/>
        <v>0</v>
      </c>
      <c r="U474" s="23">
        <f t="shared" si="53"/>
        <v>12819.686596541891</v>
      </c>
      <c r="V474" s="25">
        <f t="shared" si="54"/>
        <v>12820</v>
      </c>
      <c r="W474" s="27">
        <f t="shared" si="55"/>
        <v>-36871</v>
      </c>
    </row>
    <row r="475" spans="2:23" ht="51" hidden="1" x14ac:dyDescent="0.2">
      <c r="B475" s="9">
        <v>474</v>
      </c>
      <c r="C475" s="9">
        <v>16</v>
      </c>
      <c r="D475" s="9" t="s">
        <v>1420</v>
      </c>
      <c r="E475" s="9" t="s">
        <v>1468</v>
      </c>
      <c r="F475" s="9">
        <v>87576</v>
      </c>
      <c r="G475" s="10" t="s">
        <v>1422</v>
      </c>
      <c r="H475" s="10" t="s">
        <v>1423</v>
      </c>
      <c r="I475" s="10" t="s">
        <v>1469</v>
      </c>
      <c r="J475" s="10" t="s">
        <v>1470</v>
      </c>
      <c r="K475" s="11">
        <v>196893</v>
      </c>
      <c r="L475" s="11">
        <v>31148</v>
      </c>
      <c r="M475" s="11">
        <v>10000</v>
      </c>
      <c r="N475" s="21">
        <v>21148</v>
      </c>
      <c r="O475" s="7">
        <v>2</v>
      </c>
      <c r="P475" s="11">
        <v>0</v>
      </c>
      <c r="Q475" s="11">
        <f t="shared" si="49"/>
        <v>11722.565939433409</v>
      </c>
      <c r="R475" s="12" t="b">
        <f t="shared" si="50"/>
        <v>0</v>
      </c>
      <c r="S475" s="23">
        <f t="shared" si="51"/>
        <v>12809.287348606578</v>
      </c>
      <c r="T475" s="23" t="b">
        <f t="shared" si="52"/>
        <v>0</v>
      </c>
      <c r="U475" s="23">
        <f t="shared" si="53"/>
        <v>12819.686596541891</v>
      </c>
      <c r="V475" s="25">
        <f t="shared" si="54"/>
        <v>12820</v>
      </c>
      <c r="W475" s="27">
        <f t="shared" si="55"/>
        <v>-8328</v>
      </c>
    </row>
    <row r="476" spans="2:23" ht="38.25" hidden="1" x14ac:dyDescent="0.2">
      <c r="B476" s="9">
        <v>475</v>
      </c>
      <c r="C476" s="9">
        <v>17</v>
      </c>
      <c r="D476" s="9" t="s">
        <v>1420</v>
      </c>
      <c r="E476" s="9" t="s">
        <v>1420</v>
      </c>
      <c r="F476" s="9">
        <v>86810</v>
      </c>
      <c r="G476" s="10" t="s">
        <v>1422</v>
      </c>
      <c r="H476" s="10" t="s">
        <v>1423</v>
      </c>
      <c r="I476" s="10" t="s">
        <v>1471</v>
      </c>
      <c r="J476" s="10" t="s">
        <v>1472</v>
      </c>
      <c r="K476" s="11">
        <v>266071.46000000002</v>
      </c>
      <c r="L476" s="11">
        <v>51596.98</v>
      </c>
      <c r="M476" s="11">
        <v>25596.98</v>
      </c>
      <c r="N476" s="21">
        <v>26000</v>
      </c>
      <c r="O476" s="13">
        <v>5</v>
      </c>
      <c r="P476" s="11">
        <v>0</v>
      </c>
      <c r="Q476" s="11">
        <f t="shared" si="49"/>
        <v>26000</v>
      </c>
      <c r="R476" s="12" t="b">
        <f t="shared" si="50"/>
        <v>1</v>
      </c>
      <c r="S476" s="23">
        <f t="shared" si="51"/>
        <v>26000</v>
      </c>
      <c r="T476" s="23" t="b">
        <f t="shared" si="52"/>
        <v>1</v>
      </c>
      <c r="U476" s="23">
        <f t="shared" si="53"/>
        <v>26000</v>
      </c>
      <c r="V476" s="25">
        <f t="shared" si="54"/>
        <v>26000</v>
      </c>
      <c r="W476" s="27">
        <f t="shared" si="55"/>
        <v>0</v>
      </c>
    </row>
    <row r="477" spans="2:23" ht="38.25" hidden="1" x14ac:dyDescent="0.2">
      <c r="B477" s="9">
        <v>476</v>
      </c>
      <c r="C477" s="9">
        <v>18</v>
      </c>
      <c r="D477" s="9" t="s">
        <v>1420</v>
      </c>
      <c r="E477" s="9" t="s">
        <v>1473</v>
      </c>
      <c r="F477" s="9">
        <v>90066</v>
      </c>
      <c r="G477" s="10" t="s">
        <v>1422</v>
      </c>
      <c r="H477" s="10" t="s">
        <v>1423</v>
      </c>
      <c r="I477" s="10" t="s">
        <v>1474</v>
      </c>
      <c r="J477" s="10" t="s">
        <v>1475</v>
      </c>
      <c r="K477" s="11">
        <v>135065</v>
      </c>
      <c r="L477" s="11">
        <v>80882.039999999994</v>
      </c>
      <c r="M477" s="11">
        <v>10000</v>
      </c>
      <c r="N477" s="21">
        <v>70882.039999999994</v>
      </c>
      <c r="O477" s="7">
        <v>2</v>
      </c>
      <c r="P477" s="11">
        <v>0</v>
      </c>
      <c r="Q477" s="11">
        <f t="shared" si="49"/>
        <v>11722.565939433409</v>
      </c>
      <c r="R477" s="12" t="b">
        <f t="shared" si="50"/>
        <v>0</v>
      </c>
      <c r="S477" s="23">
        <f t="shared" si="51"/>
        <v>12809.287348606578</v>
      </c>
      <c r="T477" s="23" t="b">
        <f t="shared" si="52"/>
        <v>0</v>
      </c>
      <c r="U477" s="23">
        <f t="shared" si="53"/>
        <v>12819.686596541891</v>
      </c>
      <c r="V477" s="25">
        <f t="shared" si="54"/>
        <v>12820</v>
      </c>
      <c r="W477" s="27">
        <f t="shared" si="55"/>
        <v>-58062.039999999994</v>
      </c>
    </row>
    <row r="478" spans="2:23" ht="38.25" hidden="1" x14ac:dyDescent="0.2">
      <c r="B478" s="9">
        <v>477</v>
      </c>
      <c r="C478" s="9">
        <v>19</v>
      </c>
      <c r="D478" s="9" t="s">
        <v>1420</v>
      </c>
      <c r="E478" s="9" t="s">
        <v>1476</v>
      </c>
      <c r="F478" s="9">
        <v>90119</v>
      </c>
      <c r="G478" s="10" t="s">
        <v>1422</v>
      </c>
      <c r="H478" s="10" t="s">
        <v>1423</v>
      </c>
      <c r="I478" s="10" t="s">
        <v>1477</v>
      </c>
      <c r="J478" s="10" t="s">
        <v>1478</v>
      </c>
      <c r="K478" s="11">
        <v>179097.27</v>
      </c>
      <c r="L478" s="11">
        <v>39832.800000000003</v>
      </c>
      <c r="M478" s="11">
        <v>10000</v>
      </c>
      <c r="N478" s="21">
        <v>15000</v>
      </c>
      <c r="O478" s="7">
        <v>3</v>
      </c>
      <c r="P478" s="11">
        <v>0</v>
      </c>
      <c r="Q478" s="11">
        <f t="shared" si="49"/>
        <v>15000</v>
      </c>
      <c r="R478" s="12" t="b">
        <f t="shared" si="50"/>
        <v>1</v>
      </c>
      <c r="S478" s="23">
        <f t="shared" si="51"/>
        <v>15000</v>
      </c>
      <c r="T478" s="23" t="b">
        <f t="shared" si="52"/>
        <v>1</v>
      </c>
      <c r="U478" s="23">
        <f t="shared" si="53"/>
        <v>15000</v>
      </c>
      <c r="V478" s="25">
        <f t="shared" si="54"/>
        <v>15000</v>
      </c>
      <c r="W478" s="27">
        <f t="shared" si="55"/>
        <v>0</v>
      </c>
    </row>
    <row r="479" spans="2:23" ht="38.25" hidden="1" x14ac:dyDescent="0.2">
      <c r="B479" s="9">
        <v>478</v>
      </c>
      <c r="C479" s="9">
        <v>20</v>
      </c>
      <c r="D479" s="9" t="s">
        <v>1420</v>
      </c>
      <c r="E479" s="9" t="s">
        <v>1479</v>
      </c>
      <c r="F479" s="9">
        <v>90208</v>
      </c>
      <c r="G479" s="10" t="s">
        <v>1422</v>
      </c>
      <c r="H479" s="10" t="s">
        <v>1423</v>
      </c>
      <c r="I479" s="10" t="s">
        <v>1480</v>
      </c>
      <c r="J479" s="10" t="s">
        <v>1481</v>
      </c>
      <c r="K479" s="11">
        <v>249535</v>
      </c>
      <c r="L479" s="11">
        <v>141554.4</v>
      </c>
      <c r="M479" s="11">
        <v>20000</v>
      </c>
      <c r="N479" s="21">
        <v>25000</v>
      </c>
      <c r="O479" s="7">
        <v>2</v>
      </c>
      <c r="P479" s="11">
        <v>0</v>
      </c>
      <c r="Q479" s="11">
        <f t="shared" si="49"/>
        <v>11722.565939433409</v>
      </c>
      <c r="R479" s="12" t="b">
        <f t="shared" si="50"/>
        <v>0</v>
      </c>
      <c r="S479" s="23">
        <f t="shared" si="51"/>
        <v>12809.287348606578</v>
      </c>
      <c r="T479" s="23" t="b">
        <f t="shared" si="52"/>
        <v>0</v>
      </c>
      <c r="U479" s="23">
        <f t="shared" si="53"/>
        <v>12819.686596541891</v>
      </c>
      <c r="V479" s="25">
        <f t="shared" si="54"/>
        <v>12820</v>
      </c>
      <c r="W479" s="27">
        <f t="shared" si="55"/>
        <v>-12180</v>
      </c>
    </row>
    <row r="480" spans="2:23" ht="38.25" hidden="1" x14ac:dyDescent="0.2">
      <c r="B480" s="9">
        <v>479</v>
      </c>
      <c r="C480" s="9">
        <v>21</v>
      </c>
      <c r="D480" s="9" t="s">
        <v>1420</v>
      </c>
      <c r="E480" s="9" t="s">
        <v>1482</v>
      </c>
      <c r="F480" s="9">
        <v>90262</v>
      </c>
      <c r="G480" s="10" t="s">
        <v>1422</v>
      </c>
      <c r="H480" s="10" t="s">
        <v>1423</v>
      </c>
      <c r="I480" s="10" t="s">
        <v>1483</v>
      </c>
      <c r="J480" s="10" t="s">
        <v>1484</v>
      </c>
      <c r="K480" s="11">
        <v>290800.3</v>
      </c>
      <c r="L480" s="11">
        <v>101743.5</v>
      </c>
      <c r="M480" s="11">
        <v>0</v>
      </c>
      <c r="N480" s="21">
        <v>54264</v>
      </c>
      <c r="O480" s="7">
        <v>2</v>
      </c>
      <c r="P480" s="11">
        <v>0</v>
      </c>
      <c r="Q480" s="11">
        <f t="shared" si="49"/>
        <v>11722.565939433409</v>
      </c>
      <c r="R480" s="12" t="b">
        <f t="shared" si="50"/>
        <v>0</v>
      </c>
      <c r="S480" s="23">
        <f t="shared" si="51"/>
        <v>12809.287348606578</v>
      </c>
      <c r="T480" s="23" t="b">
        <f t="shared" si="52"/>
        <v>0</v>
      </c>
      <c r="U480" s="23">
        <f t="shared" si="53"/>
        <v>12819.686596541891</v>
      </c>
      <c r="V480" s="25">
        <f t="shared" si="54"/>
        <v>12820</v>
      </c>
      <c r="W480" s="27">
        <f t="shared" si="55"/>
        <v>-41444</v>
      </c>
    </row>
    <row r="481" spans="2:23" ht="76.5" hidden="1" x14ac:dyDescent="0.2">
      <c r="B481" s="9">
        <v>480</v>
      </c>
      <c r="C481" s="9">
        <v>22</v>
      </c>
      <c r="D481" s="9" t="s">
        <v>1420</v>
      </c>
      <c r="E481" s="9" t="s">
        <v>1485</v>
      </c>
      <c r="F481" s="9">
        <v>90342</v>
      </c>
      <c r="G481" s="10" t="s">
        <v>1422</v>
      </c>
      <c r="H481" s="10" t="s">
        <v>1423</v>
      </c>
      <c r="I481" s="10" t="s">
        <v>1486</v>
      </c>
      <c r="J481" s="10" t="s">
        <v>1487</v>
      </c>
      <c r="K481" s="11">
        <v>248056.4</v>
      </c>
      <c r="L481" s="11">
        <v>130310</v>
      </c>
      <c r="M481" s="11">
        <v>0</v>
      </c>
      <c r="N481" s="21">
        <v>88662</v>
      </c>
      <c r="O481" s="13">
        <v>5</v>
      </c>
      <c r="P481" s="11">
        <v>0</v>
      </c>
      <c r="Q481" s="11">
        <f t="shared" si="49"/>
        <v>29306.414848583521</v>
      </c>
      <c r="R481" s="12" t="b">
        <f t="shared" si="50"/>
        <v>0</v>
      </c>
      <c r="S481" s="23">
        <f t="shared" si="51"/>
        <v>30393.136257756691</v>
      </c>
      <c r="T481" s="23" t="b">
        <f t="shared" si="52"/>
        <v>0</v>
      </c>
      <c r="U481" s="23">
        <f t="shared" si="53"/>
        <v>30403.535505692005</v>
      </c>
      <c r="V481" s="25">
        <f t="shared" si="54"/>
        <v>30404</v>
      </c>
      <c r="W481" s="27">
        <f t="shared" si="55"/>
        <v>-58258</v>
      </c>
    </row>
    <row r="482" spans="2:23" ht="89.25" hidden="1" x14ac:dyDescent="0.2">
      <c r="B482" s="9">
        <v>481</v>
      </c>
      <c r="C482" s="9">
        <v>23</v>
      </c>
      <c r="D482" s="9" t="s">
        <v>1420</v>
      </c>
      <c r="E482" s="9" t="s">
        <v>1488</v>
      </c>
      <c r="F482" s="9">
        <v>87077</v>
      </c>
      <c r="G482" s="10" t="s">
        <v>1422</v>
      </c>
      <c r="H482" s="10" t="s">
        <v>1423</v>
      </c>
      <c r="I482" s="10" t="s">
        <v>1489</v>
      </c>
      <c r="J482" s="10" t="s">
        <v>1490</v>
      </c>
      <c r="K482" s="11">
        <v>170850</v>
      </c>
      <c r="L482" s="11">
        <v>141350</v>
      </c>
      <c r="M482" s="11">
        <v>0</v>
      </c>
      <c r="N482" s="21">
        <v>45000</v>
      </c>
      <c r="O482" s="7">
        <v>4</v>
      </c>
      <c r="P482" s="11">
        <v>0</v>
      </c>
      <c r="Q482" s="11">
        <f t="shared" si="49"/>
        <v>23445.131878866818</v>
      </c>
      <c r="R482" s="12" t="b">
        <f t="shared" si="50"/>
        <v>0</v>
      </c>
      <c r="S482" s="23">
        <f t="shared" si="51"/>
        <v>24531.853288039987</v>
      </c>
      <c r="T482" s="23" t="b">
        <f t="shared" si="52"/>
        <v>0</v>
      </c>
      <c r="U482" s="23">
        <f t="shared" si="53"/>
        <v>24542.252535975302</v>
      </c>
      <c r="V482" s="25">
        <f t="shared" si="54"/>
        <v>24543</v>
      </c>
      <c r="W482" s="27">
        <f t="shared" si="55"/>
        <v>-20457</v>
      </c>
    </row>
    <row r="483" spans="2:23" ht="38.25" hidden="1" x14ac:dyDescent="0.2">
      <c r="B483" s="9">
        <v>482</v>
      </c>
      <c r="C483" s="9">
        <v>24</v>
      </c>
      <c r="D483" s="9" t="s">
        <v>1420</v>
      </c>
      <c r="E483" s="9" t="s">
        <v>1491</v>
      </c>
      <c r="F483" s="9">
        <v>86990</v>
      </c>
      <c r="G483" s="10" t="s">
        <v>1422</v>
      </c>
      <c r="H483" s="10" t="s">
        <v>1423</v>
      </c>
      <c r="I483" s="10" t="s">
        <v>1492</v>
      </c>
      <c r="J483" s="10" t="s">
        <v>1493</v>
      </c>
      <c r="K483" s="11">
        <v>422236</v>
      </c>
      <c r="L483" s="11">
        <v>60000</v>
      </c>
      <c r="M483" s="11">
        <v>0</v>
      </c>
      <c r="N483" s="21">
        <v>60000</v>
      </c>
      <c r="O483" s="7">
        <v>3</v>
      </c>
      <c r="P483" s="11">
        <v>0</v>
      </c>
      <c r="Q483" s="11">
        <f t="shared" si="49"/>
        <v>17583.848909150114</v>
      </c>
      <c r="R483" s="12" t="b">
        <f t="shared" si="50"/>
        <v>0</v>
      </c>
      <c r="S483" s="23">
        <f t="shared" si="51"/>
        <v>18670.570318323284</v>
      </c>
      <c r="T483" s="23" t="b">
        <f t="shared" si="52"/>
        <v>0</v>
      </c>
      <c r="U483" s="23">
        <f t="shared" si="53"/>
        <v>18680.969566258598</v>
      </c>
      <c r="V483" s="25">
        <f t="shared" si="54"/>
        <v>18681</v>
      </c>
      <c r="W483" s="27">
        <f t="shared" si="55"/>
        <v>-41319</v>
      </c>
    </row>
    <row r="484" spans="2:23" ht="38.25" hidden="1" x14ac:dyDescent="0.2">
      <c r="B484" s="9">
        <v>483</v>
      </c>
      <c r="C484" s="9">
        <v>25</v>
      </c>
      <c r="D484" s="9" t="s">
        <v>1420</v>
      </c>
      <c r="E484" s="9" t="s">
        <v>1494</v>
      </c>
      <c r="F484" s="9">
        <v>90538</v>
      </c>
      <c r="G484" s="10" t="s">
        <v>1422</v>
      </c>
      <c r="H484" s="10" t="s">
        <v>1423</v>
      </c>
      <c r="I484" s="10" t="s">
        <v>1495</v>
      </c>
      <c r="J484" s="10" t="s">
        <v>1496</v>
      </c>
      <c r="K484" s="11">
        <v>279650</v>
      </c>
      <c r="L484" s="11">
        <v>201553.94</v>
      </c>
      <c r="M484" s="11">
        <v>0</v>
      </c>
      <c r="N484" s="21">
        <v>69210.58</v>
      </c>
      <c r="O484" s="7">
        <v>3</v>
      </c>
      <c r="P484" s="11">
        <v>0</v>
      </c>
      <c r="Q484" s="11">
        <f t="shared" si="49"/>
        <v>17583.848909150114</v>
      </c>
      <c r="R484" s="12" t="b">
        <f t="shared" si="50"/>
        <v>0</v>
      </c>
      <c r="S484" s="23">
        <f t="shared" si="51"/>
        <v>18670.570318323284</v>
      </c>
      <c r="T484" s="23" t="b">
        <f t="shared" si="52"/>
        <v>0</v>
      </c>
      <c r="U484" s="23">
        <f t="shared" si="53"/>
        <v>18680.969566258598</v>
      </c>
      <c r="V484" s="25">
        <f t="shared" si="54"/>
        <v>18681</v>
      </c>
      <c r="W484" s="27">
        <f t="shared" si="55"/>
        <v>-50529.58</v>
      </c>
    </row>
    <row r="485" spans="2:23" ht="38.25" hidden="1" x14ac:dyDescent="0.2">
      <c r="B485" s="9">
        <v>484</v>
      </c>
      <c r="C485" s="9">
        <v>26</v>
      </c>
      <c r="D485" s="9" t="s">
        <v>1420</v>
      </c>
      <c r="E485" s="9" t="s">
        <v>1497</v>
      </c>
      <c r="F485" s="9">
        <v>90725</v>
      </c>
      <c r="G485" s="10" t="s">
        <v>1422</v>
      </c>
      <c r="H485" s="10" t="s">
        <v>1423</v>
      </c>
      <c r="I485" s="10" t="s">
        <v>1498</v>
      </c>
      <c r="J485" s="10" t="s">
        <v>1499</v>
      </c>
      <c r="K485" s="11">
        <v>71400</v>
      </c>
      <c r="L485" s="11">
        <v>71400</v>
      </c>
      <c r="M485" s="11">
        <v>20000</v>
      </c>
      <c r="N485" s="21">
        <v>51400</v>
      </c>
      <c r="O485" s="7">
        <v>2</v>
      </c>
      <c r="P485" s="11">
        <v>0</v>
      </c>
      <c r="Q485" s="11">
        <f t="shared" si="49"/>
        <v>11722.565939433409</v>
      </c>
      <c r="R485" s="12" t="b">
        <f t="shared" si="50"/>
        <v>0</v>
      </c>
      <c r="S485" s="23">
        <f t="shared" si="51"/>
        <v>12809.287348606578</v>
      </c>
      <c r="T485" s="23" t="b">
        <f t="shared" si="52"/>
        <v>0</v>
      </c>
      <c r="U485" s="23">
        <f t="shared" si="53"/>
        <v>12819.686596541891</v>
      </c>
      <c r="V485" s="25">
        <f t="shared" si="54"/>
        <v>12820</v>
      </c>
      <c r="W485" s="27">
        <f t="shared" si="55"/>
        <v>-38580</v>
      </c>
    </row>
    <row r="486" spans="2:23" ht="38.25" hidden="1" x14ac:dyDescent="0.2">
      <c r="B486" s="9">
        <v>485</v>
      </c>
      <c r="C486" s="9">
        <v>27</v>
      </c>
      <c r="D486" s="9" t="s">
        <v>1420</v>
      </c>
      <c r="E486" s="9" t="s">
        <v>1500</v>
      </c>
      <c r="F486" s="9">
        <v>90663</v>
      </c>
      <c r="G486" s="10" t="s">
        <v>1422</v>
      </c>
      <c r="H486" s="10" t="s">
        <v>1423</v>
      </c>
      <c r="I486" s="10" t="s">
        <v>1501</v>
      </c>
      <c r="J486" s="10" t="s">
        <v>1502</v>
      </c>
      <c r="K486" s="11">
        <v>130000</v>
      </c>
      <c r="L486" s="11">
        <v>100000</v>
      </c>
      <c r="M486" s="11">
        <v>0</v>
      </c>
      <c r="N486" s="21">
        <v>100000</v>
      </c>
      <c r="O486" s="7">
        <v>2</v>
      </c>
      <c r="P486" s="11">
        <v>0</v>
      </c>
      <c r="Q486" s="11">
        <f t="shared" si="49"/>
        <v>11722.565939433409</v>
      </c>
      <c r="R486" s="12" t="b">
        <f t="shared" si="50"/>
        <v>0</v>
      </c>
      <c r="S486" s="23">
        <f t="shared" si="51"/>
        <v>12809.287348606578</v>
      </c>
      <c r="T486" s="23" t="b">
        <f t="shared" si="52"/>
        <v>0</v>
      </c>
      <c r="U486" s="23">
        <f t="shared" si="53"/>
        <v>12819.686596541891</v>
      </c>
      <c r="V486" s="25">
        <f t="shared" si="54"/>
        <v>12820</v>
      </c>
      <c r="W486" s="27">
        <f t="shared" si="55"/>
        <v>-87180</v>
      </c>
    </row>
    <row r="487" spans="2:23" ht="51" hidden="1" x14ac:dyDescent="0.2">
      <c r="B487" s="9">
        <v>486</v>
      </c>
      <c r="C487" s="9">
        <v>28</v>
      </c>
      <c r="D487" s="9" t="s">
        <v>1420</v>
      </c>
      <c r="E487" s="9" t="s">
        <v>1503</v>
      </c>
      <c r="F487" s="9">
        <v>90878</v>
      </c>
      <c r="G487" s="10" t="s">
        <v>1422</v>
      </c>
      <c r="H487" s="10" t="s">
        <v>1423</v>
      </c>
      <c r="I487" s="10" t="s">
        <v>1504</v>
      </c>
      <c r="J487" s="10" t="s">
        <v>1505</v>
      </c>
      <c r="K487" s="11">
        <v>168935.48</v>
      </c>
      <c r="L487" s="11">
        <v>50000</v>
      </c>
      <c r="M487" s="11">
        <v>0</v>
      </c>
      <c r="N487" s="21">
        <v>30000</v>
      </c>
      <c r="O487" s="7">
        <v>3</v>
      </c>
      <c r="P487" s="11">
        <v>0</v>
      </c>
      <c r="Q487" s="11">
        <f t="shared" si="49"/>
        <v>17583.848909150114</v>
      </c>
      <c r="R487" s="12" t="b">
        <f t="shared" si="50"/>
        <v>0</v>
      </c>
      <c r="S487" s="23">
        <f t="shared" si="51"/>
        <v>18670.570318323284</v>
      </c>
      <c r="T487" s="23" t="b">
        <f t="shared" si="52"/>
        <v>0</v>
      </c>
      <c r="U487" s="23">
        <f t="shared" si="53"/>
        <v>18680.969566258598</v>
      </c>
      <c r="V487" s="25">
        <f t="shared" si="54"/>
        <v>18681</v>
      </c>
      <c r="W487" s="27">
        <f t="shared" si="55"/>
        <v>-11319</v>
      </c>
    </row>
    <row r="488" spans="2:23" ht="38.25" hidden="1" x14ac:dyDescent="0.2">
      <c r="B488" s="9">
        <v>487</v>
      </c>
      <c r="C488" s="9">
        <v>29</v>
      </c>
      <c r="D488" s="9" t="s">
        <v>1420</v>
      </c>
      <c r="E488" s="9" t="s">
        <v>1506</v>
      </c>
      <c r="F488" s="9">
        <v>90805</v>
      </c>
      <c r="G488" s="10" t="s">
        <v>1422</v>
      </c>
      <c r="H488" s="10" t="s">
        <v>1423</v>
      </c>
      <c r="I488" s="10" t="s">
        <v>1507</v>
      </c>
      <c r="J488" s="10" t="s">
        <v>1508</v>
      </c>
      <c r="K488" s="11">
        <v>166000</v>
      </c>
      <c r="L488" s="11">
        <v>29000</v>
      </c>
      <c r="M488" s="11">
        <v>0</v>
      </c>
      <c r="N488" s="21">
        <v>25000</v>
      </c>
      <c r="O488" s="7">
        <v>4</v>
      </c>
      <c r="P488" s="11">
        <v>0</v>
      </c>
      <c r="Q488" s="11">
        <f t="shared" si="49"/>
        <v>23445.131878866818</v>
      </c>
      <c r="R488" s="12" t="b">
        <f t="shared" si="50"/>
        <v>0</v>
      </c>
      <c r="S488" s="23">
        <f t="shared" si="51"/>
        <v>24531.853288039987</v>
      </c>
      <c r="T488" s="23" t="b">
        <f t="shared" si="52"/>
        <v>0</v>
      </c>
      <c r="U488" s="23">
        <f t="shared" si="53"/>
        <v>24542.252535975302</v>
      </c>
      <c r="V488" s="25">
        <f t="shared" si="54"/>
        <v>24543</v>
      </c>
      <c r="W488" s="27">
        <f t="shared" si="55"/>
        <v>-457</v>
      </c>
    </row>
    <row r="489" spans="2:23" ht="38.25" hidden="1" x14ac:dyDescent="0.2">
      <c r="B489" s="9">
        <v>488</v>
      </c>
      <c r="C489" s="9">
        <v>30</v>
      </c>
      <c r="D489" s="9" t="s">
        <v>1420</v>
      </c>
      <c r="E489" s="9" t="s">
        <v>1509</v>
      </c>
      <c r="F489" s="9">
        <v>91116</v>
      </c>
      <c r="G489" s="10" t="s">
        <v>1422</v>
      </c>
      <c r="H489" s="10" t="s">
        <v>1423</v>
      </c>
      <c r="I489" s="10" t="s">
        <v>1510</v>
      </c>
      <c r="J489" s="10" t="s">
        <v>1511</v>
      </c>
      <c r="K489" s="11">
        <v>154504</v>
      </c>
      <c r="L489" s="11">
        <v>49398</v>
      </c>
      <c r="M489" s="11">
        <v>0</v>
      </c>
      <c r="N489" s="21">
        <v>49398</v>
      </c>
      <c r="O489" s="7">
        <v>3</v>
      </c>
      <c r="P489" s="11">
        <v>0</v>
      </c>
      <c r="Q489" s="11">
        <f t="shared" si="49"/>
        <v>17583.848909150114</v>
      </c>
      <c r="R489" s="12" t="b">
        <f t="shared" si="50"/>
        <v>0</v>
      </c>
      <c r="S489" s="23">
        <f t="shared" si="51"/>
        <v>18670.570318323284</v>
      </c>
      <c r="T489" s="23" t="b">
        <f t="shared" si="52"/>
        <v>0</v>
      </c>
      <c r="U489" s="23">
        <f t="shared" si="53"/>
        <v>18680.969566258598</v>
      </c>
      <c r="V489" s="25">
        <f t="shared" si="54"/>
        <v>18681</v>
      </c>
      <c r="W489" s="27">
        <f t="shared" si="55"/>
        <v>-30717</v>
      </c>
    </row>
    <row r="490" spans="2:23" ht="51" hidden="1" x14ac:dyDescent="0.2">
      <c r="B490" s="9">
        <v>489</v>
      </c>
      <c r="C490" s="9">
        <v>31</v>
      </c>
      <c r="D490" s="9" t="s">
        <v>1420</v>
      </c>
      <c r="E490" s="9" t="s">
        <v>1512</v>
      </c>
      <c r="F490" s="9">
        <v>91232</v>
      </c>
      <c r="G490" s="10" t="s">
        <v>1422</v>
      </c>
      <c r="H490" s="10" t="s">
        <v>1423</v>
      </c>
      <c r="I490" s="10" t="s">
        <v>1513</v>
      </c>
      <c r="J490" s="10" t="s">
        <v>1514</v>
      </c>
      <c r="K490" s="11">
        <v>247400</v>
      </c>
      <c r="L490" s="11">
        <v>118900</v>
      </c>
      <c r="M490" s="11">
        <v>0</v>
      </c>
      <c r="N490" s="21">
        <v>118900</v>
      </c>
      <c r="O490" s="7">
        <v>4</v>
      </c>
      <c r="P490" s="11">
        <v>0</v>
      </c>
      <c r="Q490" s="11">
        <f t="shared" si="49"/>
        <v>23445.131878866818</v>
      </c>
      <c r="R490" s="12" t="b">
        <f t="shared" si="50"/>
        <v>0</v>
      </c>
      <c r="S490" s="23">
        <f t="shared" si="51"/>
        <v>24531.853288039987</v>
      </c>
      <c r="T490" s="23" t="b">
        <f t="shared" si="52"/>
        <v>0</v>
      </c>
      <c r="U490" s="23">
        <f t="shared" si="53"/>
        <v>24542.252535975302</v>
      </c>
      <c r="V490" s="25">
        <f t="shared" si="54"/>
        <v>24543</v>
      </c>
      <c r="W490" s="27">
        <f t="shared" si="55"/>
        <v>-94357</v>
      </c>
    </row>
    <row r="491" spans="2:23" ht="38.25" hidden="1" x14ac:dyDescent="0.2">
      <c r="B491" s="9">
        <v>490</v>
      </c>
      <c r="C491" s="9">
        <v>32</v>
      </c>
      <c r="D491" s="9" t="s">
        <v>1420</v>
      </c>
      <c r="E491" s="9" t="s">
        <v>1515</v>
      </c>
      <c r="F491" s="9">
        <v>91054</v>
      </c>
      <c r="G491" s="10" t="s">
        <v>1422</v>
      </c>
      <c r="H491" s="10" t="s">
        <v>1423</v>
      </c>
      <c r="I491" s="10" t="s">
        <v>1516</v>
      </c>
      <c r="J491" s="10" t="s">
        <v>1517</v>
      </c>
      <c r="K491" s="11">
        <v>251700</v>
      </c>
      <c r="L491" s="11">
        <v>40089.01</v>
      </c>
      <c r="M491" s="11">
        <v>0</v>
      </c>
      <c r="N491" s="21">
        <v>30089.01</v>
      </c>
      <c r="O491" s="7">
        <v>2</v>
      </c>
      <c r="P491" s="11">
        <v>0</v>
      </c>
      <c r="Q491" s="11">
        <f t="shared" si="49"/>
        <v>11722.565939433409</v>
      </c>
      <c r="R491" s="12" t="b">
        <f t="shared" si="50"/>
        <v>0</v>
      </c>
      <c r="S491" s="23">
        <f t="shared" si="51"/>
        <v>12809.287348606578</v>
      </c>
      <c r="T491" s="23" t="b">
        <f t="shared" si="52"/>
        <v>0</v>
      </c>
      <c r="U491" s="23">
        <f t="shared" si="53"/>
        <v>12819.686596541891</v>
      </c>
      <c r="V491" s="25">
        <f t="shared" si="54"/>
        <v>12820</v>
      </c>
      <c r="W491" s="27">
        <f t="shared" si="55"/>
        <v>-17269.009999999998</v>
      </c>
    </row>
    <row r="492" spans="2:23" ht="63.75" hidden="1" x14ac:dyDescent="0.2">
      <c r="B492" s="9">
        <v>491</v>
      </c>
      <c r="C492" s="9">
        <v>33</v>
      </c>
      <c r="D492" s="9" t="s">
        <v>1420</v>
      </c>
      <c r="E492" s="9" t="s">
        <v>1518</v>
      </c>
      <c r="F492" s="9">
        <v>91330</v>
      </c>
      <c r="G492" s="10" t="s">
        <v>1422</v>
      </c>
      <c r="H492" s="10" t="s">
        <v>1423</v>
      </c>
      <c r="I492" s="10" t="s">
        <v>1519</v>
      </c>
      <c r="J492" s="10" t="s">
        <v>1520</v>
      </c>
      <c r="K492" s="11">
        <v>330310</v>
      </c>
      <c r="L492" s="11">
        <v>168745</v>
      </c>
      <c r="M492" s="11">
        <v>32745</v>
      </c>
      <c r="N492" s="21">
        <v>136000</v>
      </c>
      <c r="O492" s="7">
        <v>4</v>
      </c>
      <c r="P492" s="11">
        <v>0</v>
      </c>
      <c r="Q492" s="11">
        <f t="shared" si="49"/>
        <v>23445.131878866818</v>
      </c>
      <c r="R492" s="12" t="b">
        <f t="shared" si="50"/>
        <v>0</v>
      </c>
      <c r="S492" s="23">
        <f t="shared" si="51"/>
        <v>24531.853288039987</v>
      </c>
      <c r="T492" s="23" t="b">
        <f t="shared" si="52"/>
        <v>0</v>
      </c>
      <c r="U492" s="23">
        <f t="shared" si="53"/>
        <v>24542.252535975302</v>
      </c>
      <c r="V492" s="25">
        <f t="shared" si="54"/>
        <v>24543</v>
      </c>
      <c r="W492" s="27">
        <f t="shared" si="55"/>
        <v>-111457</v>
      </c>
    </row>
    <row r="493" spans="2:23" ht="38.25" hidden="1" x14ac:dyDescent="0.2">
      <c r="B493" s="9">
        <v>492</v>
      </c>
      <c r="C493" s="9">
        <v>34</v>
      </c>
      <c r="D493" s="9" t="s">
        <v>1420</v>
      </c>
      <c r="E493" s="9" t="s">
        <v>1521</v>
      </c>
      <c r="F493" s="9">
        <v>91535</v>
      </c>
      <c r="G493" s="10" t="s">
        <v>1422</v>
      </c>
      <c r="H493" s="10" t="s">
        <v>1423</v>
      </c>
      <c r="I493" s="10" t="s">
        <v>1522</v>
      </c>
      <c r="J493" s="10" t="s">
        <v>1523</v>
      </c>
      <c r="K493" s="11">
        <v>191405.28</v>
      </c>
      <c r="L493" s="11">
        <v>77035</v>
      </c>
      <c r="M493" s="11">
        <v>33000</v>
      </c>
      <c r="N493" s="21">
        <v>30000</v>
      </c>
      <c r="O493" s="7">
        <v>4</v>
      </c>
      <c r="P493" s="11">
        <v>0</v>
      </c>
      <c r="Q493" s="11">
        <f t="shared" si="49"/>
        <v>23445.131878866818</v>
      </c>
      <c r="R493" s="12" t="b">
        <f t="shared" si="50"/>
        <v>0</v>
      </c>
      <c r="S493" s="23">
        <f t="shared" si="51"/>
        <v>24531.853288039987</v>
      </c>
      <c r="T493" s="23" t="b">
        <f t="shared" si="52"/>
        <v>0</v>
      </c>
      <c r="U493" s="23">
        <f t="shared" si="53"/>
        <v>24542.252535975302</v>
      </c>
      <c r="V493" s="25">
        <f t="shared" si="54"/>
        <v>24543</v>
      </c>
      <c r="W493" s="27">
        <f t="shared" si="55"/>
        <v>-5457</v>
      </c>
    </row>
    <row r="494" spans="2:23" ht="102" hidden="1" x14ac:dyDescent="0.2">
      <c r="B494" s="9">
        <v>493</v>
      </c>
      <c r="C494" s="9">
        <v>35</v>
      </c>
      <c r="D494" s="9" t="s">
        <v>1420</v>
      </c>
      <c r="E494" s="9" t="s">
        <v>1524</v>
      </c>
      <c r="F494" s="9">
        <v>91624</v>
      </c>
      <c r="G494" s="10" t="s">
        <v>1422</v>
      </c>
      <c r="H494" s="10" t="s">
        <v>1423</v>
      </c>
      <c r="I494" s="10" t="s">
        <v>1525</v>
      </c>
      <c r="J494" s="10" t="s">
        <v>1526</v>
      </c>
      <c r="K494" s="11">
        <v>132342</v>
      </c>
      <c r="L494" s="11">
        <v>4537</v>
      </c>
      <c r="M494" s="11">
        <v>0</v>
      </c>
      <c r="N494" s="21">
        <v>4537</v>
      </c>
      <c r="O494" s="7">
        <v>2</v>
      </c>
      <c r="P494" s="11">
        <v>0</v>
      </c>
      <c r="Q494" s="11">
        <f t="shared" si="49"/>
        <v>4537</v>
      </c>
      <c r="R494" s="12" t="b">
        <f t="shared" si="50"/>
        <v>1</v>
      </c>
      <c r="S494" s="23">
        <f t="shared" si="51"/>
        <v>4537</v>
      </c>
      <c r="T494" s="23" t="b">
        <f t="shared" si="52"/>
        <v>1</v>
      </c>
      <c r="U494" s="23">
        <f t="shared" si="53"/>
        <v>4537</v>
      </c>
      <c r="V494" s="25">
        <f t="shared" si="54"/>
        <v>4537</v>
      </c>
      <c r="W494" s="27">
        <f t="shared" si="55"/>
        <v>0</v>
      </c>
    </row>
    <row r="495" spans="2:23" ht="38.25" hidden="1" x14ac:dyDescent="0.2">
      <c r="B495" s="9">
        <v>494</v>
      </c>
      <c r="C495" s="9">
        <v>36</v>
      </c>
      <c r="D495" s="9" t="s">
        <v>1420</v>
      </c>
      <c r="E495" s="9" t="s">
        <v>1527</v>
      </c>
      <c r="F495" s="9">
        <v>87139</v>
      </c>
      <c r="G495" s="10" t="s">
        <v>1422</v>
      </c>
      <c r="H495" s="10" t="s">
        <v>1423</v>
      </c>
      <c r="I495" s="10" t="s">
        <v>1528</v>
      </c>
      <c r="J495" s="10" t="s">
        <v>1529</v>
      </c>
      <c r="K495" s="11">
        <v>284700</v>
      </c>
      <c r="L495" s="11">
        <v>130000</v>
      </c>
      <c r="M495" s="11">
        <v>0</v>
      </c>
      <c r="N495" s="21">
        <v>60000</v>
      </c>
      <c r="O495" s="7">
        <v>4</v>
      </c>
      <c r="P495" s="11">
        <v>0</v>
      </c>
      <c r="Q495" s="11">
        <f t="shared" si="49"/>
        <v>23445.131878866818</v>
      </c>
      <c r="R495" s="12" t="b">
        <f t="shared" si="50"/>
        <v>0</v>
      </c>
      <c r="S495" s="23">
        <f t="shared" si="51"/>
        <v>24531.853288039987</v>
      </c>
      <c r="T495" s="23" t="b">
        <f t="shared" si="52"/>
        <v>0</v>
      </c>
      <c r="U495" s="23">
        <f t="shared" si="53"/>
        <v>24542.252535975302</v>
      </c>
      <c r="V495" s="25">
        <f t="shared" si="54"/>
        <v>24543</v>
      </c>
      <c r="W495" s="27">
        <f t="shared" si="55"/>
        <v>-35457</v>
      </c>
    </row>
    <row r="496" spans="2:23" ht="51" hidden="1" x14ac:dyDescent="0.2">
      <c r="B496" s="9">
        <v>495</v>
      </c>
      <c r="C496" s="9">
        <v>37</v>
      </c>
      <c r="D496" s="9" t="s">
        <v>1420</v>
      </c>
      <c r="E496" s="9" t="s">
        <v>1530</v>
      </c>
      <c r="F496" s="9">
        <v>91795</v>
      </c>
      <c r="G496" s="10" t="s">
        <v>1422</v>
      </c>
      <c r="H496" s="10" t="s">
        <v>1423</v>
      </c>
      <c r="I496" s="10" t="s">
        <v>1531</v>
      </c>
      <c r="J496" s="10" t="s">
        <v>1532</v>
      </c>
      <c r="K496" s="11">
        <v>284366</v>
      </c>
      <c r="L496" s="11">
        <v>66819</v>
      </c>
      <c r="M496" s="11">
        <v>48000</v>
      </c>
      <c r="N496" s="21">
        <v>18819</v>
      </c>
      <c r="O496" s="7">
        <v>3</v>
      </c>
      <c r="P496" s="11">
        <v>0</v>
      </c>
      <c r="Q496" s="11">
        <f t="shared" si="49"/>
        <v>17583.848909150114</v>
      </c>
      <c r="R496" s="12" t="b">
        <f t="shared" si="50"/>
        <v>0</v>
      </c>
      <c r="S496" s="23">
        <f t="shared" si="51"/>
        <v>18670.570318323284</v>
      </c>
      <c r="T496" s="23" t="b">
        <f t="shared" si="52"/>
        <v>0</v>
      </c>
      <c r="U496" s="23">
        <f t="shared" si="53"/>
        <v>18680.969566258598</v>
      </c>
      <c r="V496" s="25">
        <f t="shared" si="54"/>
        <v>18681</v>
      </c>
      <c r="W496" s="27">
        <f t="shared" si="55"/>
        <v>-138</v>
      </c>
    </row>
    <row r="497" spans="2:23" ht="38.25" hidden="1" x14ac:dyDescent="0.2">
      <c r="B497" s="9">
        <v>496</v>
      </c>
      <c r="C497" s="9">
        <v>38</v>
      </c>
      <c r="D497" s="9" t="s">
        <v>1420</v>
      </c>
      <c r="E497" s="9" t="s">
        <v>1533</v>
      </c>
      <c r="F497" s="9">
        <v>91982</v>
      </c>
      <c r="G497" s="10" t="s">
        <v>1422</v>
      </c>
      <c r="H497" s="10" t="s">
        <v>1423</v>
      </c>
      <c r="I497" s="10" t="s">
        <v>1534</v>
      </c>
      <c r="J497" s="10" t="s">
        <v>1535</v>
      </c>
      <c r="K497" s="11">
        <v>143000</v>
      </c>
      <c r="L497" s="11">
        <v>13000</v>
      </c>
      <c r="M497" s="11">
        <v>0</v>
      </c>
      <c r="N497" s="21">
        <v>13000</v>
      </c>
      <c r="O497" s="7">
        <v>3</v>
      </c>
      <c r="P497" s="11">
        <v>0</v>
      </c>
      <c r="Q497" s="11">
        <f t="shared" si="49"/>
        <v>13000</v>
      </c>
      <c r="R497" s="12" t="b">
        <f t="shared" si="50"/>
        <v>1</v>
      </c>
      <c r="S497" s="23">
        <f t="shared" si="51"/>
        <v>13000</v>
      </c>
      <c r="T497" s="23" t="b">
        <f t="shared" si="52"/>
        <v>1</v>
      </c>
      <c r="U497" s="23">
        <f t="shared" si="53"/>
        <v>13000</v>
      </c>
      <c r="V497" s="25">
        <f t="shared" si="54"/>
        <v>13000</v>
      </c>
      <c r="W497" s="27">
        <f t="shared" si="55"/>
        <v>0</v>
      </c>
    </row>
    <row r="498" spans="2:23" ht="102" hidden="1" x14ac:dyDescent="0.2">
      <c r="B498" s="9">
        <v>497</v>
      </c>
      <c r="C498" s="9">
        <v>1</v>
      </c>
      <c r="D498" s="9" t="s">
        <v>1536</v>
      </c>
      <c r="E498" s="9" t="s">
        <v>1537</v>
      </c>
      <c r="F498" s="9">
        <v>95943</v>
      </c>
      <c r="G498" s="10" t="s">
        <v>1538</v>
      </c>
      <c r="H498" s="10" t="s">
        <v>1539</v>
      </c>
      <c r="I498" s="10" t="s">
        <v>1540</v>
      </c>
      <c r="J498" s="10" t="s">
        <v>1541</v>
      </c>
      <c r="K498" s="11">
        <v>122000</v>
      </c>
      <c r="L498" s="11">
        <v>40000</v>
      </c>
      <c r="M498" s="11">
        <v>0</v>
      </c>
      <c r="N498" s="21">
        <v>40000</v>
      </c>
      <c r="O498" s="7">
        <v>3</v>
      </c>
      <c r="P498" s="11">
        <v>0</v>
      </c>
      <c r="Q498" s="11">
        <f t="shared" si="49"/>
        <v>17583.848909150114</v>
      </c>
      <c r="R498" s="12" t="b">
        <f t="shared" si="50"/>
        <v>0</v>
      </c>
      <c r="S498" s="23">
        <f t="shared" si="51"/>
        <v>18670.570318323284</v>
      </c>
      <c r="T498" s="23" t="b">
        <f t="shared" si="52"/>
        <v>0</v>
      </c>
      <c r="U498" s="23">
        <f t="shared" si="53"/>
        <v>18680.969566258598</v>
      </c>
      <c r="V498" s="25">
        <f t="shared" si="54"/>
        <v>18681</v>
      </c>
      <c r="W498" s="27">
        <f t="shared" si="55"/>
        <v>-21319</v>
      </c>
    </row>
    <row r="499" spans="2:23" ht="38.25" hidden="1" x14ac:dyDescent="0.2">
      <c r="B499" s="9">
        <v>498</v>
      </c>
      <c r="C499" s="9">
        <v>2</v>
      </c>
      <c r="D499" s="9" t="s">
        <v>1536</v>
      </c>
      <c r="E499" s="9" t="s">
        <v>1542</v>
      </c>
      <c r="F499" s="9">
        <v>96147</v>
      </c>
      <c r="G499" s="10" t="s">
        <v>1538</v>
      </c>
      <c r="H499" s="10" t="s">
        <v>1539</v>
      </c>
      <c r="I499" s="10" t="s">
        <v>1543</v>
      </c>
      <c r="J499" s="10" t="s">
        <v>1544</v>
      </c>
      <c r="K499" s="11">
        <v>42245</v>
      </c>
      <c r="L499" s="11">
        <v>19456.91</v>
      </c>
      <c r="M499" s="11">
        <v>0</v>
      </c>
      <c r="N499" s="21">
        <v>19456.91</v>
      </c>
      <c r="O499" s="7">
        <v>3</v>
      </c>
      <c r="P499" s="11">
        <v>0</v>
      </c>
      <c r="Q499" s="11">
        <f t="shared" si="49"/>
        <v>17583.848909150114</v>
      </c>
      <c r="R499" s="12" t="b">
        <f t="shared" si="50"/>
        <v>0</v>
      </c>
      <c r="S499" s="23">
        <f t="shared" si="51"/>
        <v>18670.570318323284</v>
      </c>
      <c r="T499" s="23" t="b">
        <f t="shared" si="52"/>
        <v>0</v>
      </c>
      <c r="U499" s="23">
        <f t="shared" si="53"/>
        <v>18680.969566258598</v>
      </c>
      <c r="V499" s="25">
        <f t="shared" si="54"/>
        <v>18681</v>
      </c>
      <c r="W499" s="27">
        <f t="shared" si="55"/>
        <v>-775.90999999999985</v>
      </c>
    </row>
    <row r="500" spans="2:23" ht="114.75" hidden="1" x14ac:dyDescent="0.2">
      <c r="B500" s="9">
        <v>499</v>
      </c>
      <c r="C500" s="9">
        <v>3</v>
      </c>
      <c r="D500" s="9" t="s">
        <v>1536</v>
      </c>
      <c r="E500" s="9" t="s">
        <v>1545</v>
      </c>
      <c r="F500" s="9">
        <v>100362</v>
      </c>
      <c r="G500" s="10" t="s">
        <v>1538</v>
      </c>
      <c r="H500" s="10" t="s">
        <v>1539</v>
      </c>
      <c r="I500" s="10" t="s">
        <v>1546</v>
      </c>
      <c r="J500" s="10" t="s">
        <v>1547</v>
      </c>
      <c r="K500" s="11">
        <v>90000</v>
      </c>
      <c r="L500" s="11">
        <v>54000</v>
      </c>
      <c r="M500" s="11">
        <v>0</v>
      </c>
      <c r="N500" s="21">
        <v>54000</v>
      </c>
      <c r="O500" s="7">
        <v>3</v>
      </c>
      <c r="P500" s="11">
        <v>0</v>
      </c>
      <c r="Q500" s="11">
        <f t="shared" si="49"/>
        <v>17583.848909150114</v>
      </c>
      <c r="R500" s="12" t="b">
        <f t="shared" si="50"/>
        <v>0</v>
      </c>
      <c r="S500" s="23">
        <f t="shared" si="51"/>
        <v>18670.570318323284</v>
      </c>
      <c r="T500" s="23" t="b">
        <f t="shared" si="52"/>
        <v>0</v>
      </c>
      <c r="U500" s="23">
        <f t="shared" si="53"/>
        <v>18680.969566258598</v>
      </c>
      <c r="V500" s="25">
        <f t="shared" si="54"/>
        <v>18681</v>
      </c>
      <c r="W500" s="27">
        <f t="shared" si="55"/>
        <v>-35319</v>
      </c>
    </row>
    <row r="501" spans="2:23" ht="25.5" hidden="1" x14ac:dyDescent="0.2">
      <c r="B501" s="9">
        <v>500</v>
      </c>
      <c r="C501" s="9">
        <v>4</v>
      </c>
      <c r="D501" s="9" t="s">
        <v>1536</v>
      </c>
      <c r="E501" s="9" t="s">
        <v>1548</v>
      </c>
      <c r="F501" s="9">
        <v>96370</v>
      </c>
      <c r="G501" s="10" t="s">
        <v>1538</v>
      </c>
      <c r="H501" s="10" t="s">
        <v>1539</v>
      </c>
      <c r="I501" s="10" t="s">
        <v>1549</v>
      </c>
      <c r="J501" s="10" t="s">
        <v>1550</v>
      </c>
      <c r="K501" s="11">
        <v>113050</v>
      </c>
      <c r="L501" s="11">
        <v>0</v>
      </c>
      <c r="M501" s="11">
        <v>0</v>
      </c>
      <c r="N501" s="21">
        <v>113050</v>
      </c>
      <c r="O501" s="7">
        <v>2</v>
      </c>
      <c r="P501" s="11">
        <v>0</v>
      </c>
      <c r="Q501" s="11">
        <f t="shared" si="49"/>
        <v>11722.565939433409</v>
      </c>
      <c r="R501" s="12" t="b">
        <f t="shared" si="50"/>
        <v>0</v>
      </c>
      <c r="S501" s="23">
        <f t="shared" si="51"/>
        <v>12809.287348606578</v>
      </c>
      <c r="T501" s="23" t="b">
        <f t="shared" si="52"/>
        <v>0</v>
      </c>
      <c r="U501" s="23">
        <f t="shared" si="53"/>
        <v>12819.686596541891</v>
      </c>
      <c r="V501" s="25">
        <f t="shared" si="54"/>
        <v>12820</v>
      </c>
      <c r="W501" s="27">
        <f t="shared" si="55"/>
        <v>-100230</v>
      </c>
    </row>
    <row r="502" spans="2:23" ht="38.25" hidden="1" x14ac:dyDescent="0.2">
      <c r="B502" s="9">
        <v>501</v>
      </c>
      <c r="C502" s="9">
        <v>5</v>
      </c>
      <c r="D502" s="9" t="s">
        <v>1536</v>
      </c>
      <c r="E502" s="9" t="s">
        <v>1551</v>
      </c>
      <c r="F502" s="9">
        <v>96423</v>
      </c>
      <c r="G502" s="10" t="s">
        <v>1538</v>
      </c>
      <c r="H502" s="10" t="s">
        <v>1539</v>
      </c>
      <c r="I502" s="10" t="s">
        <v>1552</v>
      </c>
      <c r="J502" s="10" t="s">
        <v>1553</v>
      </c>
      <c r="K502" s="11">
        <v>164000</v>
      </c>
      <c r="L502" s="11">
        <v>76500</v>
      </c>
      <c r="M502" s="11">
        <v>0</v>
      </c>
      <c r="N502" s="21">
        <v>76500</v>
      </c>
      <c r="O502" s="7">
        <v>3</v>
      </c>
      <c r="P502" s="11">
        <v>0</v>
      </c>
      <c r="Q502" s="11">
        <f t="shared" si="49"/>
        <v>17583.848909150114</v>
      </c>
      <c r="R502" s="12" t="b">
        <f t="shared" si="50"/>
        <v>0</v>
      </c>
      <c r="S502" s="23">
        <f t="shared" si="51"/>
        <v>18670.570318323284</v>
      </c>
      <c r="T502" s="23" t="b">
        <f t="shared" si="52"/>
        <v>0</v>
      </c>
      <c r="U502" s="23">
        <f t="shared" si="53"/>
        <v>18680.969566258598</v>
      </c>
      <c r="V502" s="25">
        <f t="shared" si="54"/>
        <v>18681</v>
      </c>
      <c r="W502" s="27">
        <f t="shared" si="55"/>
        <v>-57819</v>
      </c>
    </row>
    <row r="503" spans="2:23" ht="25.5" hidden="1" x14ac:dyDescent="0.2">
      <c r="B503" s="9">
        <v>502</v>
      </c>
      <c r="C503" s="9">
        <v>6</v>
      </c>
      <c r="D503" s="9" t="s">
        <v>1536</v>
      </c>
      <c r="E503" s="9" t="s">
        <v>1554</v>
      </c>
      <c r="F503" s="9">
        <v>97009</v>
      </c>
      <c r="G503" s="10" t="s">
        <v>1538</v>
      </c>
      <c r="H503" s="10" t="s">
        <v>1539</v>
      </c>
      <c r="I503" s="10" t="s">
        <v>1555</v>
      </c>
      <c r="J503" s="10" t="s">
        <v>1556</v>
      </c>
      <c r="K503" s="11">
        <v>238000</v>
      </c>
      <c r="L503" s="11">
        <v>74640</v>
      </c>
      <c r="M503" s="11">
        <v>0</v>
      </c>
      <c r="N503" s="21">
        <v>74640</v>
      </c>
      <c r="O503" s="7">
        <v>3</v>
      </c>
      <c r="P503" s="11">
        <v>0</v>
      </c>
      <c r="Q503" s="11">
        <f t="shared" si="49"/>
        <v>17583.848909150114</v>
      </c>
      <c r="R503" s="12" t="b">
        <f t="shared" si="50"/>
        <v>0</v>
      </c>
      <c r="S503" s="23">
        <f t="shared" si="51"/>
        <v>18670.570318323284</v>
      </c>
      <c r="T503" s="23" t="b">
        <f t="shared" si="52"/>
        <v>0</v>
      </c>
      <c r="U503" s="23">
        <f t="shared" si="53"/>
        <v>18680.969566258598</v>
      </c>
      <c r="V503" s="25">
        <f t="shared" si="54"/>
        <v>18681</v>
      </c>
      <c r="W503" s="27">
        <f t="shared" si="55"/>
        <v>-55959</v>
      </c>
    </row>
    <row r="504" spans="2:23" ht="76.5" hidden="1" x14ac:dyDescent="0.2">
      <c r="B504" s="9">
        <v>503</v>
      </c>
      <c r="C504" s="9">
        <v>7</v>
      </c>
      <c r="D504" s="9" t="s">
        <v>1536</v>
      </c>
      <c r="E504" s="9" t="s">
        <v>1557</v>
      </c>
      <c r="F504" s="9">
        <v>97189</v>
      </c>
      <c r="G504" s="10" t="s">
        <v>1538</v>
      </c>
      <c r="H504" s="10" t="s">
        <v>1539</v>
      </c>
      <c r="I504" s="10" t="s">
        <v>1558</v>
      </c>
      <c r="J504" s="10" t="s">
        <v>1559</v>
      </c>
      <c r="K504" s="11">
        <v>127000</v>
      </c>
      <c r="L504" s="11">
        <v>93401</v>
      </c>
      <c r="M504" s="11">
        <v>6430</v>
      </c>
      <c r="N504" s="21">
        <v>86971</v>
      </c>
      <c r="O504" s="7">
        <v>3</v>
      </c>
      <c r="P504" s="11">
        <v>0</v>
      </c>
      <c r="Q504" s="11">
        <f t="shared" si="49"/>
        <v>17583.848909150114</v>
      </c>
      <c r="R504" s="12" t="b">
        <f t="shared" si="50"/>
        <v>0</v>
      </c>
      <c r="S504" s="23">
        <f t="shared" si="51"/>
        <v>18670.570318323284</v>
      </c>
      <c r="T504" s="23" t="b">
        <f t="shared" si="52"/>
        <v>0</v>
      </c>
      <c r="U504" s="23">
        <f t="shared" si="53"/>
        <v>18680.969566258598</v>
      </c>
      <c r="V504" s="25">
        <f t="shared" si="54"/>
        <v>18681</v>
      </c>
      <c r="W504" s="27">
        <f t="shared" si="55"/>
        <v>-68290</v>
      </c>
    </row>
    <row r="505" spans="2:23" ht="51" hidden="1" x14ac:dyDescent="0.2">
      <c r="B505" s="9">
        <v>504</v>
      </c>
      <c r="C505" s="9">
        <v>8</v>
      </c>
      <c r="D505" s="9" t="s">
        <v>1536</v>
      </c>
      <c r="E505" s="9" t="s">
        <v>1560</v>
      </c>
      <c r="F505" s="9">
        <v>97394</v>
      </c>
      <c r="G505" s="10" t="s">
        <v>1538</v>
      </c>
      <c r="H505" s="10" t="s">
        <v>1539</v>
      </c>
      <c r="I505" s="10" t="s">
        <v>1561</v>
      </c>
      <c r="J505" s="10" t="s">
        <v>1562</v>
      </c>
      <c r="K505" s="11">
        <v>85400</v>
      </c>
      <c r="L505" s="11">
        <v>29890</v>
      </c>
      <c r="M505" s="11">
        <v>0</v>
      </c>
      <c r="N505" s="21">
        <v>29890</v>
      </c>
      <c r="O505" s="7">
        <v>2</v>
      </c>
      <c r="P505" s="11">
        <v>0</v>
      </c>
      <c r="Q505" s="11">
        <f t="shared" si="49"/>
        <v>11722.565939433409</v>
      </c>
      <c r="R505" s="12" t="b">
        <f t="shared" si="50"/>
        <v>0</v>
      </c>
      <c r="S505" s="23">
        <f t="shared" si="51"/>
        <v>12809.287348606578</v>
      </c>
      <c r="T505" s="23" t="b">
        <f t="shared" si="52"/>
        <v>0</v>
      </c>
      <c r="U505" s="23">
        <f t="shared" si="53"/>
        <v>12819.686596541891</v>
      </c>
      <c r="V505" s="25">
        <f t="shared" si="54"/>
        <v>12820</v>
      </c>
      <c r="W505" s="27">
        <f t="shared" si="55"/>
        <v>-17070</v>
      </c>
    </row>
    <row r="506" spans="2:23" ht="63.75" hidden="1" x14ac:dyDescent="0.2">
      <c r="B506" s="9">
        <v>505</v>
      </c>
      <c r="C506" s="9">
        <v>9</v>
      </c>
      <c r="D506" s="9" t="s">
        <v>1536</v>
      </c>
      <c r="E506" s="9" t="s">
        <v>1563</v>
      </c>
      <c r="F506" s="9">
        <v>98168</v>
      </c>
      <c r="G506" s="10" t="s">
        <v>1538</v>
      </c>
      <c r="H506" s="10" t="s">
        <v>1539</v>
      </c>
      <c r="I506" s="10" t="s">
        <v>1564</v>
      </c>
      <c r="J506" s="10" t="s">
        <v>1565</v>
      </c>
      <c r="K506" s="11">
        <v>142800</v>
      </c>
      <c r="L506" s="11">
        <v>36379</v>
      </c>
      <c r="M506" s="11">
        <v>0</v>
      </c>
      <c r="N506" s="21">
        <v>36379</v>
      </c>
      <c r="O506" s="7">
        <v>3</v>
      </c>
      <c r="P506" s="11">
        <v>0</v>
      </c>
      <c r="Q506" s="11">
        <f t="shared" si="49"/>
        <v>17583.848909150114</v>
      </c>
      <c r="R506" s="12" t="b">
        <f t="shared" si="50"/>
        <v>0</v>
      </c>
      <c r="S506" s="23">
        <f t="shared" si="51"/>
        <v>18670.570318323284</v>
      </c>
      <c r="T506" s="23" t="b">
        <f t="shared" si="52"/>
        <v>0</v>
      </c>
      <c r="U506" s="23">
        <f t="shared" si="53"/>
        <v>18680.969566258598</v>
      </c>
      <c r="V506" s="25">
        <f t="shared" si="54"/>
        <v>18681</v>
      </c>
      <c r="W506" s="27">
        <f t="shared" si="55"/>
        <v>-17698</v>
      </c>
    </row>
    <row r="507" spans="2:23" ht="38.25" hidden="1" x14ac:dyDescent="0.2">
      <c r="B507" s="9">
        <v>506</v>
      </c>
      <c r="C507" s="9">
        <v>10</v>
      </c>
      <c r="D507" s="9" t="s">
        <v>1536</v>
      </c>
      <c r="E507" s="9" t="s">
        <v>1566</v>
      </c>
      <c r="F507" s="9">
        <v>98337</v>
      </c>
      <c r="G507" s="10" t="s">
        <v>1538</v>
      </c>
      <c r="H507" s="10" t="s">
        <v>1539</v>
      </c>
      <c r="I507" s="10" t="s">
        <v>1567</v>
      </c>
      <c r="J507" s="10" t="s">
        <v>1568</v>
      </c>
      <c r="K507" s="11">
        <v>120000</v>
      </c>
      <c r="L507" s="11">
        <v>56035</v>
      </c>
      <c r="M507" s="11">
        <v>0</v>
      </c>
      <c r="N507" s="21">
        <v>56035</v>
      </c>
      <c r="O507" s="7">
        <v>3</v>
      </c>
      <c r="P507" s="11">
        <v>0</v>
      </c>
      <c r="Q507" s="11">
        <f t="shared" si="49"/>
        <v>17583.848909150114</v>
      </c>
      <c r="R507" s="12" t="b">
        <f t="shared" si="50"/>
        <v>0</v>
      </c>
      <c r="S507" s="23">
        <f t="shared" si="51"/>
        <v>18670.570318323284</v>
      </c>
      <c r="T507" s="23" t="b">
        <f t="shared" si="52"/>
        <v>0</v>
      </c>
      <c r="U507" s="23">
        <f t="shared" si="53"/>
        <v>18680.969566258598</v>
      </c>
      <c r="V507" s="25">
        <f t="shared" si="54"/>
        <v>18681</v>
      </c>
      <c r="W507" s="27">
        <f t="shared" si="55"/>
        <v>-37354</v>
      </c>
    </row>
    <row r="508" spans="2:23" ht="51" hidden="1" x14ac:dyDescent="0.2">
      <c r="B508" s="9">
        <v>507</v>
      </c>
      <c r="C508" s="9">
        <v>11</v>
      </c>
      <c r="D508" s="9" t="s">
        <v>1536</v>
      </c>
      <c r="E508" s="9" t="s">
        <v>1569</v>
      </c>
      <c r="F508" s="9">
        <v>98916</v>
      </c>
      <c r="G508" s="10" t="s">
        <v>1538</v>
      </c>
      <c r="H508" s="10" t="s">
        <v>1539</v>
      </c>
      <c r="I508" s="10" t="s">
        <v>1570</v>
      </c>
      <c r="J508" s="10" t="s">
        <v>1571</v>
      </c>
      <c r="K508" s="11">
        <v>73920</v>
      </c>
      <c r="L508" s="11">
        <v>19170</v>
      </c>
      <c r="M508" s="11">
        <v>0</v>
      </c>
      <c r="N508" s="21">
        <v>19170</v>
      </c>
      <c r="O508" s="7">
        <v>3</v>
      </c>
      <c r="P508" s="11">
        <v>0</v>
      </c>
      <c r="Q508" s="11">
        <f t="shared" si="49"/>
        <v>17583.848909150114</v>
      </c>
      <c r="R508" s="12" t="b">
        <f t="shared" si="50"/>
        <v>0</v>
      </c>
      <c r="S508" s="23">
        <f t="shared" si="51"/>
        <v>18670.570318323284</v>
      </c>
      <c r="T508" s="23" t="b">
        <f t="shared" si="52"/>
        <v>0</v>
      </c>
      <c r="U508" s="23">
        <f t="shared" si="53"/>
        <v>18680.969566258598</v>
      </c>
      <c r="V508" s="25">
        <f t="shared" si="54"/>
        <v>18681</v>
      </c>
      <c r="W508" s="27">
        <f t="shared" si="55"/>
        <v>-489</v>
      </c>
    </row>
    <row r="509" spans="2:23" ht="51" hidden="1" x14ac:dyDescent="0.2">
      <c r="B509" s="9">
        <v>508</v>
      </c>
      <c r="C509" s="9">
        <v>12</v>
      </c>
      <c r="D509" s="9" t="s">
        <v>1536</v>
      </c>
      <c r="E509" s="9" t="s">
        <v>1572</v>
      </c>
      <c r="F509" s="9">
        <v>98998</v>
      </c>
      <c r="G509" s="10" t="s">
        <v>1538</v>
      </c>
      <c r="H509" s="10" t="s">
        <v>1539</v>
      </c>
      <c r="I509" s="10" t="s">
        <v>1573</v>
      </c>
      <c r="J509" s="10" t="s">
        <v>1574</v>
      </c>
      <c r="K509" s="11">
        <v>89800</v>
      </c>
      <c r="L509" s="11">
        <v>52887</v>
      </c>
      <c r="M509" s="11">
        <v>0</v>
      </c>
      <c r="N509" s="21">
        <v>52887</v>
      </c>
      <c r="O509" s="7">
        <v>3</v>
      </c>
      <c r="P509" s="11">
        <v>0</v>
      </c>
      <c r="Q509" s="11">
        <f t="shared" si="49"/>
        <v>17583.848909150114</v>
      </c>
      <c r="R509" s="12" t="b">
        <f t="shared" si="50"/>
        <v>0</v>
      </c>
      <c r="S509" s="23">
        <f t="shared" si="51"/>
        <v>18670.570318323284</v>
      </c>
      <c r="T509" s="23" t="b">
        <f t="shared" si="52"/>
        <v>0</v>
      </c>
      <c r="U509" s="23">
        <f t="shared" si="53"/>
        <v>18680.969566258598</v>
      </c>
      <c r="V509" s="25">
        <f t="shared" si="54"/>
        <v>18681</v>
      </c>
      <c r="W509" s="27">
        <f t="shared" si="55"/>
        <v>-34206</v>
      </c>
    </row>
    <row r="510" spans="2:23" ht="76.5" hidden="1" x14ac:dyDescent="0.2">
      <c r="B510" s="9">
        <v>509</v>
      </c>
      <c r="C510" s="9">
        <v>13</v>
      </c>
      <c r="D510" s="9" t="s">
        <v>1536</v>
      </c>
      <c r="E510" s="9" t="s">
        <v>1575</v>
      </c>
      <c r="F510" s="9">
        <v>99539</v>
      </c>
      <c r="G510" s="10" t="s">
        <v>1538</v>
      </c>
      <c r="H510" s="10" t="s">
        <v>1539</v>
      </c>
      <c r="I510" s="10" t="s">
        <v>1576</v>
      </c>
      <c r="J510" s="10" t="s">
        <v>1577</v>
      </c>
      <c r="K510" s="11">
        <v>90000</v>
      </c>
      <c r="L510" s="11">
        <v>30000</v>
      </c>
      <c r="M510" s="11">
        <v>0</v>
      </c>
      <c r="N510" s="21">
        <v>30000</v>
      </c>
      <c r="O510" s="7">
        <v>4</v>
      </c>
      <c r="P510" s="11">
        <v>0</v>
      </c>
      <c r="Q510" s="11">
        <f t="shared" si="49"/>
        <v>23445.131878866818</v>
      </c>
      <c r="R510" s="12" t="b">
        <f t="shared" si="50"/>
        <v>0</v>
      </c>
      <c r="S510" s="23">
        <f t="shared" si="51"/>
        <v>24531.853288039987</v>
      </c>
      <c r="T510" s="23" t="b">
        <f t="shared" si="52"/>
        <v>0</v>
      </c>
      <c r="U510" s="23">
        <f t="shared" si="53"/>
        <v>24542.252535975302</v>
      </c>
      <c r="V510" s="25">
        <f t="shared" si="54"/>
        <v>24543</v>
      </c>
      <c r="W510" s="27">
        <f t="shared" si="55"/>
        <v>-5457</v>
      </c>
    </row>
    <row r="511" spans="2:23" ht="76.5" hidden="1" x14ac:dyDescent="0.2">
      <c r="B511" s="9">
        <v>510</v>
      </c>
      <c r="C511" s="9">
        <v>1</v>
      </c>
      <c r="D511" s="9" t="s">
        <v>1578</v>
      </c>
      <c r="E511" s="9" t="s">
        <v>1579</v>
      </c>
      <c r="F511" s="9">
        <v>92872</v>
      </c>
      <c r="G511" s="10" t="s">
        <v>1580</v>
      </c>
      <c r="H511" s="10" t="s">
        <v>1581</v>
      </c>
      <c r="I511" s="10" t="s">
        <v>1582</v>
      </c>
      <c r="J511" s="10" t="s">
        <v>1583</v>
      </c>
      <c r="K511" s="11">
        <v>80000</v>
      </c>
      <c r="L511" s="11">
        <v>29600</v>
      </c>
      <c r="M511" s="11">
        <v>0</v>
      </c>
      <c r="N511" s="21">
        <v>29600</v>
      </c>
      <c r="O511" s="7">
        <v>3</v>
      </c>
      <c r="P511" s="11">
        <v>0</v>
      </c>
      <c r="Q511" s="11">
        <f t="shared" si="49"/>
        <v>17583.848909150114</v>
      </c>
      <c r="R511" s="12" t="b">
        <f t="shared" si="50"/>
        <v>0</v>
      </c>
      <c r="S511" s="23">
        <f t="shared" si="51"/>
        <v>18670.570318323284</v>
      </c>
      <c r="T511" s="23" t="b">
        <f t="shared" si="52"/>
        <v>0</v>
      </c>
      <c r="U511" s="23">
        <f t="shared" si="53"/>
        <v>18680.969566258598</v>
      </c>
      <c r="V511" s="25">
        <f t="shared" si="54"/>
        <v>18681</v>
      </c>
      <c r="W511" s="27">
        <f t="shared" si="55"/>
        <v>-10919</v>
      </c>
    </row>
    <row r="512" spans="2:23" ht="63.75" hidden="1" x14ac:dyDescent="0.2">
      <c r="B512" s="9">
        <v>511</v>
      </c>
      <c r="C512" s="9">
        <v>2</v>
      </c>
      <c r="D512" s="9" t="s">
        <v>1578</v>
      </c>
      <c r="E512" s="9" t="s">
        <v>1584</v>
      </c>
      <c r="F512" s="9">
        <v>92907</v>
      </c>
      <c r="G512" s="10" t="s">
        <v>1580</v>
      </c>
      <c r="H512" s="10" t="s">
        <v>1581</v>
      </c>
      <c r="I512" s="10" t="s">
        <v>1585</v>
      </c>
      <c r="J512" s="10" t="s">
        <v>1586</v>
      </c>
      <c r="K512" s="11">
        <v>109480</v>
      </c>
      <c r="L512" s="11">
        <v>73249.960000000006</v>
      </c>
      <c r="M512" s="11">
        <v>0</v>
      </c>
      <c r="N512" s="21">
        <v>73249.960000000006</v>
      </c>
      <c r="O512" s="7">
        <v>3</v>
      </c>
      <c r="P512" s="11">
        <v>0</v>
      </c>
      <c r="Q512" s="11">
        <f t="shared" si="49"/>
        <v>17583.848909150114</v>
      </c>
      <c r="R512" s="12" t="b">
        <f t="shared" si="50"/>
        <v>0</v>
      </c>
      <c r="S512" s="23">
        <f t="shared" si="51"/>
        <v>18670.570318323284</v>
      </c>
      <c r="T512" s="23" t="b">
        <f t="shared" si="52"/>
        <v>0</v>
      </c>
      <c r="U512" s="23">
        <f t="shared" si="53"/>
        <v>18680.969566258598</v>
      </c>
      <c r="V512" s="25">
        <f t="shared" si="54"/>
        <v>18681</v>
      </c>
      <c r="W512" s="27">
        <f t="shared" si="55"/>
        <v>-54568.960000000006</v>
      </c>
    </row>
    <row r="513" spans="2:23" ht="63.75" hidden="1" x14ac:dyDescent="0.2">
      <c r="B513" s="9">
        <v>512</v>
      </c>
      <c r="C513" s="9">
        <v>3</v>
      </c>
      <c r="D513" s="9" t="s">
        <v>1578</v>
      </c>
      <c r="E513" s="9" t="s">
        <v>1587</v>
      </c>
      <c r="F513" s="9">
        <v>101056</v>
      </c>
      <c r="G513" s="10" t="s">
        <v>1580</v>
      </c>
      <c r="H513" s="10" t="s">
        <v>1581</v>
      </c>
      <c r="I513" s="10" t="s">
        <v>1588</v>
      </c>
      <c r="J513" s="10" t="s">
        <v>1589</v>
      </c>
      <c r="K513" s="11">
        <v>151130</v>
      </c>
      <c r="L513" s="11">
        <v>88315</v>
      </c>
      <c r="M513" s="11">
        <v>0</v>
      </c>
      <c r="N513" s="21">
        <v>88315</v>
      </c>
      <c r="O513" s="7">
        <v>3</v>
      </c>
      <c r="P513" s="11">
        <v>0</v>
      </c>
      <c r="Q513" s="11">
        <f t="shared" si="49"/>
        <v>17583.848909150114</v>
      </c>
      <c r="R513" s="12" t="b">
        <f t="shared" si="50"/>
        <v>0</v>
      </c>
      <c r="S513" s="23">
        <f t="shared" si="51"/>
        <v>18670.570318323284</v>
      </c>
      <c r="T513" s="23" t="b">
        <f t="shared" si="52"/>
        <v>0</v>
      </c>
      <c r="U513" s="23">
        <f t="shared" si="53"/>
        <v>18680.969566258598</v>
      </c>
      <c r="V513" s="25">
        <f t="shared" si="54"/>
        <v>18681</v>
      </c>
      <c r="W513" s="27">
        <f t="shared" si="55"/>
        <v>-69634</v>
      </c>
    </row>
    <row r="514" spans="2:23" ht="140.25" hidden="1" x14ac:dyDescent="0.2">
      <c r="B514" s="9">
        <v>513</v>
      </c>
      <c r="C514" s="9">
        <v>4</v>
      </c>
      <c r="D514" s="9" t="s">
        <v>1578</v>
      </c>
      <c r="E514" s="9" t="s">
        <v>1590</v>
      </c>
      <c r="F514" s="9">
        <v>93101</v>
      </c>
      <c r="G514" s="10" t="s">
        <v>1580</v>
      </c>
      <c r="H514" s="10" t="s">
        <v>1581</v>
      </c>
      <c r="I514" s="10" t="s">
        <v>1591</v>
      </c>
      <c r="J514" s="10" t="s">
        <v>1592</v>
      </c>
      <c r="K514" s="11">
        <v>145072</v>
      </c>
      <c r="L514" s="11">
        <v>37652.01</v>
      </c>
      <c r="M514" s="11">
        <v>0</v>
      </c>
      <c r="N514" s="21">
        <v>37652.01</v>
      </c>
      <c r="O514" s="7">
        <v>3</v>
      </c>
      <c r="P514" s="11">
        <v>0</v>
      </c>
      <c r="Q514" s="11">
        <f t="shared" ref="Q514:Q577" si="56">IF(O514*$P$962&gt;N514,N514,O514*$P$962)</f>
        <v>17583.848909150114</v>
      </c>
      <c r="R514" s="12" t="b">
        <f t="shared" si="50"/>
        <v>0</v>
      </c>
      <c r="S514" s="23">
        <f t="shared" si="51"/>
        <v>18670.570318323284</v>
      </c>
      <c r="T514" s="23" t="b">
        <f t="shared" si="52"/>
        <v>0</v>
      </c>
      <c r="U514" s="23">
        <f t="shared" si="53"/>
        <v>18680.969566258598</v>
      </c>
      <c r="V514" s="25">
        <f t="shared" si="54"/>
        <v>18681</v>
      </c>
      <c r="W514" s="27">
        <f t="shared" si="55"/>
        <v>-18971.010000000002</v>
      </c>
    </row>
    <row r="515" spans="2:23" ht="102" hidden="1" x14ac:dyDescent="0.2">
      <c r="B515" s="9">
        <v>514</v>
      </c>
      <c r="C515" s="9">
        <v>5</v>
      </c>
      <c r="D515" s="9" t="s">
        <v>1578</v>
      </c>
      <c r="E515" s="9" t="s">
        <v>1593</v>
      </c>
      <c r="F515" s="9">
        <v>179971</v>
      </c>
      <c r="G515" s="10" t="s">
        <v>1580</v>
      </c>
      <c r="H515" s="10" t="s">
        <v>1581</v>
      </c>
      <c r="I515" s="10" t="s">
        <v>1594</v>
      </c>
      <c r="J515" s="10" t="s">
        <v>1595</v>
      </c>
      <c r="K515" s="11">
        <v>220400</v>
      </c>
      <c r="L515" s="11">
        <v>24411.78</v>
      </c>
      <c r="M515" s="11">
        <v>0</v>
      </c>
      <c r="N515" s="21">
        <v>24411.78</v>
      </c>
      <c r="O515" s="13">
        <v>3</v>
      </c>
      <c r="P515" s="11">
        <v>0</v>
      </c>
      <c r="Q515" s="11">
        <f t="shared" si="56"/>
        <v>17583.848909150114</v>
      </c>
      <c r="R515" s="12" t="b">
        <f t="shared" ref="R515:R578" si="57">IF(N515&lt;=Q515,TRUE,FALSE)</f>
        <v>0</v>
      </c>
      <c r="S515" s="23">
        <f t="shared" ref="S515:S578" si="58">IF(R515=FALSE,IF(SUM(Q515,$Q$963/$R$962)&gt;N515,Q515,SUM(Q515,$Q$963/$R$962)),Q515)</f>
        <v>18670.570318323284</v>
      </c>
      <c r="T515" s="23" t="b">
        <f t="shared" ref="T515:T578" si="59">IF(N515&lt;=S515,TRUE,FALSE)</f>
        <v>0</v>
      </c>
      <c r="U515" s="23">
        <f t="shared" ref="U515:U578" si="60">IF(T515=FALSE,IF(SUM(S515,$S$963/$T$962)&gt;N515,S515,SUM(S515,$S$963/$T$962)),S515)</f>
        <v>18680.969566258598</v>
      </c>
      <c r="V515" s="25">
        <f t="shared" ref="V515:V578" si="61">IF(U515&gt;=N515,ROUNDDOWN(U515,0),ROUNDUP(U515,0))</f>
        <v>18681</v>
      </c>
      <c r="W515" s="27">
        <f t="shared" ref="W515:W578" si="62">V515-N515</f>
        <v>-5730.7799999999988</v>
      </c>
    </row>
    <row r="516" spans="2:23" ht="178.5" hidden="1" x14ac:dyDescent="0.2">
      <c r="B516" s="9">
        <v>515</v>
      </c>
      <c r="C516" s="9">
        <v>6</v>
      </c>
      <c r="D516" s="9" t="s">
        <v>1578</v>
      </c>
      <c r="E516" s="9" t="s">
        <v>1596</v>
      </c>
      <c r="F516" s="9">
        <v>93575</v>
      </c>
      <c r="G516" s="10" t="s">
        <v>1580</v>
      </c>
      <c r="H516" s="10" t="s">
        <v>1581</v>
      </c>
      <c r="I516" s="10" t="s">
        <v>1597</v>
      </c>
      <c r="J516" s="10" t="s">
        <v>1598</v>
      </c>
      <c r="K516" s="11">
        <v>249900</v>
      </c>
      <c r="L516" s="11">
        <v>249900</v>
      </c>
      <c r="M516" s="11">
        <v>0</v>
      </c>
      <c r="N516" s="21">
        <v>199696</v>
      </c>
      <c r="O516" s="7">
        <v>3</v>
      </c>
      <c r="P516" s="11">
        <v>0</v>
      </c>
      <c r="Q516" s="11">
        <f t="shared" si="56"/>
        <v>17583.848909150114</v>
      </c>
      <c r="R516" s="12" t="b">
        <f t="shared" si="57"/>
        <v>0</v>
      </c>
      <c r="S516" s="23">
        <f t="shared" si="58"/>
        <v>18670.570318323284</v>
      </c>
      <c r="T516" s="23" t="b">
        <f t="shared" si="59"/>
        <v>0</v>
      </c>
      <c r="U516" s="23">
        <f t="shared" si="60"/>
        <v>18680.969566258598</v>
      </c>
      <c r="V516" s="25">
        <f t="shared" si="61"/>
        <v>18681</v>
      </c>
      <c r="W516" s="27">
        <f t="shared" si="62"/>
        <v>-181015</v>
      </c>
    </row>
    <row r="517" spans="2:23" ht="76.5" hidden="1" x14ac:dyDescent="0.2">
      <c r="B517" s="9">
        <v>516</v>
      </c>
      <c r="C517" s="9">
        <v>7</v>
      </c>
      <c r="D517" s="9" t="s">
        <v>1578</v>
      </c>
      <c r="E517" s="9" t="s">
        <v>1599</v>
      </c>
      <c r="F517" s="9">
        <v>103283</v>
      </c>
      <c r="G517" s="10" t="s">
        <v>1580</v>
      </c>
      <c r="H517" s="10" t="s">
        <v>1581</v>
      </c>
      <c r="I517" s="10" t="s">
        <v>1600</v>
      </c>
      <c r="J517" s="10" t="s">
        <v>1601</v>
      </c>
      <c r="K517" s="11">
        <v>81000</v>
      </c>
      <c r="L517" s="11">
        <v>7916.49</v>
      </c>
      <c r="M517" s="11">
        <v>0</v>
      </c>
      <c r="N517" s="21">
        <v>7916.49</v>
      </c>
      <c r="O517" s="7">
        <v>3</v>
      </c>
      <c r="P517" s="11">
        <v>0</v>
      </c>
      <c r="Q517" s="11">
        <f t="shared" si="56"/>
        <v>7916.49</v>
      </c>
      <c r="R517" s="12" t="b">
        <f t="shared" si="57"/>
        <v>1</v>
      </c>
      <c r="S517" s="23">
        <f t="shared" si="58"/>
        <v>7916.49</v>
      </c>
      <c r="T517" s="23" t="b">
        <f t="shared" si="59"/>
        <v>1</v>
      </c>
      <c r="U517" s="23">
        <f t="shared" si="60"/>
        <v>7916.49</v>
      </c>
      <c r="V517" s="25">
        <f t="shared" si="61"/>
        <v>7916</v>
      </c>
      <c r="W517" s="27">
        <f t="shared" si="62"/>
        <v>-0.48999999999978172</v>
      </c>
    </row>
    <row r="518" spans="2:23" ht="25.5" hidden="1" x14ac:dyDescent="0.2">
      <c r="B518" s="9">
        <v>517</v>
      </c>
      <c r="C518" s="9">
        <v>8</v>
      </c>
      <c r="D518" s="9" t="s">
        <v>1578</v>
      </c>
      <c r="E518" s="9" t="s">
        <v>1602</v>
      </c>
      <c r="F518" s="9">
        <v>93735</v>
      </c>
      <c r="G518" s="10" t="s">
        <v>1580</v>
      </c>
      <c r="H518" s="10" t="s">
        <v>1581</v>
      </c>
      <c r="I518" s="10" t="s">
        <v>1603</v>
      </c>
      <c r="J518" s="10" t="s">
        <v>1604</v>
      </c>
      <c r="K518" s="11">
        <v>112000</v>
      </c>
      <c r="L518" s="11">
        <v>72000</v>
      </c>
      <c r="M518" s="11">
        <v>0</v>
      </c>
      <c r="N518" s="21">
        <v>72000</v>
      </c>
      <c r="O518" s="7">
        <v>3</v>
      </c>
      <c r="P518" s="11">
        <v>0</v>
      </c>
      <c r="Q518" s="11">
        <f t="shared" si="56"/>
        <v>17583.848909150114</v>
      </c>
      <c r="R518" s="12" t="b">
        <f t="shared" si="57"/>
        <v>0</v>
      </c>
      <c r="S518" s="23">
        <f t="shared" si="58"/>
        <v>18670.570318323284</v>
      </c>
      <c r="T518" s="23" t="b">
        <f t="shared" si="59"/>
        <v>0</v>
      </c>
      <c r="U518" s="23">
        <f t="shared" si="60"/>
        <v>18680.969566258598</v>
      </c>
      <c r="V518" s="25">
        <f t="shared" si="61"/>
        <v>18681</v>
      </c>
      <c r="W518" s="27">
        <f t="shared" si="62"/>
        <v>-53319</v>
      </c>
    </row>
    <row r="519" spans="2:23" ht="76.5" hidden="1" x14ac:dyDescent="0.2">
      <c r="B519" s="9">
        <v>518</v>
      </c>
      <c r="C519" s="9">
        <v>9</v>
      </c>
      <c r="D519" s="9" t="s">
        <v>1578</v>
      </c>
      <c r="E519" s="9" t="s">
        <v>1605</v>
      </c>
      <c r="F519" s="9">
        <v>180046</v>
      </c>
      <c r="G519" s="10" t="s">
        <v>1580</v>
      </c>
      <c r="H519" s="10" t="s">
        <v>1581</v>
      </c>
      <c r="I519" s="10" t="s">
        <v>1606</v>
      </c>
      <c r="J519" s="10" t="s">
        <v>1607</v>
      </c>
      <c r="K519" s="11">
        <v>132000</v>
      </c>
      <c r="L519" s="11">
        <v>109209</v>
      </c>
      <c r="M519" s="11">
        <v>0</v>
      </c>
      <c r="N519" s="21">
        <v>109209</v>
      </c>
      <c r="O519" s="7">
        <v>3</v>
      </c>
      <c r="P519" s="11">
        <v>0</v>
      </c>
      <c r="Q519" s="11">
        <f t="shared" si="56"/>
        <v>17583.848909150114</v>
      </c>
      <c r="R519" s="12" t="b">
        <f t="shared" si="57"/>
        <v>0</v>
      </c>
      <c r="S519" s="23">
        <f t="shared" si="58"/>
        <v>18670.570318323284</v>
      </c>
      <c r="T519" s="23" t="b">
        <f t="shared" si="59"/>
        <v>0</v>
      </c>
      <c r="U519" s="23">
        <f t="shared" si="60"/>
        <v>18680.969566258598</v>
      </c>
      <c r="V519" s="25">
        <f t="shared" si="61"/>
        <v>18681</v>
      </c>
      <c r="W519" s="27">
        <f t="shared" si="62"/>
        <v>-90528</v>
      </c>
    </row>
    <row r="520" spans="2:23" ht="76.5" hidden="1" x14ac:dyDescent="0.2">
      <c r="B520" s="9">
        <v>519</v>
      </c>
      <c r="C520" s="9">
        <v>10</v>
      </c>
      <c r="D520" s="9" t="s">
        <v>1578</v>
      </c>
      <c r="E520" s="9" t="s">
        <v>1608</v>
      </c>
      <c r="F520" s="9">
        <v>100736</v>
      </c>
      <c r="G520" s="10" t="s">
        <v>1580</v>
      </c>
      <c r="H520" s="10" t="s">
        <v>1581</v>
      </c>
      <c r="I520" s="10" t="s">
        <v>1609</v>
      </c>
      <c r="J520" s="10" t="s">
        <v>1610</v>
      </c>
      <c r="K520" s="11">
        <v>154700</v>
      </c>
      <c r="L520" s="11">
        <v>82204</v>
      </c>
      <c r="M520" s="11">
        <v>0</v>
      </c>
      <c r="N520" s="21">
        <v>82204</v>
      </c>
      <c r="O520" s="7">
        <v>3</v>
      </c>
      <c r="P520" s="11">
        <v>0</v>
      </c>
      <c r="Q520" s="11">
        <f t="shared" si="56"/>
        <v>17583.848909150114</v>
      </c>
      <c r="R520" s="12" t="b">
        <f t="shared" si="57"/>
        <v>0</v>
      </c>
      <c r="S520" s="23">
        <f t="shared" si="58"/>
        <v>18670.570318323284</v>
      </c>
      <c r="T520" s="23" t="b">
        <f t="shared" si="59"/>
        <v>0</v>
      </c>
      <c r="U520" s="23">
        <f t="shared" si="60"/>
        <v>18680.969566258598</v>
      </c>
      <c r="V520" s="25">
        <f t="shared" si="61"/>
        <v>18681</v>
      </c>
      <c r="W520" s="27">
        <f t="shared" si="62"/>
        <v>-63523</v>
      </c>
    </row>
    <row r="521" spans="2:23" ht="63.75" hidden="1" x14ac:dyDescent="0.2">
      <c r="B521" s="9">
        <v>520</v>
      </c>
      <c r="C521" s="9">
        <v>11</v>
      </c>
      <c r="D521" s="9" t="s">
        <v>1578</v>
      </c>
      <c r="E521" s="9" t="s">
        <v>1611</v>
      </c>
      <c r="F521" s="9">
        <v>104270</v>
      </c>
      <c r="G521" s="10" t="s">
        <v>1580</v>
      </c>
      <c r="H521" s="10" t="s">
        <v>1581</v>
      </c>
      <c r="I521" s="10" t="s">
        <v>1612</v>
      </c>
      <c r="J521" s="10" t="s">
        <v>1613</v>
      </c>
      <c r="K521" s="11">
        <v>139230</v>
      </c>
      <c r="L521" s="11">
        <v>50153</v>
      </c>
      <c r="M521" s="11">
        <v>0</v>
      </c>
      <c r="N521" s="21">
        <v>50153</v>
      </c>
      <c r="O521" s="7">
        <v>3</v>
      </c>
      <c r="P521" s="11">
        <v>0</v>
      </c>
      <c r="Q521" s="11">
        <f t="shared" si="56"/>
        <v>17583.848909150114</v>
      </c>
      <c r="R521" s="12" t="b">
        <f t="shared" si="57"/>
        <v>0</v>
      </c>
      <c r="S521" s="23">
        <f t="shared" si="58"/>
        <v>18670.570318323284</v>
      </c>
      <c r="T521" s="23" t="b">
        <f t="shared" si="59"/>
        <v>0</v>
      </c>
      <c r="U521" s="23">
        <f t="shared" si="60"/>
        <v>18680.969566258598</v>
      </c>
      <c r="V521" s="25">
        <f t="shared" si="61"/>
        <v>18681</v>
      </c>
      <c r="W521" s="27">
        <f t="shared" si="62"/>
        <v>-31472</v>
      </c>
    </row>
    <row r="522" spans="2:23" ht="153" hidden="1" x14ac:dyDescent="0.2">
      <c r="B522" s="9">
        <v>521</v>
      </c>
      <c r="C522" s="9">
        <v>12</v>
      </c>
      <c r="D522" s="9" t="s">
        <v>1578</v>
      </c>
      <c r="E522" s="9" t="s">
        <v>1614</v>
      </c>
      <c r="F522" s="9">
        <v>94107</v>
      </c>
      <c r="G522" s="10" t="s">
        <v>1580</v>
      </c>
      <c r="H522" s="10" t="s">
        <v>1581</v>
      </c>
      <c r="I522" s="10" t="s">
        <v>1615</v>
      </c>
      <c r="J522" s="10" t="s">
        <v>1616</v>
      </c>
      <c r="K522" s="11">
        <v>196000</v>
      </c>
      <c r="L522" s="11">
        <v>102580</v>
      </c>
      <c r="M522" s="11">
        <v>0</v>
      </c>
      <c r="N522" s="21">
        <v>102580.01</v>
      </c>
      <c r="O522" s="7">
        <v>3</v>
      </c>
      <c r="P522" s="11">
        <v>0</v>
      </c>
      <c r="Q522" s="11">
        <f t="shared" si="56"/>
        <v>17583.848909150114</v>
      </c>
      <c r="R522" s="12" t="b">
        <f t="shared" si="57"/>
        <v>0</v>
      </c>
      <c r="S522" s="23">
        <f t="shared" si="58"/>
        <v>18670.570318323284</v>
      </c>
      <c r="T522" s="23" t="b">
        <f t="shared" si="59"/>
        <v>0</v>
      </c>
      <c r="U522" s="23">
        <f t="shared" si="60"/>
        <v>18680.969566258598</v>
      </c>
      <c r="V522" s="25">
        <f t="shared" si="61"/>
        <v>18681</v>
      </c>
      <c r="W522" s="27">
        <f t="shared" si="62"/>
        <v>-83899.01</v>
      </c>
    </row>
    <row r="523" spans="2:23" ht="63.75" hidden="1" x14ac:dyDescent="0.2">
      <c r="B523" s="9">
        <v>522</v>
      </c>
      <c r="C523" s="9">
        <v>13</v>
      </c>
      <c r="D523" s="9" t="s">
        <v>1578</v>
      </c>
      <c r="E523" s="9" t="s">
        <v>1617</v>
      </c>
      <c r="F523" s="9">
        <v>94161</v>
      </c>
      <c r="G523" s="10" t="s">
        <v>1580</v>
      </c>
      <c r="H523" s="10" t="s">
        <v>1581</v>
      </c>
      <c r="I523" s="10" t="s">
        <v>1618</v>
      </c>
      <c r="J523" s="10" t="s">
        <v>1619</v>
      </c>
      <c r="K523" s="11">
        <v>157080</v>
      </c>
      <c r="L523" s="11">
        <v>101876</v>
      </c>
      <c r="M523" s="11">
        <v>0</v>
      </c>
      <c r="N523" s="21">
        <v>101896</v>
      </c>
      <c r="O523" s="7">
        <v>3</v>
      </c>
      <c r="P523" s="11">
        <v>0</v>
      </c>
      <c r="Q523" s="11">
        <f t="shared" si="56"/>
        <v>17583.848909150114</v>
      </c>
      <c r="R523" s="12" t="b">
        <f t="shared" si="57"/>
        <v>0</v>
      </c>
      <c r="S523" s="23">
        <f t="shared" si="58"/>
        <v>18670.570318323284</v>
      </c>
      <c r="T523" s="23" t="b">
        <f t="shared" si="59"/>
        <v>0</v>
      </c>
      <c r="U523" s="23">
        <f t="shared" si="60"/>
        <v>18680.969566258598</v>
      </c>
      <c r="V523" s="25">
        <f t="shared" si="61"/>
        <v>18681</v>
      </c>
      <c r="W523" s="27">
        <f t="shared" si="62"/>
        <v>-83215</v>
      </c>
    </row>
    <row r="524" spans="2:23" ht="51" hidden="1" x14ac:dyDescent="0.2">
      <c r="B524" s="9">
        <v>523</v>
      </c>
      <c r="C524" s="9">
        <v>14</v>
      </c>
      <c r="D524" s="9" t="s">
        <v>1578</v>
      </c>
      <c r="E524" s="9" t="s">
        <v>1620</v>
      </c>
      <c r="F524" s="9">
        <v>101243</v>
      </c>
      <c r="G524" s="10" t="s">
        <v>1580</v>
      </c>
      <c r="H524" s="10" t="s">
        <v>1581</v>
      </c>
      <c r="I524" s="10" t="s">
        <v>1621</v>
      </c>
      <c r="J524" s="10" t="s">
        <v>1622</v>
      </c>
      <c r="K524" s="11">
        <v>50000</v>
      </c>
      <c r="L524" s="11">
        <v>30000</v>
      </c>
      <c r="M524" s="11">
        <v>0</v>
      </c>
      <c r="N524" s="21">
        <v>30000</v>
      </c>
      <c r="O524" s="7">
        <v>3</v>
      </c>
      <c r="P524" s="11">
        <v>0</v>
      </c>
      <c r="Q524" s="11">
        <f t="shared" si="56"/>
        <v>17583.848909150114</v>
      </c>
      <c r="R524" s="12" t="b">
        <f t="shared" si="57"/>
        <v>0</v>
      </c>
      <c r="S524" s="23">
        <f t="shared" si="58"/>
        <v>18670.570318323284</v>
      </c>
      <c r="T524" s="23" t="b">
        <f t="shared" si="59"/>
        <v>0</v>
      </c>
      <c r="U524" s="23">
        <f t="shared" si="60"/>
        <v>18680.969566258598</v>
      </c>
      <c r="V524" s="25">
        <f t="shared" si="61"/>
        <v>18681</v>
      </c>
      <c r="W524" s="27">
        <f t="shared" si="62"/>
        <v>-11319</v>
      </c>
    </row>
    <row r="525" spans="2:23" ht="63.75" hidden="1" x14ac:dyDescent="0.2">
      <c r="B525" s="9">
        <v>524</v>
      </c>
      <c r="C525" s="9">
        <v>15</v>
      </c>
      <c r="D525" s="9" t="s">
        <v>1578</v>
      </c>
      <c r="E525" s="9" t="s">
        <v>1623</v>
      </c>
      <c r="F525" s="9">
        <v>179828</v>
      </c>
      <c r="G525" s="10" t="s">
        <v>1580</v>
      </c>
      <c r="H525" s="10" t="s">
        <v>1581</v>
      </c>
      <c r="I525" s="10" t="s">
        <v>1624</v>
      </c>
      <c r="J525" s="10" t="s">
        <v>1625</v>
      </c>
      <c r="K525" s="11">
        <v>133875</v>
      </c>
      <c r="L525" s="11">
        <v>56525</v>
      </c>
      <c r="M525" s="11">
        <v>0</v>
      </c>
      <c r="N525" s="21">
        <v>56525</v>
      </c>
      <c r="O525" s="7">
        <v>3</v>
      </c>
      <c r="P525" s="11">
        <v>0</v>
      </c>
      <c r="Q525" s="11">
        <f t="shared" si="56"/>
        <v>17583.848909150114</v>
      </c>
      <c r="R525" s="12" t="b">
        <f t="shared" si="57"/>
        <v>0</v>
      </c>
      <c r="S525" s="23">
        <f t="shared" si="58"/>
        <v>18670.570318323284</v>
      </c>
      <c r="T525" s="23" t="b">
        <f t="shared" si="59"/>
        <v>0</v>
      </c>
      <c r="U525" s="23">
        <f t="shared" si="60"/>
        <v>18680.969566258598</v>
      </c>
      <c r="V525" s="25">
        <f t="shared" si="61"/>
        <v>18681</v>
      </c>
      <c r="W525" s="27">
        <f t="shared" si="62"/>
        <v>-37844</v>
      </c>
    </row>
    <row r="526" spans="2:23" ht="51" hidden="1" x14ac:dyDescent="0.2">
      <c r="B526" s="9">
        <v>525</v>
      </c>
      <c r="C526" s="9">
        <v>16</v>
      </c>
      <c r="D526" s="9" t="s">
        <v>1578</v>
      </c>
      <c r="E526" s="9" t="s">
        <v>1193</v>
      </c>
      <c r="F526" s="9">
        <v>94330</v>
      </c>
      <c r="G526" s="10" t="s">
        <v>1580</v>
      </c>
      <c r="H526" s="10" t="s">
        <v>1581</v>
      </c>
      <c r="I526" s="10" t="s">
        <v>1626</v>
      </c>
      <c r="J526" s="10" t="s">
        <v>1627</v>
      </c>
      <c r="K526" s="11">
        <v>90000</v>
      </c>
      <c r="L526" s="11">
        <v>33000</v>
      </c>
      <c r="M526" s="11">
        <v>0</v>
      </c>
      <c r="N526" s="21">
        <v>33300</v>
      </c>
      <c r="O526" s="7">
        <v>3</v>
      </c>
      <c r="P526" s="11">
        <v>0</v>
      </c>
      <c r="Q526" s="11">
        <f t="shared" si="56"/>
        <v>17583.848909150114</v>
      </c>
      <c r="R526" s="12" t="b">
        <f t="shared" si="57"/>
        <v>0</v>
      </c>
      <c r="S526" s="23">
        <f t="shared" si="58"/>
        <v>18670.570318323284</v>
      </c>
      <c r="T526" s="23" t="b">
        <f t="shared" si="59"/>
        <v>0</v>
      </c>
      <c r="U526" s="23">
        <f t="shared" si="60"/>
        <v>18680.969566258598</v>
      </c>
      <c r="V526" s="25">
        <f t="shared" si="61"/>
        <v>18681</v>
      </c>
      <c r="W526" s="27">
        <f t="shared" si="62"/>
        <v>-14619</v>
      </c>
    </row>
    <row r="527" spans="2:23" ht="76.5" hidden="1" x14ac:dyDescent="0.2">
      <c r="B527" s="9">
        <v>526</v>
      </c>
      <c r="C527" s="9">
        <v>17</v>
      </c>
      <c r="D527" s="9" t="s">
        <v>1578</v>
      </c>
      <c r="E527" s="9" t="s">
        <v>1134</v>
      </c>
      <c r="F527" s="9">
        <v>94456</v>
      </c>
      <c r="G527" s="10" t="s">
        <v>1580</v>
      </c>
      <c r="H527" s="10" t="s">
        <v>1581</v>
      </c>
      <c r="I527" s="10" t="s">
        <v>1628</v>
      </c>
      <c r="J527" s="10" t="s">
        <v>1629</v>
      </c>
      <c r="K527" s="11">
        <v>192800</v>
      </c>
      <c r="L527" s="11">
        <v>64632</v>
      </c>
      <c r="M527" s="11">
        <v>0</v>
      </c>
      <c r="N527" s="21">
        <v>64632</v>
      </c>
      <c r="O527" s="7">
        <v>3</v>
      </c>
      <c r="P527" s="11">
        <v>0</v>
      </c>
      <c r="Q527" s="11">
        <f t="shared" si="56"/>
        <v>17583.848909150114</v>
      </c>
      <c r="R527" s="12" t="b">
        <f t="shared" si="57"/>
        <v>0</v>
      </c>
      <c r="S527" s="23">
        <f t="shared" si="58"/>
        <v>18670.570318323284</v>
      </c>
      <c r="T527" s="23" t="b">
        <f t="shared" si="59"/>
        <v>0</v>
      </c>
      <c r="U527" s="23">
        <f t="shared" si="60"/>
        <v>18680.969566258598</v>
      </c>
      <c r="V527" s="25">
        <f t="shared" si="61"/>
        <v>18681</v>
      </c>
      <c r="W527" s="27">
        <f t="shared" si="62"/>
        <v>-45951</v>
      </c>
    </row>
    <row r="528" spans="2:23" ht="63.75" hidden="1" x14ac:dyDescent="0.2">
      <c r="B528" s="9">
        <v>527</v>
      </c>
      <c r="C528" s="9">
        <v>18</v>
      </c>
      <c r="D528" s="9" t="s">
        <v>1578</v>
      </c>
      <c r="E528" s="9" t="s">
        <v>1630</v>
      </c>
      <c r="F528" s="9">
        <v>94535</v>
      </c>
      <c r="G528" s="10" t="s">
        <v>1580</v>
      </c>
      <c r="H528" s="10" t="s">
        <v>1581</v>
      </c>
      <c r="I528" s="10" t="s">
        <v>1631</v>
      </c>
      <c r="J528" s="10" t="s">
        <v>1632</v>
      </c>
      <c r="K528" s="11">
        <v>99500</v>
      </c>
      <c r="L528" s="11">
        <v>15743.02</v>
      </c>
      <c r="M528" s="11">
        <v>0</v>
      </c>
      <c r="N528" s="21">
        <v>15743.02</v>
      </c>
      <c r="O528" s="7">
        <v>3</v>
      </c>
      <c r="P528" s="11">
        <v>0</v>
      </c>
      <c r="Q528" s="11">
        <f t="shared" si="56"/>
        <v>15743.02</v>
      </c>
      <c r="R528" s="12" t="b">
        <f t="shared" si="57"/>
        <v>1</v>
      </c>
      <c r="S528" s="23">
        <f t="shared" si="58"/>
        <v>15743.02</v>
      </c>
      <c r="T528" s="23" t="b">
        <f t="shared" si="59"/>
        <v>1</v>
      </c>
      <c r="U528" s="23">
        <f t="shared" si="60"/>
        <v>15743.02</v>
      </c>
      <c r="V528" s="25">
        <f t="shared" si="61"/>
        <v>15743</v>
      </c>
      <c r="W528" s="27">
        <f t="shared" si="62"/>
        <v>-2.0000000000436557E-2</v>
      </c>
    </row>
    <row r="529" spans="2:23" ht="25.5" hidden="1" x14ac:dyDescent="0.2">
      <c r="B529" s="9">
        <v>528</v>
      </c>
      <c r="C529" s="9">
        <v>19</v>
      </c>
      <c r="D529" s="9" t="s">
        <v>1578</v>
      </c>
      <c r="E529" s="9" t="s">
        <v>1633</v>
      </c>
      <c r="F529" s="9">
        <v>100683</v>
      </c>
      <c r="G529" s="10" t="s">
        <v>1580</v>
      </c>
      <c r="H529" s="10" t="s">
        <v>1581</v>
      </c>
      <c r="I529" s="10" t="s">
        <v>1634</v>
      </c>
      <c r="J529" s="10" t="s">
        <v>1635</v>
      </c>
      <c r="K529" s="11">
        <v>154700</v>
      </c>
      <c r="L529" s="11">
        <v>154700</v>
      </c>
      <c r="M529" s="11">
        <v>0</v>
      </c>
      <c r="N529" s="21">
        <v>154700</v>
      </c>
      <c r="O529" s="7">
        <v>4</v>
      </c>
      <c r="P529" s="11">
        <v>0</v>
      </c>
      <c r="Q529" s="11">
        <f t="shared" si="56"/>
        <v>23445.131878866818</v>
      </c>
      <c r="R529" s="12" t="b">
        <f t="shared" si="57"/>
        <v>0</v>
      </c>
      <c r="S529" s="23">
        <f t="shared" si="58"/>
        <v>24531.853288039987</v>
      </c>
      <c r="T529" s="23" t="b">
        <f t="shared" si="59"/>
        <v>0</v>
      </c>
      <c r="U529" s="23">
        <f t="shared" si="60"/>
        <v>24542.252535975302</v>
      </c>
      <c r="V529" s="25">
        <f t="shared" si="61"/>
        <v>24543</v>
      </c>
      <c r="W529" s="27">
        <f t="shared" si="62"/>
        <v>-130157</v>
      </c>
    </row>
    <row r="530" spans="2:23" ht="102" hidden="1" x14ac:dyDescent="0.2">
      <c r="B530" s="9">
        <v>529</v>
      </c>
      <c r="C530" s="9">
        <v>20</v>
      </c>
      <c r="D530" s="9" t="s">
        <v>1578</v>
      </c>
      <c r="E530" s="9" t="s">
        <v>1636</v>
      </c>
      <c r="F530" s="9">
        <v>94795</v>
      </c>
      <c r="G530" s="10" t="s">
        <v>1580</v>
      </c>
      <c r="H530" s="10" t="s">
        <v>1581</v>
      </c>
      <c r="I530" s="10" t="s">
        <v>1637</v>
      </c>
      <c r="J530" s="10" t="s">
        <v>1638</v>
      </c>
      <c r="K530" s="11">
        <v>136850</v>
      </c>
      <c r="L530" s="11">
        <v>23592</v>
      </c>
      <c r="M530" s="11">
        <v>0</v>
      </c>
      <c r="N530" s="21">
        <v>23592</v>
      </c>
      <c r="O530" s="7">
        <v>3</v>
      </c>
      <c r="P530" s="11">
        <v>0</v>
      </c>
      <c r="Q530" s="11">
        <f t="shared" si="56"/>
        <v>17583.848909150114</v>
      </c>
      <c r="R530" s="12" t="b">
        <f t="shared" si="57"/>
        <v>0</v>
      </c>
      <c r="S530" s="23">
        <f t="shared" si="58"/>
        <v>18670.570318323284</v>
      </c>
      <c r="T530" s="23" t="b">
        <f t="shared" si="59"/>
        <v>0</v>
      </c>
      <c r="U530" s="23">
        <f t="shared" si="60"/>
        <v>18680.969566258598</v>
      </c>
      <c r="V530" s="25">
        <f t="shared" si="61"/>
        <v>18681</v>
      </c>
      <c r="W530" s="27">
        <f t="shared" si="62"/>
        <v>-4911</v>
      </c>
    </row>
    <row r="531" spans="2:23" ht="38.25" hidden="1" x14ac:dyDescent="0.2">
      <c r="B531" s="9">
        <v>530</v>
      </c>
      <c r="C531" s="9">
        <v>1</v>
      </c>
      <c r="D531" s="9" t="s">
        <v>1639</v>
      </c>
      <c r="E531" s="9" t="s">
        <v>1640</v>
      </c>
      <c r="F531" s="9">
        <v>101145</v>
      </c>
      <c r="G531" s="10" t="s">
        <v>1641</v>
      </c>
      <c r="H531" s="10" t="s">
        <v>1642</v>
      </c>
      <c r="I531" s="10" t="s">
        <v>1643</v>
      </c>
      <c r="J531" s="10" t="s">
        <v>1644</v>
      </c>
      <c r="K531" s="11">
        <v>225000</v>
      </c>
      <c r="L531" s="11">
        <v>225000</v>
      </c>
      <c r="M531" s="11">
        <v>0</v>
      </c>
      <c r="N531" s="21">
        <v>225000</v>
      </c>
      <c r="O531" s="7">
        <v>3</v>
      </c>
      <c r="P531" s="11">
        <v>0</v>
      </c>
      <c r="Q531" s="11">
        <f t="shared" si="56"/>
        <v>17583.848909150114</v>
      </c>
      <c r="R531" s="12" t="b">
        <f t="shared" si="57"/>
        <v>0</v>
      </c>
      <c r="S531" s="23">
        <f t="shared" si="58"/>
        <v>18670.570318323284</v>
      </c>
      <c r="T531" s="23" t="b">
        <f t="shared" si="59"/>
        <v>0</v>
      </c>
      <c r="U531" s="23">
        <f t="shared" si="60"/>
        <v>18680.969566258598</v>
      </c>
      <c r="V531" s="25">
        <f t="shared" si="61"/>
        <v>18681</v>
      </c>
      <c r="W531" s="27">
        <f t="shared" si="62"/>
        <v>-206319</v>
      </c>
    </row>
    <row r="532" spans="2:23" ht="25.5" hidden="1" x14ac:dyDescent="0.2">
      <c r="B532" s="9">
        <v>531</v>
      </c>
      <c r="C532" s="9">
        <v>2</v>
      </c>
      <c r="D532" s="9" t="s">
        <v>1639</v>
      </c>
      <c r="E532" s="9" t="s">
        <v>1645</v>
      </c>
      <c r="F532" s="9">
        <v>179383</v>
      </c>
      <c r="G532" s="10" t="s">
        <v>1641</v>
      </c>
      <c r="H532" s="10" t="s">
        <v>1642</v>
      </c>
      <c r="I532" s="10" t="s">
        <v>1646</v>
      </c>
      <c r="J532" s="10" t="s">
        <v>1647</v>
      </c>
      <c r="K532" s="11">
        <v>68425</v>
      </c>
      <c r="L532" s="11">
        <v>57935</v>
      </c>
      <c r="M532" s="11">
        <v>0</v>
      </c>
      <c r="N532" s="21">
        <v>57953</v>
      </c>
      <c r="O532" s="7">
        <v>3</v>
      </c>
      <c r="P532" s="11">
        <v>0</v>
      </c>
      <c r="Q532" s="11">
        <f t="shared" si="56"/>
        <v>17583.848909150114</v>
      </c>
      <c r="R532" s="12" t="b">
        <f t="shared" si="57"/>
        <v>0</v>
      </c>
      <c r="S532" s="23">
        <f t="shared" si="58"/>
        <v>18670.570318323284</v>
      </c>
      <c r="T532" s="23" t="b">
        <f t="shared" si="59"/>
        <v>0</v>
      </c>
      <c r="U532" s="23">
        <f t="shared" si="60"/>
        <v>18680.969566258598</v>
      </c>
      <c r="V532" s="25">
        <f t="shared" si="61"/>
        <v>18681</v>
      </c>
      <c r="W532" s="27">
        <f t="shared" si="62"/>
        <v>-39272</v>
      </c>
    </row>
    <row r="533" spans="2:23" ht="25.5" hidden="1" x14ac:dyDescent="0.2">
      <c r="B533" s="9">
        <v>532</v>
      </c>
      <c r="C533" s="9">
        <v>3</v>
      </c>
      <c r="D533" s="9" t="s">
        <v>1639</v>
      </c>
      <c r="E533" s="9" t="s">
        <v>1648</v>
      </c>
      <c r="F533" s="9">
        <v>179463</v>
      </c>
      <c r="G533" s="10" t="s">
        <v>1641</v>
      </c>
      <c r="H533" s="10" t="s">
        <v>1642</v>
      </c>
      <c r="I533" s="10" t="s">
        <v>1649</v>
      </c>
      <c r="J533" s="10" t="s">
        <v>1650</v>
      </c>
      <c r="K533" s="11">
        <v>155890</v>
      </c>
      <c r="L533" s="11">
        <v>59381</v>
      </c>
      <c r="M533" s="11">
        <v>0</v>
      </c>
      <c r="N533" s="21">
        <v>59381</v>
      </c>
      <c r="O533" s="7">
        <v>3</v>
      </c>
      <c r="P533" s="11">
        <v>0</v>
      </c>
      <c r="Q533" s="11">
        <f t="shared" si="56"/>
        <v>17583.848909150114</v>
      </c>
      <c r="R533" s="12" t="b">
        <f t="shared" si="57"/>
        <v>0</v>
      </c>
      <c r="S533" s="23">
        <f t="shared" si="58"/>
        <v>18670.570318323284</v>
      </c>
      <c r="T533" s="23" t="b">
        <f t="shared" si="59"/>
        <v>0</v>
      </c>
      <c r="U533" s="23">
        <f t="shared" si="60"/>
        <v>18680.969566258598</v>
      </c>
      <c r="V533" s="25">
        <f t="shared" si="61"/>
        <v>18681</v>
      </c>
      <c r="W533" s="27">
        <f t="shared" si="62"/>
        <v>-40700</v>
      </c>
    </row>
    <row r="534" spans="2:23" ht="38.25" hidden="1" x14ac:dyDescent="0.2">
      <c r="B534" s="9">
        <v>533</v>
      </c>
      <c r="C534" s="9">
        <v>4</v>
      </c>
      <c r="D534" s="9" t="s">
        <v>1639</v>
      </c>
      <c r="E534" s="9" t="s">
        <v>1651</v>
      </c>
      <c r="F534" s="9">
        <v>179481</v>
      </c>
      <c r="G534" s="10" t="s">
        <v>1641</v>
      </c>
      <c r="H534" s="10" t="s">
        <v>1642</v>
      </c>
      <c r="I534" s="10" t="s">
        <v>1652</v>
      </c>
      <c r="J534" s="10" t="s">
        <v>1653</v>
      </c>
      <c r="K534" s="11">
        <v>884756</v>
      </c>
      <c r="L534" s="11">
        <v>884756</v>
      </c>
      <c r="M534" s="11">
        <v>0</v>
      </c>
      <c r="N534" s="21">
        <v>884756</v>
      </c>
      <c r="O534" s="7">
        <v>3</v>
      </c>
      <c r="P534" s="11">
        <v>0</v>
      </c>
      <c r="Q534" s="11">
        <f t="shared" si="56"/>
        <v>17583.848909150114</v>
      </c>
      <c r="R534" s="12" t="b">
        <f t="shared" si="57"/>
        <v>0</v>
      </c>
      <c r="S534" s="23">
        <f t="shared" si="58"/>
        <v>18670.570318323284</v>
      </c>
      <c r="T534" s="23" t="b">
        <f t="shared" si="59"/>
        <v>0</v>
      </c>
      <c r="U534" s="23">
        <f t="shared" si="60"/>
        <v>18680.969566258598</v>
      </c>
      <c r="V534" s="25">
        <f t="shared" si="61"/>
        <v>18681</v>
      </c>
      <c r="W534" s="27">
        <f t="shared" si="62"/>
        <v>-866075</v>
      </c>
    </row>
    <row r="535" spans="2:23" ht="51" hidden="1" x14ac:dyDescent="0.2">
      <c r="B535" s="9">
        <v>534</v>
      </c>
      <c r="C535" s="9">
        <v>5</v>
      </c>
      <c r="D535" s="9" t="s">
        <v>1639</v>
      </c>
      <c r="E535" s="9" t="s">
        <v>1654</v>
      </c>
      <c r="F535" s="9">
        <v>179515</v>
      </c>
      <c r="G535" s="10" t="s">
        <v>1641</v>
      </c>
      <c r="H535" s="10" t="s">
        <v>1642</v>
      </c>
      <c r="I535" s="10" t="s">
        <v>1655</v>
      </c>
      <c r="J535" s="10" t="s">
        <v>1656</v>
      </c>
      <c r="K535" s="11">
        <v>395320</v>
      </c>
      <c r="L535" s="11">
        <v>47600</v>
      </c>
      <c r="M535" s="11">
        <v>0</v>
      </c>
      <c r="N535" s="21">
        <v>47600</v>
      </c>
      <c r="O535" s="7">
        <v>3</v>
      </c>
      <c r="P535" s="11">
        <v>0</v>
      </c>
      <c r="Q535" s="11">
        <f t="shared" si="56"/>
        <v>17583.848909150114</v>
      </c>
      <c r="R535" s="12" t="b">
        <f t="shared" si="57"/>
        <v>0</v>
      </c>
      <c r="S535" s="23">
        <f t="shared" si="58"/>
        <v>18670.570318323284</v>
      </c>
      <c r="T535" s="23" t="b">
        <f t="shared" si="59"/>
        <v>0</v>
      </c>
      <c r="U535" s="23">
        <f t="shared" si="60"/>
        <v>18680.969566258598</v>
      </c>
      <c r="V535" s="25">
        <f t="shared" si="61"/>
        <v>18681</v>
      </c>
      <c r="W535" s="27">
        <f t="shared" si="62"/>
        <v>-28919</v>
      </c>
    </row>
    <row r="536" spans="2:23" ht="25.5" hidden="1" x14ac:dyDescent="0.2">
      <c r="B536" s="9">
        <v>535</v>
      </c>
      <c r="C536" s="9">
        <v>6</v>
      </c>
      <c r="D536" s="9" t="s">
        <v>1639</v>
      </c>
      <c r="E536" s="9" t="s">
        <v>1657</v>
      </c>
      <c r="F536" s="9">
        <v>104582</v>
      </c>
      <c r="G536" s="10" t="s">
        <v>1641</v>
      </c>
      <c r="H536" s="10" t="s">
        <v>1642</v>
      </c>
      <c r="I536" s="10" t="s">
        <v>1658</v>
      </c>
      <c r="J536" s="10" t="s">
        <v>1659</v>
      </c>
      <c r="K536" s="11">
        <v>0</v>
      </c>
      <c r="L536" s="11">
        <v>153510</v>
      </c>
      <c r="M536" s="11">
        <v>15351</v>
      </c>
      <c r="N536" s="21">
        <v>138159</v>
      </c>
      <c r="O536" s="7">
        <v>3</v>
      </c>
      <c r="P536" s="11">
        <v>0</v>
      </c>
      <c r="Q536" s="11">
        <f t="shared" si="56"/>
        <v>17583.848909150114</v>
      </c>
      <c r="R536" s="12" t="b">
        <f t="shared" si="57"/>
        <v>0</v>
      </c>
      <c r="S536" s="23">
        <f t="shared" si="58"/>
        <v>18670.570318323284</v>
      </c>
      <c r="T536" s="23" t="b">
        <f t="shared" si="59"/>
        <v>0</v>
      </c>
      <c r="U536" s="23">
        <f t="shared" si="60"/>
        <v>18680.969566258598</v>
      </c>
      <c r="V536" s="25">
        <f t="shared" si="61"/>
        <v>18681</v>
      </c>
      <c r="W536" s="27">
        <f t="shared" si="62"/>
        <v>-119478</v>
      </c>
    </row>
    <row r="537" spans="2:23" ht="25.5" hidden="1" x14ac:dyDescent="0.2">
      <c r="B537" s="9">
        <v>536</v>
      </c>
      <c r="C537" s="9">
        <v>7</v>
      </c>
      <c r="D537" s="9" t="s">
        <v>1639</v>
      </c>
      <c r="E537" s="9" t="s">
        <v>1660</v>
      </c>
      <c r="F537" s="9">
        <v>105160</v>
      </c>
      <c r="G537" s="10" t="s">
        <v>1641</v>
      </c>
      <c r="H537" s="10" t="s">
        <v>1642</v>
      </c>
      <c r="I537" s="10" t="s">
        <v>1661</v>
      </c>
      <c r="J537" s="10" t="s">
        <v>1662</v>
      </c>
      <c r="K537" s="11">
        <v>720545</v>
      </c>
      <c r="L537" s="11">
        <v>20545</v>
      </c>
      <c r="M537" s="11">
        <v>0</v>
      </c>
      <c r="N537" s="21">
        <v>668364</v>
      </c>
      <c r="O537" s="7">
        <v>3</v>
      </c>
      <c r="P537" s="11">
        <v>0</v>
      </c>
      <c r="Q537" s="11">
        <f t="shared" si="56"/>
        <v>17583.848909150114</v>
      </c>
      <c r="R537" s="12" t="b">
        <f t="shared" si="57"/>
        <v>0</v>
      </c>
      <c r="S537" s="23">
        <f t="shared" si="58"/>
        <v>18670.570318323284</v>
      </c>
      <c r="T537" s="23" t="b">
        <f t="shared" si="59"/>
        <v>0</v>
      </c>
      <c r="U537" s="23">
        <f t="shared" si="60"/>
        <v>18680.969566258598</v>
      </c>
      <c r="V537" s="25">
        <f t="shared" si="61"/>
        <v>18681</v>
      </c>
      <c r="W537" s="27">
        <f t="shared" si="62"/>
        <v>-649683</v>
      </c>
    </row>
    <row r="538" spans="2:23" ht="25.5" hidden="1" x14ac:dyDescent="0.2">
      <c r="B538" s="9">
        <v>537</v>
      </c>
      <c r="C538" s="9">
        <v>8</v>
      </c>
      <c r="D538" s="9" t="s">
        <v>1639</v>
      </c>
      <c r="E538" s="9" t="s">
        <v>1663</v>
      </c>
      <c r="F538" s="9">
        <v>105570</v>
      </c>
      <c r="G538" s="10" t="s">
        <v>1641</v>
      </c>
      <c r="H538" s="10" t="s">
        <v>1642</v>
      </c>
      <c r="I538" s="10" t="s">
        <v>1664</v>
      </c>
      <c r="J538" s="10" t="s">
        <v>1665</v>
      </c>
      <c r="K538" s="11">
        <v>132500</v>
      </c>
      <c r="L538" s="11">
        <v>57400</v>
      </c>
      <c r="M538" s="11">
        <v>0</v>
      </c>
      <c r="N538" s="21">
        <v>57400</v>
      </c>
      <c r="O538" s="7">
        <v>3</v>
      </c>
      <c r="P538" s="11">
        <v>0</v>
      </c>
      <c r="Q538" s="11">
        <f t="shared" si="56"/>
        <v>17583.848909150114</v>
      </c>
      <c r="R538" s="12" t="b">
        <f t="shared" si="57"/>
        <v>0</v>
      </c>
      <c r="S538" s="23">
        <f t="shared" si="58"/>
        <v>18670.570318323284</v>
      </c>
      <c r="T538" s="23" t="b">
        <f t="shared" si="59"/>
        <v>0</v>
      </c>
      <c r="U538" s="23">
        <f t="shared" si="60"/>
        <v>18680.969566258598</v>
      </c>
      <c r="V538" s="25">
        <f t="shared" si="61"/>
        <v>18681</v>
      </c>
      <c r="W538" s="27">
        <f t="shared" si="62"/>
        <v>-38719</v>
      </c>
    </row>
    <row r="539" spans="2:23" ht="25.5" hidden="1" x14ac:dyDescent="0.2">
      <c r="B539" s="9">
        <v>538</v>
      </c>
      <c r="C539" s="9">
        <v>9</v>
      </c>
      <c r="D539" s="9" t="s">
        <v>1639</v>
      </c>
      <c r="E539" s="9" t="s">
        <v>104</v>
      </c>
      <c r="F539" s="9">
        <v>105936</v>
      </c>
      <c r="G539" s="10" t="s">
        <v>1641</v>
      </c>
      <c r="H539" s="10" t="s">
        <v>1642</v>
      </c>
      <c r="I539" s="10" t="s">
        <v>1666</v>
      </c>
      <c r="J539" s="10" t="s">
        <v>1667</v>
      </c>
      <c r="K539" s="11">
        <v>26472</v>
      </c>
      <c r="L539" s="11">
        <v>26472</v>
      </c>
      <c r="M539" s="11">
        <v>0</v>
      </c>
      <c r="N539" s="21">
        <v>158827.81</v>
      </c>
      <c r="O539" s="7">
        <v>3</v>
      </c>
      <c r="P539" s="11">
        <v>0</v>
      </c>
      <c r="Q539" s="11">
        <f t="shared" si="56"/>
        <v>17583.848909150114</v>
      </c>
      <c r="R539" s="12" t="b">
        <f t="shared" si="57"/>
        <v>0</v>
      </c>
      <c r="S539" s="23">
        <f t="shared" si="58"/>
        <v>18670.570318323284</v>
      </c>
      <c r="T539" s="23" t="b">
        <f t="shared" si="59"/>
        <v>0</v>
      </c>
      <c r="U539" s="23">
        <f t="shared" si="60"/>
        <v>18680.969566258598</v>
      </c>
      <c r="V539" s="25">
        <f t="shared" si="61"/>
        <v>18681</v>
      </c>
      <c r="W539" s="27">
        <f t="shared" si="62"/>
        <v>-140146.81</v>
      </c>
    </row>
    <row r="540" spans="2:23" ht="51" hidden="1" x14ac:dyDescent="0.2">
      <c r="B540" s="9">
        <v>539</v>
      </c>
      <c r="C540" s="9">
        <v>1</v>
      </c>
      <c r="D540" s="9" t="s">
        <v>1668</v>
      </c>
      <c r="E540" s="9" t="s">
        <v>1669</v>
      </c>
      <c r="F540" s="9">
        <v>107001</v>
      </c>
      <c r="G540" s="10" t="s">
        <v>1670</v>
      </c>
      <c r="H540" s="10" t="s">
        <v>1671</v>
      </c>
      <c r="I540" s="10" t="s">
        <v>1672</v>
      </c>
      <c r="J540" s="10" t="s">
        <v>1673</v>
      </c>
      <c r="K540" s="11">
        <v>95000</v>
      </c>
      <c r="L540" s="11">
        <v>76000</v>
      </c>
      <c r="M540" s="11">
        <v>0</v>
      </c>
      <c r="N540" s="21">
        <v>76000</v>
      </c>
      <c r="O540" s="7">
        <v>3</v>
      </c>
      <c r="P540" s="11">
        <v>0</v>
      </c>
      <c r="Q540" s="11">
        <f t="shared" si="56"/>
        <v>17583.848909150114</v>
      </c>
      <c r="R540" s="12" t="b">
        <f t="shared" si="57"/>
        <v>0</v>
      </c>
      <c r="S540" s="23">
        <f t="shared" si="58"/>
        <v>18670.570318323284</v>
      </c>
      <c r="T540" s="23" t="b">
        <f t="shared" si="59"/>
        <v>0</v>
      </c>
      <c r="U540" s="23">
        <f t="shared" si="60"/>
        <v>18680.969566258598</v>
      </c>
      <c r="V540" s="25">
        <f t="shared" si="61"/>
        <v>18681</v>
      </c>
      <c r="W540" s="27">
        <f t="shared" si="62"/>
        <v>-57319</v>
      </c>
    </row>
    <row r="541" spans="2:23" ht="51" hidden="1" x14ac:dyDescent="0.2">
      <c r="B541" s="9">
        <v>540</v>
      </c>
      <c r="C541" s="9">
        <v>2</v>
      </c>
      <c r="D541" s="9" t="s">
        <v>1668</v>
      </c>
      <c r="E541" s="9" t="s">
        <v>1674</v>
      </c>
      <c r="F541" s="9">
        <v>107234</v>
      </c>
      <c r="G541" s="10" t="s">
        <v>1670</v>
      </c>
      <c r="H541" s="10" t="s">
        <v>1671</v>
      </c>
      <c r="I541" s="10" t="s">
        <v>1675</v>
      </c>
      <c r="J541" s="10" t="s">
        <v>1676</v>
      </c>
      <c r="K541" s="11">
        <v>213310</v>
      </c>
      <c r="L541" s="11">
        <v>101150</v>
      </c>
      <c r="M541" s="11">
        <v>0</v>
      </c>
      <c r="N541" s="21">
        <v>101150</v>
      </c>
      <c r="O541" s="7">
        <v>4</v>
      </c>
      <c r="P541" s="11">
        <v>0</v>
      </c>
      <c r="Q541" s="11">
        <f t="shared" si="56"/>
        <v>23445.131878866818</v>
      </c>
      <c r="R541" s="12" t="b">
        <f t="shared" si="57"/>
        <v>0</v>
      </c>
      <c r="S541" s="23">
        <f t="shared" si="58"/>
        <v>24531.853288039987</v>
      </c>
      <c r="T541" s="23" t="b">
        <f t="shared" si="59"/>
        <v>0</v>
      </c>
      <c r="U541" s="23">
        <f t="shared" si="60"/>
        <v>24542.252535975302</v>
      </c>
      <c r="V541" s="25">
        <f t="shared" si="61"/>
        <v>24543</v>
      </c>
      <c r="W541" s="27">
        <f t="shared" si="62"/>
        <v>-76607</v>
      </c>
    </row>
    <row r="542" spans="2:23" ht="38.25" hidden="1" x14ac:dyDescent="0.2">
      <c r="B542" s="9">
        <v>541</v>
      </c>
      <c r="C542" s="9">
        <v>3</v>
      </c>
      <c r="D542" s="9" t="s">
        <v>1668</v>
      </c>
      <c r="E542" s="9" t="s">
        <v>1677</v>
      </c>
      <c r="F542" s="9">
        <v>107270</v>
      </c>
      <c r="G542" s="10" t="s">
        <v>1670</v>
      </c>
      <c r="H542" s="10" t="s">
        <v>1671</v>
      </c>
      <c r="I542" s="10" t="s">
        <v>1678</v>
      </c>
      <c r="J542" s="10" t="s">
        <v>1679</v>
      </c>
      <c r="K542" s="11">
        <v>192706</v>
      </c>
      <c r="L542" s="11">
        <v>39000</v>
      </c>
      <c r="M542" s="11">
        <v>0</v>
      </c>
      <c r="N542" s="21">
        <v>39000</v>
      </c>
      <c r="O542" s="7">
        <v>5</v>
      </c>
      <c r="P542" s="11">
        <v>0</v>
      </c>
      <c r="Q542" s="11">
        <f t="shared" si="56"/>
        <v>29306.414848583521</v>
      </c>
      <c r="R542" s="12" t="b">
        <f t="shared" si="57"/>
        <v>0</v>
      </c>
      <c r="S542" s="23">
        <f t="shared" si="58"/>
        <v>30393.136257756691</v>
      </c>
      <c r="T542" s="23" t="b">
        <f t="shared" si="59"/>
        <v>0</v>
      </c>
      <c r="U542" s="23">
        <f t="shared" si="60"/>
        <v>30403.535505692005</v>
      </c>
      <c r="V542" s="25">
        <f t="shared" si="61"/>
        <v>30404</v>
      </c>
      <c r="W542" s="27">
        <f t="shared" si="62"/>
        <v>-8596</v>
      </c>
    </row>
    <row r="543" spans="2:23" ht="51" hidden="1" x14ac:dyDescent="0.2">
      <c r="B543" s="9">
        <v>542</v>
      </c>
      <c r="C543" s="9">
        <v>4</v>
      </c>
      <c r="D543" s="9" t="s">
        <v>1668</v>
      </c>
      <c r="E543" s="9" t="s">
        <v>1680</v>
      </c>
      <c r="F543" s="9">
        <v>107430</v>
      </c>
      <c r="G543" s="10" t="s">
        <v>1670</v>
      </c>
      <c r="H543" s="10" t="s">
        <v>1671</v>
      </c>
      <c r="I543" s="10" t="s">
        <v>1672</v>
      </c>
      <c r="J543" s="10" t="s">
        <v>1681</v>
      </c>
      <c r="K543" s="11">
        <v>143840</v>
      </c>
      <c r="L543" s="11">
        <v>11900</v>
      </c>
      <c r="M543" s="11">
        <v>0</v>
      </c>
      <c r="N543" s="21">
        <v>11900</v>
      </c>
      <c r="O543" s="7">
        <v>4</v>
      </c>
      <c r="P543" s="11">
        <v>0</v>
      </c>
      <c r="Q543" s="11">
        <f t="shared" si="56"/>
        <v>11900</v>
      </c>
      <c r="R543" s="12" t="b">
        <f t="shared" si="57"/>
        <v>1</v>
      </c>
      <c r="S543" s="23">
        <f t="shared" si="58"/>
        <v>11900</v>
      </c>
      <c r="T543" s="23" t="b">
        <f t="shared" si="59"/>
        <v>1</v>
      </c>
      <c r="U543" s="23">
        <f t="shared" si="60"/>
        <v>11900</v>
      </c>
      <c r="V543" s="25">
        <f t="shared" si="61"/>
        <v>11900</v>
      </c>
      <c r="W543" s="27">
        <f t="shared" si="62"/>
        <v>0</v>
      </c>
    </row>
    <row r="544" spans="2:23" ht="38.25" hidden="1" x14ac:dyDescent="0.2">
      <c r="B544" s="9">
        <v>543</v>
      </c>
      <c r="C544" s="9">
        <v>5</v>
      </c>
      <c r="D544" s="9" t="s">
        <v>1668</v>
      </c>
      <c r="E544" s="9" t="s">
        <v>1682</v>
      </c>
      <c r="F544" s="9">
        <v>107582</v>
      </c>
      <c r="G544" s="10" t="s">
        <v>1670</v>
      </c>
      <c r="H544" s="10" t="s">
        <v>1671</v>
      </c>
      <c r="I544" s="10" t="s">
        <v>1683</v>
      </c>
      <c r="J544" s="10" t="s">
        <v>1684</v>
      </c>
      <c r="K544" s="11">
        <v>119595</v>
      </c>
      <c r="L544" s="11">
        <v>98308</v>
      </c>
      <c r="M544" s="11">
        <v>0</v>
      </c>
      <c r="N544" s="21">
        <v>98308</v>
      </c>
      <c r="O544" s="7">
        <v>4</v>
      </c>
      <c r="P544" s="11">
        <v>0</v>
      </c>
      <c r="Q544" s="11">
        <f t="shared" si="56"/>
        <v>23445.131878866818</v>
      </c>
      <c r="R544" s="12" t="b">
        <f t="shared" si="57"/>
        <v>0</v>
      </c>
      <c r="S544" s="23">
        <f t="shared" si="58"/>
        <v>24531.853288039987</v>
      </c>
      <c r="T544" s="23" t="b">
        <f t="shared" si="59"/>
        <v>0</v>
      </c>
      <c r="U544" s="23">
        <f t="shared" si="60"/>
        <v>24542.252535975302</v>
      </c>
      <c r="V544" s="25">
        <f t="shared" si="61"/>
        <v>24543</v>
      </c>
      <c r="W544" s="27">
        <f t="shared" si="62"/>
        <v>-73765</v>
      </c>
    </row>
    <row r="545" spans="2:23" ht="51" hidden="1" x14ac:dyDescent="0.2">
      <c r="B545" s="9">
        <v>544</v>
      </c>
      <c r="C545" s="9">
        <v>6</v>
      </c>
      <c r="D545" s="9" t="s">
        <v>1668</v>
      </c>
      <c r="E545" s="9" t="s">
        <v>1685</v>
      </c>
      <c r="F545" s="9">
        <v>108035</v>
      </c>
      <c r="G545" s="10" t="s">
        <v>1670</v>
      </c>
      <c r="H545" s="10" t="s">
        <v>1671</v>
      </c>
      <c r="I545" s="10" t="s">
        <v>1686</v>
      </c>
      <c r="J545" s="10" t="s">
        <v>1687</v>
      </c>
      <c r="K545" s="11">
        <v>261324</v>
      </c>
      <c r="L545" s="11">
        <v>127344</v>
      </c>
      <c r="M545" s="11">
        <v>0</v>
      </c>
      <c r="N545" s="21">
        <v>127344</v>
      </c>
      <c r="O545" s="7">
        <v>4</v>
      </c>
      <c r="P545" s="11">
        <v>0</v>
      </c>
      <c r="Q545" s="11">
        <f t="shared" si="56"/>
        <v>23445.131878866818</v>
      </c>
      <c r="R545" s="12" t="b">
        <f t="shared" si="57"/>
        <v>0</v>
      </c>
      <c r="S545" s="23">
        <f t="shared" si="58"/>
        <v>24531.853288039987</v>
      </c>
      <c r="T545" s="23" t="b">
        <f t="shared" si="59"/>
        <v>0</v>
      </c>
      <c r="U545" s="23">
        <f t="shared" si="60"/>
        <v>24542.252535975302</v>
      </c>
      <c r="V545" s="25">
        <f t="shared" si="61"/>
        <v>24543</v>
      </c>
      <c r="W545" s="27">
        <f t="shared" si="62"/>
        <v>-102801</v>
      </c>
    </row>
    <row r="546" spans="2:23" ht="51" hidden="1" x14ac:dyDescent="0.2">
      <c r="B546" s="9">
        <v>545</v>
      </c>
      <c r="C546" s="9">
        <v>7</v>
      </c>
      <c r="D546" s="9" t="s">
        <v>1668</v>
      </c>
      <c r="E546" s="9" t="s">
        <v>1688</v>
      </c>
      <c r="F546" s="9">
        <v>108106</v>
      </c>
      <c r="G546" s="10" t="s">
        <v>1670</v>
      </c>
      <c r="H546" s="10" t="s">
        <v>1671</v>
      </c>
      <c r="I546" s="10" t="s">
        <v>1689</v>
      </c>
      <c r="J546" s="10" t="s">
        <v>1690</v>
      </c>
      <c r="K546" s="11">
        <v>83300</v>
      </c>
      <c r="L546" s="11">
        <v>44281</v>
      </c>
      <c r="M546" s="11">
        <v>0</v>
      </c>
      <c r="N546" s="21">
        <v>44281</v>
      </c>
      <c r="O546" s="7">
        <v>3</v>
      </c>
      <c r="P546" s="11">
        <v>0</v>
      </c>
      <c r="Q546" s="11">
        <f t="shared" si="56"/>
        <v>17583.848909150114</v>
      </c>
      <c r="R546" s="12" t="b">
        <f t="shared" si="57"/>
        <v>0</v>
      </c>
      <c r="S546" s="23">
        <f t="shared" si="58"/>
        <v>18670.570318323284</v>
      </c>
      <c r="T546" s="23" t="b">
        <f t="shared" si="59"/>
        <v>0</v>
      </c>
      <c r="U546" s="23">
        <f t="shared" si="60"/>
        <v>18680.969566258598</v>
      </c>
      <c r="V546" s="25">
        <f t="shared" si="61"/>
        <v>18681</v>
      </c>
      <c r="W546" s="27">
        <f t="shared" si="62"/>
        <v>-25600</v>
      </c>
    </row>
    <row r="547" spans="2:23" ht="51" hidden="1" x14ac:dyDescent="0.2">
      <c r="B547" s="9">
        <v>546</v>
      </c>
      <c r="C547" s="9">
        <v>8</v>
      </c>
      <c r="D547" s="9" t="s">
        <v>1668</v>
      </c>
      <c r="E547" s="9" t="s">
        <v>1691</v>
      </c>
      <c r="F547" s="9">
        <v>179622</v>
      </c>
      <c r="G547" s="10" t="s">
        <v>1670</v>
      </c>
      <c r="H547" s="10" t="s">
        <v>1671</v>
      </c>
      <c r="I547" s="10" t="s">
        <v>1692</v>
      </c>
      <c r="J547" s="10" t="s">
        <v>1693</v>
      </c>
      <c r="K547" s="11">
        <v>177310</v>
      </c>
      <c r="L547" s="11">
        <v>117810</v>
      </c>
      <c r="M547" s="11">
        <v>0</v>
      </c>
      <c r="N547" s="21">
        <v>117810</v>
      </c>
      <c r="O547" s="7">
        <v>4</v>
      </c>
      <c r="P547" s="11">
        <v>0</v>
      </c>
      <c r="Q547" s="11">
        <f t="shared" si="56"/>
        <v>23445.131878866818</v>
      </c>
      <c r="R547" s="12" t="b">
        <f t="shared" si="57"/>
        <v>0</v>
      </c>
      <c r="S547" s="23">
        <f t="shared" si="58"/>
        <v>24531.853288039987</v>
      </c>
      <c r="T547" s="23" t="b">
        <f t="shared" si="59"/>
        <v>0</v>
      </c>
      <c r="U547" s="23">
        <f t="shared" si="60"/>
        <v>24542.252535975302</v>
      </c>
      <c r="V547" s="25">
        <f t="shared" si="61"/>
        <v>24543</v>
      </c>
      <c r="W547" s="27">
        <f t="shared" si="62"/>
        <v>-93267</v>
      </c>
    </row>
    <row r="548" spans="2:23" ht="51" hidden="1" x14ac:dyDescent="0.2">
      <c r="B548" s="9">
        <v>547</v>
      </c>
      <c r="C548" s="9">
        <v>9</v>
      </c>
      <c r="D548" s="9" t="s">
        <v>1668</v>
      </c>
      <c r="E548" s="9" t="s">
        <v>1694</v>
      </c>
      <c r="F548" s="9">
        <v>108204</v>
      </c>
      <c r="G548" s="10" t="s">
        <v>1670</v>
      </c>
      <c r="H548" s="10" t="s">
        <v>1671</v>
      </c>
      <c r="I548" s="10" t="s">
        <v>1695</v>
      </c>
      <c r="J548" s="10" t="s">
        <v>1696</v>
      </c>
      <c r="K548" s="11">
        <v>152020</v>
      </c>
      <c r="L548" s="11">
        <v>11900</v>
      </c>
      <c r="M548" s="11">
        <v>0</v>
      </c>
      <c r="N548" s="21">
        <v>11900</v>
      </c>
      <c r="O548" s="7">
        <v>5</v>
      </c>
      <c r="P548" s="11">
        <v>0</v>
      </c>
      <c r="Q548" s="11">
        <f t="shared" si="56"/>
        <v>11900</v>
      </c>
      <c r="R548" s="12" t="b">
        <f t="shared" si="57"/>
        <v>1</v>
      </c>
      <c r="S548" s="23">
        <f t="shared" si="58"/>
        <v>11900</v>
      </c>
      <c r="T548" s="23" t="b">
        <f t="shared" si="59"/>
        <v>1</v>
      </c>
      <c r="U548" s="23">
        <f t="shared" si="60"/>
        <v>11900</v>
      </c>
      <c r="V548" s="25">
        <f t="shared" si="61"/>
        <v>11900</v>
      </c>
      <c r="W548" s="27">
        <f t="shared" si="62"/>
        <v>0</v>
      </c>
    </row>
    <row r="549" spans="2:23" ht="51" hidden="1" x14ac:dyDescent="0.2">
      <c r="B549" s="9">
        <v>548</v>
      </c>
      <c r="C549" s="9">
        <v>10</v>
      </c>
      <c r="D549" s="9" t="s">
        <v>1668</v>
      </c>
      <c r="E549" s="9" t="s">
        <v>1697</v>
      </c>
      <c r="F549" s="9">
        <v>108222</v>
      </c>
      <c r="G549" s="10" t="s">
        <v>1670</v>
      </c>
      <c r="H549" s="10" t="s">
        <v>1671</v>
      </c>
      <c r="I549" s="10" t="s">
        <v>1698</v>
      </c>
      <c r="J549" s="10" t="s">
        <v>1699</v>
      </c>
      <c r="K549" s="11">
        <v>192980</v>
      </c>
      <c r="L549" s="11">
        <v>121380</v>
      </c>
      <c r="M549" s="11">
        <v>0</v>
      </c>
      <c r="N549" s="21">
        <v>121380</v>
      </c>
      <c r="O549" s="7">
        <v>3</v>
      </c>
      <c r="P549" s="11">
        <v>0</v>
      </c>
      <c r="Q549" s="11">
        <f t="shared" si="56"/>
        <v>17583.848909150114</v>
      </c>
      <c r="R549" s="12" t="b">
        <f t="shared" si="57"/>
        <v>0</v>
      </c>
      <c r="S549" s="23">
        <f t="shared" si="58"/>
        <v>18670.570318323284</v>
      </c>
      <c r="T549" s="23" t="b">
        <f t="shared" si="59"/>
        <v>0</v>
      </c>
      <c r="U549" s="23">
        <f t="shared" si="60"/>
        <v>18680.969566258598</v>
      </c>
      <c r="V549" s="25">
        <f t="shared" si="61"/>
        <v>18681</v>
      </c>
      <c r="W549" s="27">
        <f t="shared" si="62"/>
        <v>-102699</v>
      </c>
    </row>
    <row r="550" spans="2:23" ht="51" hidden="1" x14ac:dyDescent="0.2">
      <c r="B550" s="9">
        <v>549</v>
      </c>
      <c r="C550" s="9">
        <v>11</v>
      </c>
      <c r="D550" s="9" t="s">
        <v>1668</v>
      </c>
      <c r="E550" s="9" t="s">
        <v>1700</v>
      </c>
      <c r="F550" s="9">
        <v>108400</v>
      </c>
      <c r="G550" s="10" t="s">
        <v>1670</v>
      </c>
      <c r="H550" s="10" t="s">
        <v>1671</v>
      </c>
      <c r="I550" s="10" t="s">
        <v>1701</v>
      </c>
      <c r="J550" s="10" t="s">
        <v>1702</v>
      </c>
      <c r="K550" s="11">
        <v>149225</v>
      </c>
      <c r="L550" s="11">
        <v>37725</v>
      </c>
      <c r="M550" s="11">
        <v>0</v>
      </c>
      <c r="N550" s="21">
        <v>37725</v>
      </c>
      <c r="O550" s="7">
        <v>4</v>
      </c>
      <c r="P550" s="11">
        <v>0</v>
      </c>
      <c r="Q550" s="11">
        <f t="shared" si="56"/>
        <v>23445.131878866818</v>
      </c>
      <c r="R550" s="12" t="b">
        <f t="shared" si="57"/>
        <v>0</v>
      </c>
      <c r="S550" s="23">
        <f t="shared" si="58"/>
        <v>24531.853288039987</v>
      </c>
      <c r="T550" s="23" t="b">
        <f t="shared" si="59"/>
        <v>0</v>
      </c>
      <c r="U550" s="23">
        <f t="shared" si="60"/>
        <v>24542.252535975302</v>
      </c>
      <c r="V550" s="25">
        <f t="shared" si="61"/>
        <v>24543</v>
      </c>
      <c r="W550" s="27">
        <f t="shared" si="62"/>
        <v>-13182</v>
      </c>
    </row>
    <row r="551" spans="2:23" ht="51" hidden="1" x14ac:dyDescent="0.2">
      <c r="B551" s="9">
        <v>550</v>
      </c>
      <c r="C551" s="9">
        <v>12</v>
      </c>
      <c r="D551" s="9" t="s">
        <v>1668</v>
      </c>
      <c r="E551" s="9" t="s">
        <v>1703</v>
      </c>
      <c r="F551" s="9">
        <v>179864</v>
      </c>
      <c r="G551" s="10" t="s">
        <v>1670</v>
      </c>
      <c r="H551" s="10" t="s">
        <v>1671</v>
      </c>
      <c r="I551" s="10" t="s">
        <v>1704</v>
      </c>
      <c r="J551" s="10" t="s">
        <v>1705</v>
      </c>
      <c r="K551" s="11">
        <v>107100</v>
      </c>
      <c r="L551" s="11">
        <v>65450</v>
      </c>
      <c r="M551" s="11">
        <v>0</v>
      </c>
      <c r="N551" s="21">
        <v>65450</v>
      </c>
      <c r="O551" s="7">
        <v>4</v>
      </c>
      <c r="P551" s="11">
        <v>0</v>
      </c>
      <c r="Q551" s="11">
        <f t="shared" si="56"/>
        <v>23445.131878866818</v>
      </c>
      <c r="R551" s="12" t="b">
        <f t="shared" si="57"/>
        <v>0</v>
      </c>
      <c r="S551" s="23">
        <f t="shared" si="58"/>
        <v>24531.853288039987</v>
      </c>
      <c r="T551" s="23" t="b">
        <f t="shared" si="59"/>
        <v>0</v>
      </c>
      <c r="U551" s="23">
        <f t="shared" si="60"/>
        <v>24542.252535975302</v>
      </c>
      <c r="V551" s="25">
        <f t="shared" si="61"/>
        <v>24543</v>
      </c>
      <c r="W551" s="27">
        <f t="shared" si="62"/>
        <v>-40907</v>
      </c>
    </row>
    <row r="552" spans="2:23" ht="51" hidden="1" x14ac:dyDescent="0.2">
      <c r="B552" s="9">
        <v>551</v>
      </c>
      <c r="C552" s="9">
        <v>13</v>
      </c>
      <c r="D552" s="9" t="s">
        <v>1668</v>
      </c>
      <c r="E552" s="9" t="s">
        <v>1706</v>
      </c>
      <c r="F552" s="9">
        <v>108552</v>
      </c>
      <c r="G552" s="10" t="s">
        <v>1670</v>
      </c>
      <c r="H552" s="10" t="s">
        <v>1671</v>
      </c>
      <c r="I552" s="10" t="s">
        <v>1707</v>
      </c>
      <c r="J552" s="10" t="s">
        <v>1708</v>
      </c>
      <c r="K552" s="11">
        <v>236150</v>
      </c>
      <c r="L552" s="11">
        <v>139266.44</v>
      </c>
      <c r="M552" s="11">
        <v>0</v>
      </c>
      <c r="N552" s="21">
        <v>139266.44</v>
      </c>
      <c r="O552" s="7">
        <v>4</v>
      </c>
      <c r="P552" s="11">
        <v>0</v>
      </c>
      <c r="Q552" s="11">
        <f t="shared" si="56"/>
        <v>23445.131878866818</v>
      </c>
      <c r="R552" s="12" t="b">
        <f t="shared" si="57"/>
        <v>0</v>
      </c>
      <c r="S552" s="23">
        <f t="shared" si="58"/>
        <v>24531.853288039987</v>
      </c>
      <c r="T552" s="23" t="b">
        <f t="shared" si="59"/>
        <v>0</v>
      </c>
      <c r="U552" s="23">
        <f t="shared" si="60"/>
        <v>24542.252535975302</v>
      </c>
      <c r="V552" s="25">
        <f t="shared" si="61"/>
        <v>24543</v>
      </c>
      <c r="W552" s="27">
        <f t="shared" si="62"/>
        <v>-114723.44</v>
      </c>
    </row>
    <row r="553" spans="2:23" ht="51" hidden="1" x14ac:dyDescent="0.2">
      <c r="B553" s="9">
        <v>552</v>
      </c>
      <c r="C553" s="9">
        <v>14</v>
      </c>
      <c r="D553" s="9" t="s">
        <v>1668</v>
      </c>
      <c r="E553" s="9" t="s">
        <v>1709</v>
      </c>
      <c r="F553" s="9">
        <v>108598</v>
      </c>
      <c r="G553" s="10" t="s">
        <v>1670</v>
      </c>
      <c r="H553" s="10" t="s">
        <v>1671</v>
      </c>
      <c r="I553" s="10" t="s">
        <v>1710</v>
      </c>
      <c r="J553" s="10" t="s">
        <v>1711</v>
      </c>
      <c r="K553" s="11">
        <v>157936</v>
      </c>
      <c r="L553" s="11">
        <v>82936</v>
      </c>
      <c r="M553" s="11">
        <v>0</v>
      </c>
      <c r="N553" s="21">
        <v>82936</v>
      </c>
      <c r="O553" s="7">
        <v>5</v>
      </c>
      <c r="P553" s="11">
        <v>0</v>
      </c>
      <c r="Q553" s="11">
        <f t="shared" si="56"/>
        <v>29306.414848583521</v>
      </c>
      <c r="R553" s="12" t="b">
        <f t="shared" si="57"/>
        <v>0</v>
      </c>
      <c r="S553" s="23">
        <f t="shared" si="58"/>
        <v>30393.136257756691</v>
      </c>
      <c r="T553" s="23" t="b">
        <f t="shared" si="59"/>
        <v>0</v>
      </c>
      <c r="U553" s="23">
        <f t="shared" si="60"/>
        <v>30403.535505692005</v>
      </c>
      <c r="V553" s="25">
        <f t="shared" si="61"/>
        <v>30404</v>
      </c>
      <c r="W553" s="27">
        <f t="shared" si="62"/>
        <v>-52532</v>
      </c>
    </row>
    <row r="554" spans="2:23" ht="51" hidden="1" x14ac:dyDescent="0.2">
      <c r="B554" s="9">
        <v>553</v>
      </c>
      <c r="C554" s="9">
        <v>15</v>
      </c>
      <c r="D554" s="9" t="s">
        <v>1668</v>
      </c>
      <c r="E554" s="9" t="s">
        <v>1712</v>
      </c>
      <c r="F554" s="9">
        <v>108614</v>
      </c>
      <c r="G554" s="10" t="s">
        <v>1670</v>
      </c>
      <c r="H554" s="10" t="s">
        <v>1671</v>
      </c>
      <c r="I554" s="10" t="s">
        <v>1710</v>
      </c>
      <c r="J554" s="10" t="s">
        <v>1713</v>
      </c>
      <c r="K554" s="11">
        <v>91392</v>
      </c>
      <c r="L554" s="11">
        <v>91392</v>
      </c>
      <c r="M554" s="11">
        <v>0</v>
      </c>
      <c r="N554" s="21">
        <v>91392</v>
      </c>
      <c r="O554" s="7">
        <v>4</v>
      </c>
      <c r="P554" s="11">
        <v>0</v>
      </c>
      <c r="Q554" s="11">
        <f t="shared" si="56"/>
        <v>23445.131878866818</v>
      </c>
      <c r="R554" s="12" t="b">
        <f t="shared" si="57"/>
        <v>0</v>
      </c>
      <c r="S554" s="23">
        <f t="shared" si="58"/>
        <v>24531.853288039987</v>
      </c>
      <c r="T554" s="23" t="b">
        <f t="shared" si="59"/>
        <v>0</v>
      </c>
      <c r="U554" s="23">
        <f t="shared" si="60"/>
        <v>24542.252535975302</v>
      </c>
      <c r="V554" s="25">
        <f t="shared" si="61"/>
        <v>24543</v>
      </c>
      <c r="W554" s="27">
        <f t="shared" si="62"/>
        <v>-66849</v>
      </c>
    </row>
    <row r="555" spans="2:23" ht="51" hidden="1" x14ac:dyDescent="0.2">
      <c r="B555" s="9">
        <v>554</v>
      </c>
      <c r="C555" s="9">
        <v>16</v>
      </c>
      <c r="D555" s="9" t="s">
        <v>1668</v>
      </c>
      <c r="E555" s="9" t="s">
        <v>1714</v>
      </c>
      <c r="F555" s="9">
        <v>108632</v>
      </c>
      <c r="G555" s="10" t="s">
        <v>1670</v>
      </c>
      <c r="H555" s="10" t="s">
        <v>1671</v>
      </c>
      <c r="I555" s="10" t="s">
        <v>1715</v>
      </c>
      <c r="J555" s="10" t="s">
        <v>1716</v>
      </c>
      <c r="K555" s="11">
        <v>189278</v>
      </c>
      <c r="L555" s="11">
        <v>100998</v>
      </c>
      <c r="M555" s="11">
        <v>0</v>
      </c>
      <c r="N555" s="21">
        <v>100998</v>
      </c>
      <c r="O555" s="7">
        <v>5</v>
      </c>
      <c r="P555" s="11">
        <v>0</v>
      </c>
      <c r="Q555" s="11">
        <f t="shared" si="56"/>
        <v>29306.414848583521</v>
      </c>
      <c r="R555" s="12" t="b">
        <f t="shared" si="57"/>
        <v>0</v>
      </c>
      <c r="S555" s="23">
        <f t="shared" si="58"/>
        <v>30393.136257756691</v>
      </c>
      <c r="T555" s="23" t="b">
        <f t="shared" si="59"/>
        <v>0</v>
      </c>
      <c r="U555" s="23">
        <f t="shared" si="60"/>
        <v>30403.535505692005</v>
      </c>
      <c r="V555" s="25">
        <f t="shared" si="61"/>
        <v>30404</v>
      </c>
      <c r="W555" s="27">
        <f t="shared" si="62"/>
        <v>-70594</v>
      </c>
    </row>
    <row r="556" spans="2:23" ht="51" hidden="1" x14ac:dyDescent="0.2">
      <c r="B556" s="9">
        <v>555</v>
      </c>
      <c r="C556" s="9">
        <v>17</v>
      </c>
      <c r="D556" s="9" t="s">
        <v>1668</v>
      </c>
      <c r="E556" s="9" t="s">
        <v>1394</v>
      </c>
      <c r="F556" s="9">
        <v>108874</v>
      </c>
      <c r="G556" s="10" t="s">
        <v>1670</v>
      </c>
      <c r="H556" s="10" t="s">
        <v>1671</v>
      </c>
      <c r="I556" s="10" t="s">
        <v>1717</v>
      </c>
      <c r="J556" s="10" t="s">
        <v>1718</v>
      </c>
      <c r="K556" s="11">
        <v>307496</v>
      </c>
      <c r="L556" s="11">
        <v>307496</v>
      </c>
      <c r="M556" s="11">
        <v>0</v>
      </c>
      <c r="N556" s="21">
        <v>307496</v>
      </c>
      <c r="O556" s="7">
        <v>4</v>
      </c>
      <c r="P556" s="11">
        <v>0</v>
      </c>
      <c r="Q556" s="11">
        <f t="shared" si="56"/>
        <v>23445.131878866818</v>
      </c>
      <c r="R556" s="12" t="b">
        <f t="shared" si="57"/>
        <v>0</v>
      </c>
      <c r="S556" s="23">
        <f t="shared" si="58"/>
        <v>24531.853288039987</v>
      </c>
      <c r="T556" s="23" t="b">
        <f t="shared" si="59"/>
        <v>0</v>
      </c>
      <c r="U556" s="23">
        <f t="shared" si="60"/>
        <v>24542.252535975302</v>
      </c>
      <c r="V556" s="25">
        <f t="shared" si="61"/>
        <v>24543</v>
      </c>
      <c r="W556" s="27">
        <f t="shared" si="62"/>
        <v>-282953</v>
      </c>
    </row>
    <row r="557" spans="2:23" ht="51" hidden="1" x14ac:dyDescent="0.2">
      <c r="B557" s="9">
        <v>556</v>
      </c>
      <c r="C557" s="9">
        <v>18</v>
      </c>
      <c r="D557" s="9" t="s">
        <v>1668</v>
      </c>
      <c r="E557" s="9" t="s">
        <v>1719</v>
      </c>
      <c r="F557" s="9">
        <v>108892</v>
      </c>
      <c r="G557" s="10" t="s">
        <v>1670</v>
      </c>
      <c r="H557" s="10" t="s">
        <v>1671</v>
      </c>
      <c r="I557" s="10" t="s">
        <v>1720</v>
      </c>
      <c r="J557" s="10" t="s">
        <v>1721</v>
      </c>
      <c r="K557" s="11">
        <v>196402</v>
      </c>
      <c r="L557" s="11">
        <v>100912</v>
      </c>
      <c r="M557" s="11">
        <v>0</v>
      </c>
      <c r="N557" s="21">
        <v>100912</v>
      </c>
      <c r="O557" s="7">
        <v>4</v>
      </c>
      <c r="P557" s="11">
        <v>0</v>
      </c>
      <c r="Q557" s="11">
        <f t="shared" si="56"/>
        <v>23445.131878866818</v>
      </c>
      <c r="R557" s="12" t="b">
        <f t="shared" si="57"/>
        <v>0</v>
      </c>
      <c r="S557" s="23">
        <f t="shared" si="58"/>
        <v>24531.853288039987</v>
      </c>
      <c r="T557" s="23" t="b">
        <f t="shared" si="59"/>
        <v>0</v>
      </c>
      <c r="U557" s="23">
        <f t="shared" si="60"/>
        <v>24542.252535975302</v>
      </c>
      <c r="V557" s="25">
        <f t="shared" si="61"/>
        <v>24543</v>
      </c>
      <c r="W557" s="27">
        <f t="shared" si="62"/>
        <v>-76369</v>
      </c>
    </row>
    <row r="558" spans="2:23" ht="51" hidden="1" x14ac:dyDescent="0.2">
      <c r="B558" s="9">
        <v>557</v>
      </c>
      <c r="C558" s="9">
        <v>19</v>
      </c>
      <c r="D558" s="9" t="s">
        <v>1668</v>
      </c>
      <c r="E558" s="9" t="s">
        <v>1722</v>
      </c>
      <c r="F558" s="9">
        <v>108945</v>
      </c>
      <c r="G558" s="10" t="s">
        <v>1670</v>
      </c>
      <c r="H558" s="10" t="s">
        <v>1671</v>
      </c>
      <c r="I558" s="10" t="s">
        <v>1723</v>
      </c>
      <c r="J558" s="10" t="s">
        <v>1724</v>
      </c>
      <c r="K558" s="11">
        <v>195160</v>
      </c>
      <c r="L558" s="11">
        <v>118080.5</v>
      </c>
      <c r="M558" s="11">
        <v>0</v>
      </c>
      <c r="N558" s="21">
        <v>118080.5</v>
      </c>
      <c r="O558" s="7">
        <v>4</v>
      </c>
      <c r="P558" s="11">
        <v>0</v>
      </c>
      <c r="Q558" s="11">
        <f t="shared" si="56"/>
        <v>23445.131878866818</v>
      </c>
      <c r="R558" s="12" t="b">
        <f t="shared" si="57"/>
        <v>0</v>
      </c>
      <c r="S558" s="23">
        <f t="shared" si="58"/>
        <v>24531.853288039987</v>
      </c>
      <c r="T558" s="23" t="b">
        <f t="shared" si="59"/>
        <v>0</v>
      </c>
      <c r="U558" s="23">
        <f t="shared" si="60"/>
        <v>24542.252535975302</v>
      </c>
      <c r="V558" s="25">
        <f t="shared" si="61"/>
        <v>24543</v>
      </c>
      <c r="W558" s="27">
        <f t="shared" si="62"/>
        <v>-93537.5</v>
      </c>
    </row>
    <row r="559" spans="2:23" ht="51" hidden="1" x14ac:dyDescent="0.2">
      <c r="B559" s="9">
        <v>558</v>
      </c>
      <c r="C559" s="9">
        <v>20</v>
      </c>
      <c r="D559" s="9" t="s">
        <v>1668</v>
      </c>
      <c r="E559" s="9" t="s">
        <v>1725</v>
      </c>
      <c r="F559" s="9">
        <v>106620</v>
      </c>
      <c r="G559" s="10" t="s">
        <v>1670</v>
      </c>
      <c r="H559" s="10" t="s">
        <v>1671</v>
      </c>
      <c r="I559" s="10" t="s">
        <v>1726</v>
      </c>
      <c r="J559" s="10" t="s">
        <v>1727</v>
      </c>
      <c r="K559" s="11">
        <v>180880</v>
      </c>
      <c r="L559" s="11">
        <v>95200</v>
      </c>
      <c r="M559" s="11">
        <v>0</v>
      </c>
      <c r="N559" s="21">
        <v>95200</v>
      </c>
      <c r="O559" s="7">
        <v>3</v>
      </c>
      <c r="P559" s="11">
        <v>0</v>
      </c>
      <c r="Q559" s="11">
        <f t="shared" si="56"/>
        <v>17583.848909150114</v>
      </c>
      <c r="R559" s="12" t="b">
        <f t="shared" si="57"/>
        <v>0</v>
      </c>
      <c r="S559" s="23">
        <f t="shared" si="58"/>
        <v>18670.570318323284</v>
      </c>
      <c r="T559" s="23" t="b">
        <f t="shared" si="59"/>
        <v>0</v>
      </c>
      <c r="U559" s="23">
        <f t="shared" si="60"/>
        <v>18680.969566258598</v>
      </c>
      <c r="V559" s="25">
        <f t="shared" si="61"/>
        <v>18681</v>
      </c>
      <c r="W559" s="27">
        <f t="shared" si="62"/>
        <v>-76519</v>
      </c>
    </row>
    <row r="560" spans="2:23" ht="51" hidden="1" x14ac:dyDescent="0.2">
      <c r="B560" s="9">
        <v>559</v>
      </c>
      <c r="C560" s="9">
        <v>21</v>
      </c>
      <c r="D560" s="9" t="s">
        <v>1668</v>
      </c>
      <c r="E560" s="9" t="s">
        <v>1728</v>
      </c>
      <c r="F560" s="9">
        <v>108712</v>
      </c>
      <c r="G560" s="10" t="s">
        <v>1670</v>
      </c>
      <c r="H560" s="10" t="s">
        <v>1671</v>
      </c>
      <c r="I560" s="10" t="s">
        <v>1729</v>
      </c>
      <c r="J560" s="10" t="s">
        <v>1730</v>
      </c>
      <c r="K560" s="11">
        <v>276556</v>
      </c>
      <c r="L560" s="11">
        <v>151606</v>
      </c>
      <c r="M560" s="11">
        <v>0</v>
      </c>
      <c r="N560" s="21">
        <v>151606</v>
      </c>
      <c r="O560" s="7">
        <v>3</v>
      </c>
      <c r="P560" s="11">
        <v>0</v>
      </c>
      <c r="Q560" s="11">
        <f t="shared" si="56"/>
        <v>17583.848909150114</v>
      </c>
      <c r="R560" s="12" t="b">
        <f t="shared" si="57"/>
        <v>0</v>
      </c>
      <c r="S560" s="23">
        <f t="shared" si="58"/>
        <v>18670.570318323284</v>
      </c>
      <c r="T560" s="23" t="b">
        <f t="shared" si="59"/>
        <v>0</v>
      </c>
      <c r="U560" s="23">
        <f t="shared" si="60"/>
        <v>18680.969566258598</v>
      </c>
      <c r="V560" s="25">
        <f t="shared" si="61"/>
        <v>18681</v>
      </c>
      <c r="W560" s="27">
        <f t="shared" si="62"/>
        <v>-132925</v>
      </c>
    </row>
    <row r="561" spans="2:23" ht="51" hidden="1" x14ac:dyDescent="0.2">
      <c r="B561" s="9">
        <v>560</v>
      </c>
      <c r="C561" s="9">
        <v>22</v>
      </c>
      <c r="D561" s="9" t="s">
        <v>1668</v>
      </c>
      <c r="E561" s="9" t="s">
        <v>598</v>
      </c>
      <c r="F561" s="9">
        <v>179613</v>
      </c>
      <c r="G561" s="10" t="s">
        <v>1670</v>
      </c>
      <c r="H561" s="10" t="s">
        <v>1671</v>
      </c>
      <c r="I561" s="10" t="s">
        <v>1731</v>
      </c>
      <c r="J561" s="10" t="s">
        <v>1732</v>
      </c>
      <c r="K561" s="11">
        <v>230384</v>
      </c>
      <c r="L561" s="11">
        <v>168458.44</v>
      </c>
      <c r="M561" s="11">
        <v>0</v>
      </c>
      <c r="N561" s="21">
        <v>168458.44</v>
      </c>
      <c r="O561" s="7">
        <v>4</v>
      </c>
      <c r="P561" s="11">
        <v>0</v>
      </c>
      <c r="Q561" s="11">
        <f t="shared" si="56"/>
        <v>23445.131878866818</v>
      </c>
      <c r="R561" s="12" t="b">
        <f t="shared" si="57"/>
        <v>0</v>
      </c>
      <c r="S561" s="23">
        <f t="shared" si="58"/>
        <v>24531.853288039987</v>
      </c>
      <c r="T561" s="23" t="b">
        <f t="shared" si="59"/>
        <v>0</v>
      </c>
      <c r="U561" s="23">
        <f t="shared" si="60"/>
        <v>24542.252535975302</v>
      </c>
      <c r="V561" s="25">
        <f t="shared" si="61"/>
        <v>24543</v>
      </c>
      <c r="W561" s="27">
        <f t="shared" si="62"/>
        <v>-143915.44</v>
      </c>
    </row>
    <row r="562" spans="2:23" ht="51" hidden="1" x14ac:dyDescent="0.2">
      <c r="B562" s="9">
        <v>561</v>
      </c>
      <c r="C562" s="9">
        <v>23</v>
      </c>
      <c r="D562" s="9" t="s">
        <v>1668</v>
      </c>
      <c r="E562" s="9" t="s">
        <v>1733</v>
      </c>
      <c r="F562" s="9">
        <v>109176</v>
      </c>
      <c r="G562" s="10" t="s">
        <v>1670</v>
      </c>
      <c r="H562" s="10" t="s">
        <v>1671</v>
      </c>
      <c r="I562" s="10" t="s">
        <v>1734</v>
      </c>
      <c r="J562" s="10" t="s">
        <v>1735</v>
      </c>
      <c r="K562" s="11">
        <v>243950</v>
      </c>
      <c r="L562" s="11">
        <v>202300</v>
      </c>
      <c r="M562" s="11">
        <v>0</v>
      </c>
      <c r="N562" s="21">
        <v>202300</v>
      </c>
      <c r="O562" s="7">
        <v>4</v>
      </c>
      <c r="P562" s="11">
        <v>0</v>
      </c>
      <c r="Q562" s="11">
        <f t="shared" si="56"/>
        <v>23445.131878866818</v>
      </c>
      <c r="R562" s="12" t="b">
        <f t="shared" si="57"/>
        <v>0</v>
      </c>
      <c r="S562" s="23">
        <f t="shared" si="58"/>
        <v>24531.853288039987</v>
      </c>
      <c r="T562" s="23" t="b">
        <f t="shared" si="59"/>
        <v>0</v>
      </c>
      <c r="U562" s="23">
        <f t="shared" si="60"/>
        <v>24542.252535975302</v>
      </c>
      <c r="V562" s="25">
        <f t="shared" si="61"/>
        <v>24543</v>
      </c>
      <c r="W562" s="27">
        <f t="shared" si="62"/>
        <v>-177757</v>
      </c>
    </row>
    <row r="563" spans="2:23" ht="51" hidden="1" x14ac:dyDescent="0.2">
      <c r="B563" s="9">
        <v>562</v>
      </c>
      <c r="C563" s="9">
        <v>24</v>
      </c>
      <c r="D563" s="9" t="s">
        <v>1668</v>
      </c>
      <c r="E563" s="9" t="s">
        <v>1736</v>
      </c>
      <c r="F563" s="9">
        <v>109041</v>
      </c>
      <c r="G563" s="10" t="s">
        <v>1670</v>
      </c>
      <c r="H563" s="10" t="s">
        <v>1671</v>
      </c>
      <c r="I563" s="10" t="s">
        <v>1737</v>
      </c>
      <c r="J563" s="10" t="s">
        <v>1738</v>
      </c>
      <c r="K563" s="11">
        <v>196350</v>
      </c>
      <c r="L563" s="11">
        <v>136850</v>
      </c>
      <c r="M563" s="11">
        <v>0</v>
      </c>
      <c r="N563" s="21">
        <v>136850</v>
      </c>
      <c r="O563" s="7">
        <v>3</v>
      </c>
      <c r="P563" s="11">
        <v>0</v>
      </c>
      <c r="Q563" s="11">
        <f t="shared" si="56"/>
        <v>17583.848909150114</v>
      </c>
      <c r="R563" s="12" t="b">
        <f t="shared" si="57"/>
        <v>0</v>
      </c>
      <c r="S563" s="23">
        <f t="shared" si="58"/>
        <v>18670.570318323284</v>
      </c>
      <c r="T563" s="23" t="b">
        <f t="shared" si="59"/>
        <v>0</v>
      </c>
      <c r="U563" s="23">
        <f t="shared" si="60"/>
        <v>18680.969566258598</v>
      </c>
      <c r="V563" s="25">
        <f t="shared" si="61"/>
        <v>18681</v>
      </c>
      <c r="W563" s="27">
        <f t="shared" si="62"/>
        <v>-118169</v>
      </c>
    </row>
    <row r="564" spans="2:23" ht="76.5" hidden="1" x14ac:dyDescent="0.2">
      <c r="B564" s="9">
        <v>563</v>
      </c>
      <c r="C564" s="9">
        <v>25</v>
      </c>
      <c r="D564" s="9" t="s">
        <v>1668</v>
      </c>
      <c r="E564" s="9" t="s">
        <v>1739</v>
      </c>
      <c r="F564" s="9">
        <v>106817</v>
      </c>
      <c r="G564" s="10" t="s">
        <v>1670</v>
      </c>
      <c r="H564" s="10" t="s">
        <v>1671</v>
      </c>
      <c r="I564" s="10" t="s">
        <v>1740</v>
      </c>
      <c r="J564" s="10" t="s">
        <v>1741</v>
      </c>
      <c r="K564" s="11">
        <v>222245</v>
      </c>
      <c r="L564" s="11">
        <v>11900</v>
      </c>
      <c r="M564" s="11">
        <v>0</v>
      </c>
      <c r="N564" s="21">
        <v>11900</v>
      </c>
      <c r="O564" s="7">
        <v>5</v>
      </c>
      <c r="P564" s="11">
        <v>0</v>
      </c>
      <c r="Q564" s="11">
        <f t="shared" si="56"/>
        <v>11900</v>
      </c>
      <c r="R564" s="12" t="b">
        <f t="shared" si="57"/>
        <v>1</v>
      </c>
      <c r="S564" s="23">
        <f t="shared" si="58"/>
        <v>11900</v>
      </c>
      <c r="T564" s="23" t="b">
        <f t="shared" si="59"/>
        <v>1</v>
      </c>
      <c r="U564" s="23">
        <f t="shared" si="60"/>
        <v>11900</v>
      </c>
      <c r="V564" s="25">
        <f t="shared" si="61"/>
        <v>11900</v>
      </c>
      <c r="W564" s="27">
        <f t="shared" si="62"/>
        <v>0</v>
      </c>
    </row>
    <row r="565" spans="2:23" ht="51" hidden="1" x14ac:dyDescent="0.2">
      <c r="B565" s="9">
        <v>564</v>
      </c>
      <c r="C565" s="9">
        <v>26</v>
      </c>
      <c r="D565" s="9" t="s">
        <v>1668</v>
      </c>
      <c r="E565" s="9" t="s">
        <v>1742</v>
      </c>
      <c r="F565" s="9">
        <v>109354</v>
      </c>
      <c r="G565" s="10" t="s">
        <v>1670</v>
      </c>
      <c r="H565" s="10" t="s">
        <v>1671</v>
      </c>
      <c r="I565" s="10" t="s">
        <v>1743</v>
      </c>
      <c r="J565" s="10" t="s">
        <v>1744</v>
      </c>
      <c r="K565" s="11">
        <v>190400</v>
      </c>
      <c r="L565" s="11">
        <v>101150</v>
      </c>
      <c r="M565" s="11">
        <v>0</v>
      </c>
      <c r="N565" s="21">
        <v>101150</v>
      </c>
      <c r="O565" s="7">
        <v>5</v>
      </c>
      <c r="P565" s="11">
        <v>0</v>
      </c>
      <c r="Q565" s="11">
        <f t="shared" si="56"/>
        <v>29306.414848583521</v>
      </c>
      <c r="R565" s="12" t="b">
        <f t="shared" si="57"/>
        <v>0</v>
      </c>
      <c r="S565" s="23">
        <f t="shared" si="58"/>
        <v>30393.136257756691</v>
      </c>
      <c r="T565" s="23" t="b">
        <f t="shared" si="59"/>
        <v>0</v>
      </c>
      <c r="U565" s="23">
        <f t="shared" si="60"/>
        <v>30403.535505692005</v>
      </c>
      <c r="V565" s="25">
        <f t="shared" si="61"/>
        <v>30404</v>
      </c>
      <c r="W565" s="27">
        <f t="shared" si="62"/>
        <v>-70746</v>
      </c>
    </row>
    <row r="566" spans="2:23" ht="51" hidden="1" x14ac:dyDescent="0.2">
      <c r="B566" s="9">
        <v>565</v>
      </c>
      <c r="C566" s="9">
        <v>27</v>
      </c>
      <c r="D566" s="9" t="s">
        <v>1668</v>
      </c>
      <c r="E566" s="9" t="s">
        <v>1745</v>
      </c>
      <c r="F566" s="9">
        <v>109425</v>
      </c>
      <c r="G566" s="10" t="s">
        <v>1670</v>
      </c>
      <c r="H566" s="10" t="s">
        <v>1671</v>
      </c>
      <c r="I566" s="10" t="s">
        <v>1746</v>
      </c>
      <c r="J566" s="10" t="s">
        <v>1747</v>
      </c>
      <c r="K566" s="11">
        <v>142611</v>
      </c>
      <c r="L566" s="11">
        <v>11900</v>
      </c>
      <c r="M566" s="11">
        <v>0</v>
      </c>
      <c r="N566" s="21">
        <v>11900</v>
      </c>
      <c r="O566" s="7">
        <v>4</v>
      </c>
      <c r="P566" s="11">
        <v>0</v>
      </c>
      <c r="Q566" s="11">
        <f t="shared" si="56"/>
        <v>11900</v>
      </c>
      <c r="R566" s="12" t="b">
        <f t="shared" si="57"/>
        <v>1</v>
      </c>
      <c r="S566" s="23">
        <f t="shared" si="58"/>
        <v>11900</v>
      </c>
      <c r="T566" s="23" t="b">
        <f t="shared" si="59"/>
        <v>1</v>
      </c>
      <c r="U566" s="23">
        <f t="shared" si="60"/>
        <v>11900</v>
      </c>
      <c r="V566" s="25">
        <f t="shared" si="61"/>
        <v>11900</v>
      </c>
      <c r="W566" s="27">
        <f t="shared" si="62"/>
        <v>0</v>
      </c>
    </row>
    <row r="567" spans="2:23" ht="51" hidden="1" x14ac:dyDescent="0.2">
      <c r="B567" s="9">
        <v>566</v>
      </c>
      <c r="C567" s="9">
        <v>28</v>
      </c>
      <c r="D567" s="9" t="s">
        <v>1668</v>
      </c>
      <c r="E567" s="9" t="s">
        <v>1748</v>
      </c>
      <c r="F567" s="9">
        <v>109504</v>
      </c>
      <c r="G567" s="10" t="s">
        <v>1670</v>
      </c>
      <c r="H567" s="10" t="s">
        <v>1671</v>
      </c>
      <c r="I567" s="10" t="s">
        <v>1749</v>
      </c>
      <c r="J567" s="10" t="s">
        <v>1750</v>
      </c>
      <c r="K567" s="11">
        <v>238000</v>
      </c>
      <c r="L567" s="11">
        <v>216710</v>
      </c>
      <c r="M567" s="11">
        <v>0</v>
      </c>
      <c r="N567" s="21">
        <v>216710</v>
      </c>
      <c r="O567" s="7">
        <v>3</v>
      </c>
      <c r="P567" s="11">
        <v>0</v>
      </c>
      <c r="Q567" s="11">
        <f t="shared" si="56"/>
        <v>17583.848909150114</v>
      </c>
      <c r="R567" s="12" t="b">
        <f t="shared" si="57"/>
        <v>0</v>
      </c>
      <c r="S567" s="23">
        <f t="shared" si="58"/>
        <v>18670.570318323284</v>
      </c>
      <c r="T567" s="23" t="b">
        <f t="shared" si="59"/>
        <v>0</v>
      </c>
      <c r="U567" s="23">
        <f t="shared" si="60"/>
        <v>18680.969566258598</v>
      </c>
      <c r="V567" s="25">
        <f t="shared" si="61"/>
        <v>18681</v>
      </c>
      <c r="W567" s="27">
        <f t="shared" si="62"/>
        <v>-198029</v>
      </c>
    </row>
    <row r="568" spans="2:23" ht="51" hidden="1" x14ac:dyDescent="0.2">
      <c r="B568" s="9">
        <v>567</v>
      </c>
      <c r="C568" s="9">
        <v>29</v>
      </c>
      <c r="D568" s="9" t="s">
        <v>1668</v>
      </c>
      <c r="E568" s="9" t="s">
        <v>1751</v>
      </c>
      <c r="F568" s="9">
        <v>106979</v>
      </c>
      <c r="G568" s="10" t="s">
        <v>1670</v>
      </c>
      <c r="H568" s="10" t="s">
        <v>1671</v>
      </c>
      <c r="I568" s="10" t="s">
        <v>1752</v>
      </c>
      <c r="J568" s="10" t="s">
        <v>1753</v>
      </c>
      <c r="K568" s="11">
        <v>268940</v>
      </c>
      <c r="L568" s="11">
        <v>227290</v>
      </c>
      <c r="M568" s="11">
        <v>0</v>
      </c>
      <c r="N568" s="21">
        <v>227290</v>
      </c>
      <c r="O568" s="7">
        <v>5</v>
      </c>
      <c r="P568" s="11">
        <v>0</v>
      </c>
      <c r="Q568" s="11">
        <f t="shared" si="56"/>
        <v>29306.414848583521</v>
      </c>
      <c r="R568" s="12" t="b">
        <f t="shared" si="57"/>
        <v>0</v>
      </c>
      <c r="S568" s="23">
        <f t="shared" si="58"/>
        <v>30393.136257756691</v>
      </c>
      <c r="T568" s="23" t="b">
        <f t="shared" si="59"/>
        <v>0</v>
      </c>
      <c r="U568" s="23">
        <f t="shared" si="60"/>
        <v>30403.535505692005</v>
      </c>
      <c r="V568" s="25">
        <f t="shared" si="61"/>
        <v>30404</v>
      </c>
      <c r="W568" s="27">
        <f t="shared" si="62"/>
        <v>-196886</v>
      </c>
    </row>
    <row r="569" spans="2:23" ht="38.25" hidden="1" x14ac:dyDescent="0.2">
      <c r="B569" s="9">
        <v>568</v>
      </c>
      <c r="C569" s="9">
        <v>1</v>
      </c>
      <c r="D569" s="9" t="s">
        <v>1754</v>
      </c>
      <c r="E569" s="9" t="s">
        <v>1755</v>
      </c>
      <c r="F569" s="9">
        <v>110296</v>
      </c>
      <c r="G569" s="10" t="s">
        <v>1756</v>
      </c>
      <c r="H569" s="10" t="s">
        <v>1757</v>
      </c>
      <c r="I569" s="10" t="s">
        <v>1758</v>
      </c>
      <c r="J569" s="10" t="s">
        <v>1759</v>
      </c>
      <c r="K569" s="11">
        <v>130000</v>
      </c>
      <c r="L569" s="11">
        <v>100356</v>
      </c>
      <c r="M569" s="11">
        <v>5056</v>
      </c>
      <c r="N569" s="21">
        <v>95300</v>
      </c>
      <c r="O569" s="7">
        <v>4</v>
      </c>
      <c r="P569" s="11">
        <v>0</v>
      </c>
      <c r="Q569" s="11">
        <f t="shared" si="56"/>
        <v>23445.131878866818</v>
      </c>
      <c r="R569" s="12" t="b">
        <f t="shared" si="57"/>
        <v>0</v>
      </c>
      <c r="S569" s="23">
        <f t="shared" si="58"/>
        <v>24531.853288039987</v>
      </c>
      <c r="T569" s="23" t="b">
        <f t="shared" si="59"/>
        <v>0</v>
      </c>
      <c r="U569" s="23">
        <f t="shared" si="60"/>
        <v>24542.252535975302</v>
      </c>
      <c r="V569" s="25">
        <f t="shared" si="61"/>
        <v>24543</v>
      </c>
      <c r="W569" s="27">
        <f t="shared" si="62"/>
        <v>-70757</v>
      </c>
    </row>
    <row r="570" spans="2:23" ht="51" hidden="1" x14ac:dyDescent="0.2">
      <c r="B570" s="9">
        <v>569</v>
      </c>
      <c r="C570" s="9">
        <v>2</v>
      </c>
      <c r="D570" s="9" t="s">
        <v>1754</v>
      </c>
      <c r="E570" s="9" t="s">
        <v>1760</v>
      </c>
      <c r="F570" s="9">
        <v>110456</v>
      </c>
      <c r="G570" s="10" t="s">
        <v>1756</v>
      </c>
      <c r="H570" s="10" t="s">
        <v>1757</v>
      </c>
      <c r="I570" s="10" t="s">
        <v>1761</v>
      </c>
      <c r="J570" s="10" t="s">
        <v>1762</v>
      </c>
      <c r="K570" s="11">
        <v>132000</v>
      </c>
      <c r="L570" s="11">
        <v>23473.51</v>
      </c>
      <c r="M570" s="11">
        <v>0</v>
      </c>
      <c r="N570" s="21">
        <v>23473.51</v>
      </c>
      <c r="O570" s="7">
        <v>3</v>
      </c>
      <c r="P570" s="11">
        <v>0</v>
      </c>
      <c r="Q570" s="11">
        <f t="shared" si="56"/>
        <v>17583.848909150114</v>
      </c>
      <c r="R570" s="12" t="b">
        <f t="shared" si="57"/>
        <v>0</v>
      </c>
      <c r="S570" s="23">
        <f t="shared" si="58"/>
        <v>18670.570318323284</v>
      </c>
      <c r="T570" s="23" t="b">
        <f t="shared" si="59"/>
        <v>0</v>
      </c>
      <c r="U570" s="23">
        <f t="shared" si="60"/>
        <v>18680.969566258598</v>
      </c>
      <c r="V570" s="25">
        <f t="shared" si="61"/>
        <v>18681</v>
      </c>
      <c r="W570" s="27">
        <f t="shared" si="62"/>
        <v>-4792.5099999999984</v>
      </c>
    </row>
    <row r="571" spans="2:23" ht="38.25" hidden="1" x14ac:dyDescent="0.2">
      <c r="B571" s="9">
        <v>570</v>
      </c>
      <c r="C571" s="9">
        <v>3</v>
      </c>
      <c r="D571" s="9" t="s">
        <v>1754</v>
      </c>
      <c r="E571" s="9" t="s">
        <v>1763</v>
      </c>
      <c r="F571" s="9">
        <v>110740</v>
      </c>
      <c r="G571" s="10" t="s">
        <v>1756</v>
      </c>
      <c r="H571" s="10" t="s">
        <v>1757</v>
      </c>
      <c r="I571" s="10" t="s">
        <v>1764</v>
      </c>
      <c r="J571" s="10" t="s">
        <v>1765</v>
      </c>
      <c r="K571" s="11">
        <v>120000</v>
      </c>
      <c r="L571" s="11">
        <v>10769</v>
      </c>
      <c r="M571" s="11">
        <v>0</v>
      </c>
      <c r="N571" s="21">
        <v>10769</v>
      </c>
      <c r="O571" s="7">
        <v>3</v>
      </c>
      <c r="P571" s="11">
        <v>0</v>
      </c>
      <c r="Q571" s="11">
        <f t="shared" si="56"/>
        <v>10769</v>
      </c>
      <c r="R571" s="12" t="b">
        <f t="shared" si="57"/>
        <v>1</v>
      </c>
      <c r="S571" s="23">
        <f t="shared" si="58"/>
        <v>10769</v>
      </c>
      <c r="T571" s="23" t="b">
        <f t="shared" si="59"/>
        <v>1</v>
      </c>
      <c r="U571" s="23">
        <f t="shared" si="60"/>
        <v>10769</v>
      </c>
      <c r="V571" s="25">
        <f t="shared" si="61"/>
        <v>10769</v>
      </c>
      <c r="W571" s="27">
        <f t="shared" si="62"/>
        <v>0</v>
      </c>
    </row>
    <row r="572" spans="2:23" ht="25.5" hidden="1" x14ac:dyDescent="0.2">
      <c r="B572" s="9">
        <v>571</v>
      </c>
      <c r="C572" s="9">
        <v>4</v>
      </c>
      <c r="D572" s="9" t="s">
        <v>1754</v>
      </c>
      <c r="E572" s="9" t="s">
        <v>1766</v>
      </c>
      <c r="F572" s="9">
        <v>111444</v>
      </c>
      <c r="G572" s="10" t="s">
        <v>1756</v>
      </c>
      <c r="H572" s="10" t="s">
        <v>1757</v>
      </c>
      <c r="I572" s="10" t="s">
        <v>1767</v>
      </c>
      <c r="J572" s="10" t="s">
        <v>1768</v>
      </c>
      <c r="K572" s="11">
        <v>119000</v>
      </c>
      <c r="L572" s="11">
        <v>39000</v>
      </c>
      <c r="M572" s="11">
        <v>9000</v>
      </c>
      <c r="N572" s="21">
        <v>30000</v>
      </c>
      <c r="O572" s="7">
        <v>2</v>
      </c>
      <c r="P572" s="11">
        <v>0</v>
      </c>
      <c r="Q572" s="11">
        <f t="shared" si="56"/>
        <v>11722.565939433409</v>
      </c>
      <c r="R572" s="12" t="b">
        <f t="shared" si="57"/>
        <v>0</v>
      </c>
      <c r="S572" s="23">
        <f t="shared" si="58"/>
        <v>12809.287348606578</v>
      </c>
      <c r="T572" s="23" t="b">
        <f t="shared" si="59"/>
        <v>0</v>
      </c>
      <c r="U572" s="23">
        <f t="shared" si="60"/>
        <v>12819.686596541891</v>
      </c>
      <c r="V572" s="25">
        <f t="shared" si="61"/>
        <v>12820</v>
      </c>
      <c r="W572" s="27">
        <f t="shared" si="62"/>
        <v>-17180</v>
      </c>
    </row>
    <row r="573" spans="2:23" ht="51" hidden="1" x14ac:dyDescent="0.2">
      <c r="B573" s="9">
        <v>572</v>
      </c>
      <c r="C573" s="9">
        <v>5</v>
      </c>
      <c r="D573" s="9" t="s">
        <v>1754</v>
      </c>
      <c r="E573" s="9" t="s">
        <v>1769</v>
      </c>
      <c r="F573" s="9">
        <v>111480</v>
      </c>
      <c r="G573" s="10" t="s">
        <v>1756</v>
      </c>
      <c r="H573" s="10" t="s">
        <v>1757</v>
      </c>
      <c r="I573" s="10" t="s">
        <v>1770</v>
      </c>
      <c r="J573" s="10" t="s">
        <v>1771</v>
      </c>
      <c r="K573" s="11">
        <v>154700</v>
      </c>
      <c r="L573" s="11">
        <v>80586</v>
      </c>
      <c r="M573" s="11">
        <v>0</v>
      </c>
      <c r="N573" s="21">
        <v>80586</v>
      </c>
      <c r="O573" s="7">
        <v>2</v>
      </c>
      <c r="P573" s="11">
        <v>0</v>
      </c>
      <c r="Q573" s="11">
        <f t="shared" si="56"/>
        <v>11722.565939433409</v>
      </c>
      <c r="R573" s="12" t="b">
        <f t="shared" si="57"/>
        <v>0</v>
      </c>
      <c r="S573" s="23">
        <f t="shared" si="58"/>
        <v>12809.287348606578</v>
      </c>
      <c r="T573" s="23" t="b">
        <f t="shared" si="59"/>
        <v>0</v>
      </c>
      <c r="U573" s="23">
        <f t="shared" si="60"/>
        <v>12819.686596541891</v>
      </c>
      <c r="V573" s="25">
        <f t="shared" si="61"/>
        <v>12820</v>
      </c>
      <c r="W573" s="27">
        <f t="shared" si="62"/>
        <v>-67766</v>
      </c>
    </row>
    <row r="574" spans="2:23" ht="38.25" hidden="1" x14ac:dyDescent="0.2">
      <c r="B574" s="9">
        <v>573</v>
      </c>
      <c r="C574" s="9">
        <v>6</v>
      </c>
      <c r="D574" s="9" t="s">
        <v>1754</v>
      </c>
      <c r="E574" s="9" t="s">
        <v>1772</v>
      </c>
      <c r="F574" s="9">
        <v>109773</v>
      </c>
      <c r="G574" s="10" t="s">
        <v>1756</v>
      </c>
      <c r="H574" s="10" t="s">
        <v>1757</v>
      </c>
      <c r="I574" s="10" t="s">
        <v>1773</v>
      </c>
      <c r="J574" s="10" t="s">
        <v>1774</v>
      </c>
      <c r="K574" s="11">
        <v>2677295.7999999998</v>
      </c>
      <c r="L574" s="11">
        <v>2677295.7999999998</v>
      </c>
      <c r="M574" s="11">
        <v>700000</v>
      </c>
      <c r="N574" s="21">
        <v>504783.11</v>
      </c>
      <c r="O574" s="7">
        <v>5</v>
      </c>
      <c r="P574" s="11">
        <v>0</v>
      </c>
      <c r="Q574" s="11">
        <f t="shared" si="56"/>
        <v>29306.414848583521</v>
      </c>
      <c r="R574" s="12" t="b">
        <f t="shared" si="57"/>
        <v>0</v>
      </c>
      <c r="S574" s="23">
        <f t="shared" si="58"/>
        <v>30393.136257756691</v>
      </c>
      <c r="T574" s="23" t="b">
        <f t="shared" si="59"/>
        <v>0</v>
      </c>
      <c r="U574" s="23">
        <f t="shared" si="60"/>
        <v>30403.535505692005</v>
      </c>
      <c r="V574" s="25">
        <f t="shared" si="61"/>
        <v>30404</v>
      </c>
      <c r="W574" s="27">
        <f t="shared" si="62"/>
        <v>-474379.11</v>
      </c>
    </row>
    <row r="575" spans="2:23" ht="38.25" hidden="1" x14ac:dyDescent="0.2">
      <c r="B575" s="9">
        <v>574</v>
      </c>
      <c r="C575" s="9">
        <v>7</v>
      </c>
      <c r="D575" s="9" t="s">
        <v>1754</v>
      </c>
      <c r="E575" s="9" t="s">
        <v>1775</v>
      </c>
      <c r="F575" s="9">
        <v>112904</v>
      </c>
      <c r="G575" s="10" t="s">
        <v>1756</v>
      </c>
      <c r="H575" s="10" t="s">
        <v>1757</v>
      </c>
      <c r="I575" s="10" t="s">
        <v>1776</v>
      </c>
      <c r="J575" s="10" t="s">
        <v>1777</v>
      </c>
      <c r="K575" s="11">
        <v>119000</v>
      </c>
      <c r="L575" s="11">
        <v>24909</v>
      </c>
      <c r="M575" s="11">
        <v>0</v>
      </c>
      <c r="N575" s="21">
        <v>24909</v>
      </c>
      <c r="O575" s="7">
        <v>4</v>
      </c>
      <c r="P575" s="11">
        <v>0</v>
      </c>
      <c r="Q575" s="11">
        <f t="shared" si="56"/>
        <v>23445.131878866818</v>
      </c>
      <c r="R575" s="12" t="b">
        <f t="shared" si="57"/>
        <v>0</v>
      </c>
      <c r="S575" s="23">
        <f t="shared" si="58"/>
        <v>24531.853288039987</v>
      </c>
      <c r="T575" s="23" t="b">
        <f t="shared" si="59"/>
        <v>0</v>
      </c>
      <c r="U575" s="23">
        <f t="shared" si="60"/>
        <v>24542.252535975302</v>
      </c>
      <c r="V575" s="25">
        <f t="shared" si="61"/>
        <v>24543</v>
      </c>
      <c r="W575" s="27">
        <f t="shared" si="62"/>
        <v>-366</v>
      </c>
    </row>
    <row r="576" spans="2:23" ht="38.25" hidden="1" x14ac:dyDescent="0.2">
      <c r="B576" s="9">
        <v>575</v>
      </c>
      <c r="C576" s="9">
        <v>8</v>
      </c>
      <c r="D576" s="9" t="s">
        <v>1754</v>
      </c>
      <c r="E576" s="9" t="s">
        <v>1778</v>
      </c>
      <c r="F576" s="9">
        <v>112245</v>
      </c>
      <c r="G576" s="10" t="s">
        <v>1756</v>
      </c>
      <c r="H576" s="10" t="s">
        <v>1757</v>
      </c>
      <c r="I576" s="10" t="s">
        <v>1779</v>
      </c>
      <c r="J576" s="10" t="s">
        <v>1780</v>
      </c>
      <c r="K576" s="11">
        <v>140240</v>
      </c>
      <c r="L576" s="11">
        <v>140240</v>
      </c>
      <c r="M576" s="11">
        <v>0</v>
      </c>
      <c r="N576" s="21">
        <v>140420</v>
      </c>
      <c r="O576" s="7">
        <v>3</v>
      </c>
      <c r="P576" s="11">
        <v>0</v>
      </c>
      <c r="Q576" s="11">
        <f t="shared" si="56"/>
        <v>17583.848909150114</v>
      </c>
      <c r="R576" s="12" t="b">
        <f t="shared" si="57"/>
        <v>0</v>
      </c>
      <c r="S576" s="23">
        <f t="shared" si="58"/>
        <v>18670.570318323284</v>
      </c>
      <c r="T576" s="23" t="b">
        <f t="shared" si="59"/>
        <v>0</v>
      </c>
      <c r="U576" s="23">
        <f t="shared" si="60"/>
        <v>18680.969566258598</v>
      </c>
      <c r="V576" s="25">
        <f t="shared" si="61"/>
        <v>18681</v>
      </c>
      <c r="W576" s="27">
        <f t="shared" si="62"/>
        <v>-121739</v>
      </c>
    </row>
    <row r="577" spans="2:23" ht="51" hidden="1" x14ac:dyDescent="0.2">
      <c r="B577" s="9">
        <v>576</v>
      </c>
      <c r="C577" s="9">
        <v>9</v>
      </c>
      <c r="D577" s="9" t="s">
        <v>1754</v>
      </c>
      <c r="E577" s="9" t="s">
        <v>1781</v>
      </c>
      <c r="F577" s="9">
        <v>111783</v>
      </c>
      <c r="G577" s="10" t="s">
        <v>1756</v>
      </c>
      <c r="H577" s="10" t="s">
        <v>1757</v>
      </c>
      <c r="I577" s="10" t="s">
        <v>1782</v>
      </c>
      <c r="J577" s="10" t="s">
        <v>1783</v>
      </c>
      <c r="K577" s="11">
        <v>80000</v>
      </c>
      <c r="L577" s="11">
        <v>38044</v>
      </c>
      <c r="M577" s="11">
        <v>0</v>
      </c>
      <c r="N577" s="21">
        <v>38044</v>
      </c>
      <c r="O577" s="7">
        <v>3</v>
      </c>
      <c r="P577" s="11">
        <v>0</v>
      </c>
      <c r="Q577" s="11">
        <f t="shared" si="56"/>
        <v>17583.848909150114</v>
      </c>
      <c r="R577" s="12" t="b">
        <f t="shared" si="57"/>
        <v>0</v>
      </c>
      <c r="S577" s="23">
        <f t="shared" si="58"/>
        <v>18670.570318323284</v>
      </c>
      <c r="T577" s="23" t="b">
        <f t="shared" si="59"/>
        <v>0</v>
      </c>
      <c r="U577" s="23">
        <f t="shared" si="60"/>
        <v>18680.969566258598</v>
      </c>
      <c r="V577" s="25">
        <f t="shared" si="61"/>
        <v>18681</v>
      </c>
      <c r="W577" s="27">
        <f t="shared" si="62"/>
        <v>-19363</v>
      </c>
    </row>
    <row r="578" spans="2:23" ht="25.5" hidden="1" x14ac:dyDescent="0.2">
      <c r="B578" s="9">
        <v>577</v>
      </c>
      <c r="C578" s="9">
        <v>10</v>
      </c>
      <c r="D578" s="9" t="s">
        <v>1754</v>
      </c>
      <c r="E578" s="9" t="s">
        <v>1784</v>
      </c>
      <c r="F578" s="9">
        <v>111818</v>
      </c>
      <c r="G578" s="10" t="s">
        <v>1756</v>
      </c>
      <c r="H578" s="10" t="s">
        <v>1757</v>
      </c>
      <c r="I578" s="10" t="s">
        <v>1785</v>
      </c>
      <c r="J578" s="10" t="s">
        <v>1786</v>
      </c>
      <c r="K578" s="11">
        <v>142800</v>
      </c>
      <c r="L578" s="11">
        <v>35700</v>
      </c>
      <c r="M578" s="11">
        <v>0</v>
      </c>
      <c r="N578" s="21">
        <v>35700</v>
      </c>
      <c r="O578" s="7">
        <v>3</v>
      </c>
      <c r="P578" s="11">
        <v>0</v>
      </c>
      <c r="Q578" s="11">
        <f t="shared" ref="Q578:Q641" si="63">IF(O578*$P$962&gt;N578,N578,O578*$P$962)</f>
        <v>17583.848909150114</v>
      </c>
      <c r="R578" s="12" t="b">
        <f t="shared" si="57"/>
        <v>0</v>
      </c>
      <c r="S578" s="23">
        <f t="shared" si="58"/>
        <v>18670.570318323284</v>
      </c>
      <c r="T578" s="23" t="b">
        <f t="shared" si="59"/>
        <v>0</v>
      </c>
      <c r="U578" s="23">
        <f t="shared" si="60"/>
        <v>18680.969566258598</v>
      </c>
      <c r="V578" s="25">
        <f t="shared" si="61"/>
        <v>18681</v>
      </c>
      <c r="W578" s="27">
        <f t="shared" si="62"/>
        <v>-17019</v>
      </c>
    </row>
    <row r="579" spans="2:23" ht="38.25" hidden="1" x14ac:dyDescent="0.2">
      <c r="B579" s="9">
        <v>578</v>
      </c>
      <c r="C579" s="9">
        <v>11</v>
      </c>
      <c r="D579" s="9" t="s">
        <v>1754</v>
      </c>
      <c r="E579" s="9" t="s">
        <v>1787</v>
      </c>
      <c r="F579" s="9">
        <v>111863</v>
      </c>
      <c r="G579" s="10" t="s">
        <v>1756</v>
      </c>
      <c r="H579" s="10" t="s">
        <v>1757</v>
      </c>
      <c r="I579" s="10" t="s">
        <v>1788</v>
      </c>
      <c r="J579" s="10" t="s">
        <v>1789</v>
      </c>
      <c r="K579" s="11">
        <v>146370</v>
      </c>
      <c r="L579" s="11">
        <v>115222</v>
      </c>
      <c r="M579" s="11">
        <v>0</v>
      </c>
      <c r="N579" s="21">
        <v>115222</v>
      </c>
      <c r="O579" s="7">
        <v>2</v>
      </c>
      <c r="P579" s="11">
        <v>0</v>
      </c>
      <c r="Q579" s="11">
        <f t="shared" si="63"/>
        <v>11722.565939433409</v>
      </c>
      <c r="R579" s="12" t="b">
        <f t="shared" ref="R579:R642" si="64">IF(N579&lt;=Q579,TRUE,FALSE)</f>
        <v>0</v>
      </c>
      <c r="S579" s="23">
        <f t="shared" ref="S579:S642" si="65">IF(R579=FALSE,IF(SUM(Q579,$Q$963/$R$962)&gt;N579,Q579,SUM(Q579,$Q$963/$R$962)),Q579)</f>
        <v>12809.287348606578</v>
      </c>
      <c r="T579" s="23" t="b">
        <f t="shared" ref="T579:T642" si="66">IF(N579&lt;=S579,TRUE,FALSE)</f>
        <v>0</v>
      </c>
      <c r="U579" s="23">
        <f t="shared" ref="U579:U642" si="67">IF(T579=FALSE,IF(SUM(S579,$S$963/$T$962)&gt;N579,S579,SUM(S579,$S$963/$T$962)),S579)</f>
        <v>12819.686596541891</v>
      </c>
      <c r="V579" s="25">
        <f t="shared" ref="V579:V642" si="68">IF(U579&gt;=N579,ROUNDDOWN(U579,0),ROUNDUP(U579,0))</f>
        <v>12820</v>
      </c>
      <c r="W579" s="27">
        <f t="shared" ref="W579:W642" si="69">V579-N579</f>
        <v>-102402</v>
      </c>
    </row>
    <row r="580" spans="2:23" ht="51" hidden="1" x14ac:dyDescent="0.2">
      <c r="B580" s="9">
        <v>579</v>
      </c>
      <c r="C580" s="9">
        <v>12</v>
      </c>
      <c r="D580" s="9" t="s">
        <v>1754</v>
      </c>
      <c r="E580" s="9" t="s">
        <v>1790</v>
      </c>
      <c r="F580" s="9">
        <v>111916</v>
      </c>
      <c r="G580" s="10" t="s">
        <v>1756</v>
      </c>
      <c r="H580" s="10" t="s">
        <v>1757</v>
      </c>
      <c r="I580" s="10" t="s">
        <v>1791</v>
      </c>
      <c r="J580" s="10" t="s">
        <v>1792</v>
      </c>
      <c r="K580" s="11">
        <v>120000</v>
      </c>
      <c r="L580" s="11">
        <v>78044</v>
      </c>
      <c r="M580" s="11">
        <v>0</v>
      </c>
      <c r="N580" s="21">
        <v>78044</v>
      </c>
      <c r="O580" s="7">
        <v>3</v>
      </c>
      <c r="P580" s="11">
        <v>0</v>
      </c>
      <c r="Q580" s="11">
        <f t="shared" si="63"/>
        <v>17583.848909150114</v>
      </c>
      <c r="R580" s="12" t="b">
        <f t="shared" si="64"/>
        <v>0</v>
      </c>
      <c r="S580" s="23">
        <f t="shared" si="65"/>
        <v>18670.570318323284</v>
      </c>
      <c r="T580" s="23" t="b">
        <f t="shared" si="66"/>
        <v>0</v>
      </c>
      <c r="U580" s="23">
        <f t="shared" si="67"/>
        <v>18680.969566258598</v>
      </c>
      <c r="V580" s="25">
        <f t="shared" si="68"/>
        <v>18681</v>
      </c>
      <c r="W580" s="27">
        <f t="shared" si="69"/>
        <v>-59363</v>
      </c>
    </row>
    <row r="581" spans="2:23" ht="76.5" hidden="1" x14ac:dyDescent="0.2">
      <c r="B581" s="9">
        <v>580</v>
      </c>
      <c r="C581" s="9">
        <v>13</v>
      </c>
      <c r="D581" s="9" t="s">
        <v>1754</v>
      </c>
      <c r="E581" s="9" t="s">
        <v>1793</v>
      </c>
      <c r="F581" s="9">
        <v>112129</v>
      </c>
      <c r="G581" s="10" t="s">
        <v>1756</v>
      </c>
      <c r="H581" s="10" t="s">
        <v>1757</v>
      </c>
      <c r="I581" s="10" t="s">
        <v>1794</v>
      </c>
      <c r="J581" s="10" t="s">
        <v>1795</v>
      </c>
      <c r="K581" s="11">
        <v>132685</v>
      </c>
      <c r="L581" s="11">
        <v>91086.399999999994</v>
      </c>
      <c r="M581" s="11">
        <v>0</v>
      </c>
      <c r="N581" s="21">
        <v>91086.399999999994</v>
      </c>
      <c r="O581" s="7">
        <v>3</v>
      </c>
      <c r="P581" s="11">
        <v>0</v>
      </c>
      <c r="Q581" s="11">
        <f t="shared" si="63"/>
        <v>17583.848909150114</v>
      </c>
      <c r="R581" s="12" t="b">
        <f t="shared" si="64"/>
        <v>0</v>
      </c>
      <c r="S581" s="23">
        <f t="shared" si="65"/>
        <v>18670.570318323284</v>
      </c>
      <c r="T581" s="23" t="b">
        <f t="shared" si="66"/>
        <v>0</v>
      </c>
      <c r="U581" s="23">
        <f t="shared" si="67"/>
        <v>18680.969566258598</v>
      </c>
      <c r="V581" s="25">
        <f t="shared" si="68"/>
        <v>18681</v>
      </c>
      <c r="W581" s="27">
        <f t="shared" si="69"/>
        <v>-72405.399999999994</v>
      </c>
    </row>
    <row r="582" spans="2:23" ht="25.5" hidden="1" x14ac:dyDescent="0.2">
      <c r="B582" s="9">
        <v>581</v>
      </c>
      <c r="C582" s="9">
        <v>14</v>
      </c>
      <c r="D582" s="9" t="s">
        <v>1754</v>
      </c>
      <c r="E582" s="9" t="s">
        <v>1796</v>
      </c>
      <c r="F582" s="9">
        <v>112263</v>
      </c>
      <c r="G582" s="10" t="s">
        <v>1756</v>
      </c>
      <c r="H582" s="10" t="s">
        <v>1757</v>
      </c>
      <c r="I582" s="10" t="s">
        <v>1797</v>
      </c>
      <c r="J582" s="10" t="s">
        <v>1798</v>
      </c>
      <c r="K582" s="11">
        <v>100000</v>
      </c>
      <c r="L582" s="11">
        <v>22262.34</v>
      </c>
      <c r="M582" s="10"/>
      <c r="N582" s="21">
        <v>22262.34</v>
      </c>
      <c r="O582" s="7">
        <v>3</v>
      </c>
      <c r="P582" s="11">
        <v>0</v>
      </c>
      <c r="Q582" s="11">
        <f t="shared" si="63"/>
        <v>17583.848909150114</v>
      </c>
      <c r="R582" s="12" t="b">
        <f t="shared" si="64"/>
        <v>0</v>
      </c>
      <c r="S582" s="23">
        <f t="shared" si="65"/>
        <v>18670.570318323284</v>
      </c>
      <c r="T582" s="23" t="b">
        <f t="shared" si="66"/>
        <v>0</v>
      </c>
      <c r="U582" s="23">
        <f t="shared" si="67"/>
        <v>18680.969566258598</v>
      </c>
      <c r="V582" s="25">
        <f t="shared" si="68"/>
        <v>18681</v>
      </c>
      <c r="W582" s="27">
        <f t="shared" si="69"/>
        <v>-3581.34</v>
      </c>
    </row>
    <row r="583" spans="2:23" ht="25.5" hidden="1" x14ac:dyDescent="0.2">
      <c r="B583" s="9">
        <v>582</v>
      </c>
      <c r="C583" s="9">
        <v>15</v>
      </c>
      <c r="D583" s="9" t="s">
        <v>1754</v>
      </c>
      <c r="E583" s="9" t="s">
        <v>1799</v>
      </c>
      <c r="F583" s="9">
        <v>112334</v>
      </c>
      <c r="G583" s="10" t="s">
        <v>1756</v>
      </c>
      <c r="H583" s="10" t="s">
        <v>1757</v>
      </c>
      <c r="I583" s="10"/>
      <c r="J583" s="10" t="s">
        <v>1800</v>
      </c>
      <c r="K583" s="11">
        <v>101150</v>
      </c>
      <c r="L583" s="11">
        <v>7778.4</v>
      </c>
      <c r="M583" s="11">
        <v>0</v>
      </c>
      <c r="N583" s="21">
        <v>7778.4</v>
      </c>
      <c r="O583" s="7">
        <v>3</v>
      </c>
      <c r="P583" s="11">
        <v>0</v>
      </c>
      <c r="Q583" s="11">
        <f t="shared" si="63"/>
        <v>7778.4</v>
      </c>
      <c r="R583" s="12" t="b">
        <f t="shared" si="64"/>
        <v>1</v>
      </c>
      <c r="S583" s="23">
        <f t="shared" si="65"/>
        <v>7778.4</v>
      </c>
      <c r="T583" s="23" t="b">
        <f t="shared" si="66"/>
        <v>1</v>
      </c>
      <c r="U583" s="23">
        <f t="shared" si="67"/>
        <v>7778.4</v>
      </c>
      <c r="V583" s="25">
        <f t="shared" si="68"/>
        <v>7778</v>
      </c>
      <c r="W583" s="27">
        <f t="shared" si="69"/>
        <v>-0.3999999999996362</v>
      </c>
    </row>
    <row r="584" spans="2:23" ht="51" hidden="1" x14ac:dyDescent="0.2">
      <c r="B584" s="9">
        <v>583</v>
      </c>
      <c r="C584" s="9">
        <v>16</v>
      </c>
      <c r="D584" s="9" t="s">
        <v>1754</v>
      </c>
      <c r="E584" s="9" t="s">
        <v>1801</v>
      </c>
      <c r="F584" s="9">
        <v>112548</v>
      </c>
      <c r="G584" s="10" t="s">
        <v>1756</v>
      </c>
      <c r="H584" s="10" t="s">
        <v>1757</v>
      </c>
      <c r="I584" s="10" t="s">
        <v>1802</v>
      </c>
      <c r="J584" s="10" t="s">
        <v>1803</v>
      </c>
      <c r="K584" s="11">
        <v>116025</v>
      </c>
      <c r="L584" s="11">
        <v>34877</v>
      </c>
      <c r="M584" s="11">
        <v>0</v>
      </c>
      <c r="N584" s="21">
        <v>34877</v>
      </c>
      <c r="O584" s="7">
        <v>2</v>
      </c>
      <c r="P584" s="11">
        <v>0</v>
      </c>
      <c r="Q584" s="11">
        <f t="shared" si="63"/>
        <v>11722.565939433409</v>
      </c>
      <c r="R584" s="12" t="b">
        <f t="shared" si="64"/>
        <v>0</v>
      </c>
      <c r="S584" s="23">
        <f t="shared" si="65"/>
        <v>12809.287348606578</v>
      </c>
      <c r="T584" s="23" t="b">
        <f t="shared" si="66"/>
        <v>0</v>
      </c>
      <c r="U584" s="23">
        <f t="shared" si="67"/>
        <v>12819.686596541891</v>
      </c>
      <c r="V584" s="25">
        <f t="shared" si="68"/>
        <v>12820</v>
      </c>
      <c r="W584" s="27">
        <f t="shared" si="69"/>
        <v>-22057</v>
      </c>
    </row>
    <row r="585" spans="2:23" ht="38.25" hidden="1" x14ac:dyDescent="0.2">
      <c r="B585" s="9">
        <v>584</v>
      </c>
      <c r="C585" s="9">
        <v>17</v>
      </c>
      <c r="D585" s="9" t="s">
        <v>1754</v>
      </c>
      <c r="E585" s="9" t="s">
        <v>50</v>
      </c>
      <c r="F585" s="9">
        <v>112600</v>
      </c>
      <c r="G585" s="10" t="s">
        <v>1756</v>
      </c>
      <c r="H585" s="10" t="s">
        <v>1757</v>
      </c>
      <c r="I585" s="10" t="s">
        <v>1804</v>
      </c>
      <c r="J585" s="10" t="s">
        <v>1805</v>
      </c>
      <c r="K585" s="11">
        <v>148750</v>
      </c>
      <c r="L585" s="11">
        <v>124428</v>
      </c>
      <c r="M585" s="11">
        <v>0</v>
      </c>
      <c r="N585" s="21">
        <v>70000</v>
      </c>
      <c r="O585" s="7">
        <v>3</v>
      </c>
      <c r="P585" s="11">
        <v>0</v>
      </c>
      <c r="Q585" s="11">
        <f t="shared" si="63"/>
        <v>17583.848909150114</v>
      </c>
      <c r="R585" s="12" t="b">
        <f t="shared" si="64"/>
        <v>0</v>
      </c>
      <c r="S585" s="23">
        <f t="shared" si="65"/>
        <v>18670.570318323284</v>
      </c>
      <c r="T585" s="23" t="b">
        <f t="shared" si="66"/>
        <v>0</v>
      </c>
      <c r="U585" s="23">
        <f t="shared" si="67"/>
        <v>18680.969566258598</v>
      </c>
      <c r="V585" s="25">
        <f t="shared" si="68"/>
        <v>18681</v>
      </c>
      <c r="W585" s="27">
        <f t="shared" si="69"/>
        <v>-51319</v>
      </c>
    </row>
    <row r="586" spans="2:23" ht="38.25" hidden="1" x14ac:dyDescent="0.2">
      <c r="B586" s="9">
        <v>585</v>
      </c>
      <c r="C586" s="9">
        <v>18</v>
      </c>
      <c r="D586" s="9" t="s">
        <v>1754</v>
      </c>
      <c r="E586" s="9" t="s">
        <v>1806</v>
      </c>
      <c r="F586" s="9">
        <v>112664</v>
      </c>
      <c r="G586" s="10" t="s">
        <v>1756</v>
      </c>
      <c r="H586" s="10" t="s">
        <v>1757</v>
      </c>
      <c r="I586" s="10" t="s">
        <v>1807</v>
      </c>
      <c r="J586" s="10" t="s">
        <v>1808</v>
      </c>
      <c r="K586" s="11">
        <v>159222</v>
      </c>
      <c r="L586" s="11">
        <v>159222</v>
      </c>
      <c r="M586" s="11">
        <v>25000</v>
      </c>
      <c r="N586" s="21">
        <v>50000</v>
      </c>
      <c r="O586" s="7">
        <v>3</v>
      </c>
      <c r="P586" s="11">
        <v>0</v>
      </c>
      <c r="Q586" s="11">
        <f t="shared" si="63"/>
        <v>17583.848909150114</v>
      </c>
      <c r="R586" s="12" t="b">
        <f t="shared" si="64"/>
        <v>0</v>
      </c>
      <c r="S586" s="23">
        <f t="shared" si="65"/>
        <v>18670.570318323284</v>
      </c>
      <c r="T586" s="23" t="b">
        <f t="shared" si="66"/>
        <v>0</v>
      </c>
      <c r="U586" s="23">
        <f t="shared" si="67"/>
        <v>18680.969566258598</v>
      </c>
      <c r="V586" s="25">
        <f t="shared" si="68"/>
        <v>18681</v>
      </c>
      <c r="W586" s="27">
        <f t="shared" si="69"/>
        <v>-31319</v>
      </c>
    </row>
    <row r="587" spans="2:23" ht="38.25" hidden="1" x14ac:dyDescent="0.2">
      <c r="B587" s="9">
        <v>586</v>
      </c>
      <c r="C587" s="9">
        <v>19</v>
      </c>
      <c r="D587" s="9" t="s">
        <v>1754</v>
      </c>
      <c r="E587" s="9" t="s">
        <v>1809</v>
      </c>
      <c r="F587" s="9">
        <v>112744</v>
      </c>
      <c r="G587" s="10" t="s">
        <v>1756</v>
      </c>
      <c r="H587" s="10" t="s">
        <v>1757</v>
      </c>
      <c r="I587" s="10" t="s">
        <v>1810</v>
      </c>
      <c r="J587" s="10" t="s">
        <v>1811</v>
      </c>
      <c r="K587" s="11">
        <v>100000</v>
      </c>
      <c r="L587" s="11">
        <v>70000</v>
      </c>
      <c r="M587" s="11">
        <v>0</v>
      </c>
      <c r="N587" s="21">
        <v>70000</v>
      </c>
      <c r="O587" s="7">
        <v>2</v>
      </c>
      <c r="P587" s="11">
        <v>0</v>
      </c>
      <c r="Q587" s="11">
        <f t="shared" si="63"/>
        <v>11722.565939433409</v>
      </c>
      <c r="R587" s="12" t="b">
        <f t="shared" si="64"/>
        <v>0</v>
      </c>
      <c r="S587" s="23">
        <f t="shared" si="65"/>
        <v>12809.287348606578</v>
      </c>
      <c r="T587" s="23" t="b">
        <f t="shared" si="66"/>
        <v>0</v>
      </c>
      <c r="U587" s="23">
        <f t="shared" si="67"/>
        <v>12819.686596541891</v>
      </c>
      <c r="V587" s="25">
        <f t="shared" si="68"/>
        <v>12820</v>
      </c>
      <c r="W587" s="27">
        <f t="shared" si="69"/>
        <v>-57180</v>
      </c>
    </row>
    <row r="588" spans="2:23" ht="63.75" hidden="1" x14ac:dyDescent="0.2">
      <c r="B588" s="9">
        <v>587</v>
      </c>
      <c r="C588" s="9">
        <v>20</v>
      </c>
      <c r="D588" s="9" t="s">
        <v>1754</v>
      </c>
      <c r="E588" s="9" t="s">
        <v>1812</v>
      </c>
      <c r="F588" s="9">
        <v>112806</v>
      </c>
      <c r="G588" s="10" t="s">
        <v>1756</v>
      </c>
      <c r="H588" s="10" t="s">
        <v>1757</v>
      </c>
      <c r="I588" s="10" t="s">
        <v>1813</v>
      </c>
      <c r="J588" s="10" t="s">
        <v>1814</v>
      </c>
      <c r="K588" s="11">
        <v>90000</v>
      </c>
      <c r="L588" s="11">
        <v>56401</v>
      </c>
      <c r="M588" s="11">
        <v>0</v>
      </c>
      <c r="N588" s="21">
        <v>56401</v>
      </c>
      <c r="O588" s="7">
        <v>3</v>
      </c>
      <c r="P588" s="11">
        <v>0</v>
      </c>
      <c r="Q588" s="11">
        <f t="shared" si="63"/>
        <v>17583.848909150114</v>
      </c>
      <c r="R588" s="12" t="b">
        <f t="shared" si="64"/>
        <v>0</v>
      </c>
      <c r="S588" s="23">
        <f t="shared" si="65"/>
        <v>18670.570318323284</v>
      </c>
      <c r="T588" s="23" t="b">
        <f t="shared" si="66"/>
        <v>0</v>
      </c>
      <c r="U588" s="23">
        <f t="shared" si="67"/>
        <v>18680.969566258598</v>
      </c>
      <c r="V588" s="25">
        <f t="shared" si="68"/>
        <v>18681</v>
      </c>
      <c r="W588" s="27">
        <f t="shared" si="69"/>
        <v>-37720</v>
      </c>
    </row>
    <row r="589" spans="2:23" ht="51" hidden="1" x14ac:dyDescent="0.2">
      <c r="B589" s="9">
        <v>588</v>
      </c>
      <c r="C589" s="9">
        <v>21</v>
      </c>
      <c r="D589" s="9" t="s">
        <v>1754</v>
      </c>
      <c r="E589" s="9" t="s">
        <v>1815</v>
      </c>
      <c r="F589" s="9">
        <v>112879</v>
      </c>
      <c r="G589" s="10" t="s">
        <v>1756</v>
      </c>
      <c r="H589" s="10" t="s">
        <v>1757</v>
      </c>
      <c r="I589" s="10" t="s">
        <v>1816</v>
      </c>
      <c r="J589" s="10" t="s">
        <v>1817</v>
      </c>
      <c r="K589" s="11">
        <v>67000</v>
      </c>
      <c r="L589" s="11">
        <v>0</v>
      </c>
      <c r="M589" s="11">
        <v>0</v>
      </c>
      <c r="N589" s="21">
        <v>10000</v>
      </c>
      <c r="O589" s="7">
        <v>3</v>
      </c>
      <c r="P589" s="11">
        <v>0</v>
      </c>
      <c r="Q589" s="11">
        <f t="shared" si="63"/>
        <v>10000</v>
      </c>
      <c r="R589" s="12" t="b">
        <f t="shared" si="64"/>
        <v>1</v>
      </c>
      <c r="S589" s="23">
        <f t="shared" si="65"/>
        <v>10000</v>
      </c>
      <c r="T589" s="23" t="b">
        <f t="shared" si="66"/>
        <v>1</v>
      </c>
      <c r="U589" s="23">
        <f t="shared" si="67"/>
        <v>10000</v>
      </c>
      <c r="V589" s="25">
        <f t="shared" si="68"/>
        <v>10000</v>
      </c>
      <c r="W589" s="27">
        <f t="shared" si="69"/>
        <v>0</v>
      </c>
    </row>
    <row r="590" spans="2:23" ht="25.5" hidden="1" x14ac:dyDescent="0.2">
      <c r="B590" s="9">
        <v>589</v>
      </c>
      <c r="C590" s="9">
        <v>22</v>
      </c>
      <c r="D590" s="9" t="s">
        <v>1754</v>
      </c>
      <c r="E590" s="9" t="s">
        <v>1818</v>
      </c>
      <c r="F590" s="9">
        <v>112959</v>
      </c>
      <c r="G590" s="10" t="s">
        <v>1756</v>
      </c>
      <c r="H590" s="10" t="s">
        <v>1757</v>
      </c>
      <c r="I590" s="10" t="s">
        <v>1819</v>
      </c>
      <c r="J590" s="10" t="s">
        <v>1820</v>
      </c>
      <c r="K590" s="11">
        <v>142800</v>
      </c>
      <c r="L590" s="11">
        <v>82870.399999999994</v>
      </c>
      <c r="M590" s="11">
        <v>0</v>
      </c>
      <c r="N590" s="21">
        <v>50000</v>
      </c>
      <c r="O590" s="7">
        <v>3</v>
      </c>
      <c r="P590" s="11">
        <v>0</v>
      </c>
      <c r="Q590" s="11">
        <f t="shared" si="63"/>
        <v>17583.848909150114</v>
      </c>
      <c r="R590" s="12" t="b">
        <f t="shared" si="64"/>
        <v>0</v>
      </c>
      <c r="S590" s="23">
        <f t="shared" si="65"/>
        <v>18670.570318323284</v>
      </c>
      <c r="T590" s="23" t="b">
        <f t="shared" si="66"/>
        <v>0</v>
      </c>
      <c r="U590" s="23">
        <f t="shared" si="67"/>
        <v>18680.969566258598</v>
      </c>
      <c r="V590" s="25">
        <f t="shared" si="68"/>
        <v>18681</v>
      </c>
      <c r="W590" s="27">
        <f t="shared" si="69"/>
        <v>-31319</v>
      </c>
    </row>
    <row r="591" spans="2:23" ht="51" hidden="1" x14ac:dyDescent="0.2">
      <c r="B591" s="9">
        <v>590</v>
      </c>
      <c r="C591" s="9">
        <v>23</v>
      </c>
      <c r="D591" s="9" t="s">
        <v>1754</v>
      </c>
      <c r="E591" s="9" t="s">
        <v>1821</v>
      </c>
      <c r="F591" s="9">
        <v>112995</v>
      </c>
      <c r="G591" s="10" t="s">
        <v>1756</v>
      </c>
      <c r="H591" s="10" t="s">
        <v>1757</v>
      </c>
      <c r="I591" s="10" t="s">
        <v>1822</v>
      </c>
      <c r="J591" s="10" t="s">
        <v>1823</v>
      </c>
      <c r="K591" s="11">
        <v>107600</v>
      </c>
      <c r="L591" s="11">
        <v>21712</v>
      </c>
      <c r="M591" s="11">
        <v>0</v>
      </c>
      <c r="N591" s="21">
        <v>21712</v>
      </c>
      <c r="O591" s="7">
        <v>4</v>
      </c>
      <c r="P591" s="11">
        <v>0</v>
      </c>
      <c r="Q591" s="11">
        <f t="shared" si="63"/>
        <v>21712</v>
      </c>
      <c r="R591" s="12" t="b">
        <f t="shared" si="64"/>
        <v>1</v>
      </c>
      <c r="S591" s="23">
        <f t="shared" si="65"/>
        <v>21712</v>
      </c>
      <c r="T591" s="23" t="b">
        <f t="shared" si="66"/>
        <v>1</v>
      </c>
      <c r="U591" s="23">
        <f t="shared" si="67"/>
        <v>21712</v>
      </c>
      <c r="V591" s="25">
        <f t="shared" si="68"/>
        <v>21712</v>
      </c>
      <c r="W591" s="27">
        <f t="shared" si="69"/>
        <v>0</v>
      </c>
    </row>
    <row r="592" spans="2:23" ht="38.25" hidden="1" x14ac:dyDescent="0.2">
      <c r="B592" s="9">
        <v>591</v>
      </c>
      <c r="C592" s="9">
        <v>24</v>
      </c>
      <c r="D592" s="9" t="s">
        <v>1754</v>
      </c>
      <c r="E592" s="9" t="s">
        <v>1824</v>
      </c>
      <c r="F592" s="9">
        <v>113233</v>
      </c>
      <c r="G592" s="10" t="s">
        <v>1756</v>
      </c>
      <c r="H592" s="10" t="s">
        <v>1757</v>
      </c>
      <c r="I592" s="10" t="s">
        <v>1825</v>
      </c>
      <c r="J592" s="10" t="s">
        <v>1826</v>
      </c>
      <c r="K592" s="11">
        <v>120000</v>
      </c>
      <c r="L592" s="11">
        <v>70675</v>
      </c>
      <c r="M592" s="11">
        <v>0</v>
      </c>
      <c r="N592" s="21">
        <v>40000</v>
      </c>
      <c r="O592" s="7">
        <v>3</v>
      </c>
      <c r="P592" s="11">
        <v>0</v>
      </c>
      <c r="Q592" s="11">
        <f t="shared" si="63"/>
        <v>17583.848909150114</v>
      </c>
      <c r="R592" s="12" t="b">
        <f t="shared" si="64"/>
        <v>0</v>
      </c>
      <c r="S592" s="23">
        <f t="shared" si="65"/>
        <v>18670.570318323284</v>
      </c>
      <c r="T592" s="23" t="b">
        <f t="shared" si="66"/>
        <v>0</v>
      </c>
      <c r="U592" s="23">
        <f t="shared" si="67"/>
        <v>18680.969566258598</v>
      </c>
      <c r="V592" s="25">
        <f t="shared" si="68"/>
        <v>18681</v>
      </c>
      <c r="W592" s="27">
        <f t="shared" si="69"/>
        <v>-21319</v>
      </c>
    </row>
    <row r="593" spans="2:23" ht="38.25" hidden="1" x14ac:dyDescent="0.2">
      <c r="B593" s="9">
        <v>592</v>
      </c>
      <c r="C593" s="9">
        <v>25</v>
      </c>
      <c r="D593" s="9" t="s">
        <v>1754</v>
      </c>
      <c r="E593" s="9" t="s">
        <v>1827</v>
      </c>
      <c r="F593" s="9">
        <v>113493</v>
      </c>
      <c r="G593" s="10" t="s">
        <v>1756</v>
      </c>
      <c r="H593" s="10" t="s">
        <v>1757</v>
      </c>
      <c r="I593" s="10" t="s">
        <v>1828</v>
      </c>
      <c r="J593" s="10" t="s">
        <v>1829</v>
      </c>
      <c r="K593" s="11">
        <v>60000</v>
      </c>
      <c r="L593" s="11">
        <v>17033.93</v>
      </c>
      <c r="M593" s="11">
        <v>0</v>
      </c>
      <c r="N593" s="21">
        <v>17033.93</v>
      </c>
      <c r="O593" s="7">
        <v>2</v>
      </c>
      <c r="P593" s="11">
        <v>0</v>
      </c>
      <c r="Q593" s="11">
        <f t="shared" si="63"/>
        <v>11722.565939433409</v>
      </c>
      <c r="R593" s="12" t="b">
        <f t="shared" si="64"/>
        <v>0</v>
      </c>
      <c r="S593" s="23">
        <f t="shared" si="65"/>
        <v>12809.287348606578</v>
      </c>
      <c r="T593" s="23" t="b">
        <f t="shared" si="66"/>
        <v>0</v>
      </c>
      <c r="U593" s="23">
        <f t="shared" si="67"/>
        <v>12819.686596541891</v>
      </c>
      <c r="V593" s="25">
        <f t="shared" si="68"/>
        <v>12820</v>
      </c>
      <c r="W593" s="27">
        <f t="shared" si="69"/>
        <v>-4213.93</v>
      </c>
    </row>
    <row r="594" spans="2:23" ht="76.5" hidden="1" x14ac:dyDescent="0.2">
      <c r="B594" s="9">
        <v>593</v>
      </c>
      <c r="C594" s="9">
        <v>26</v>
      </c>
      <c r="D594" s="9" t="s">
        <v>1754</v>
      </c>
      <c r="E594" s="9" t="s">
        <v>1830</v>
      </c>
      <c r="F594" s="9">
        <v>113625</v>
      </c>
      <c r="G594" s="10" t="s">
        <v>1756</v>
      </c>
      <c r="H594" s="10" t="s">
        <v>1757</v>
      </c>
      <c r="I594" s="10" t="s">
        <v>1831</v>
      </c>
      <c r="J594" s="10" t="s">
        <v>1832</v>
      </c>
      <c r="K594" s="11">
        <v>160650</v>
      </c>
      <c r="L594" s="11">
        <v>103687.4</v>
      </c>
      <c r="M594" s="11">
        <v>0</v>
      </c>
      <c r="N594" s="21">
        <v>60000</v>
      </c>
      <c r="O594" s="7">
        <v>3</v>
      </c>
      <c r="P594" s="11">
        <v>0</v>
      </c>
      <c r="Q594" s="11">
        <f t="shared" si="63"/>
        <v>17583.848909150114</v>
      </c>
      <c r="R594" s="12" t="b">
        <f t="shared" si="64"/>
        <v>0</v>
      </c>
      <c r="S594" s="23">
        <f t="shared" si="65"/>
        <v>18670.570318323284</v>
      </c>
      <c r="T594" s="23" t="b">
        <f t="shared" si="66"/>
        <v>0</v>
      </c>
      <c r="U594" s="23">
        <f t="shared" si="67"/>
        <v>18680.969566258598</v>
      </c>
      <c r="V594" s="25">
        <f t="shared" si="68"/>
        <v>18681</v>
      </c>
      <c r="W594" s="27">
        <f t="shared" si="69"/>
        <v>-41319</v>
      </c>
    </row>
    <row r="595" spans="2:23" ht="63.75" hidden="1" x14ac:dyDescent="0.2">
      <c r="B595" s="9">
        <v>594</v>
      </c>
      <c r="C595" s="9">
        <v>27</v>
      </c>
      <c r="D595" s="9" t="s">
        <v>1754</v>
      </c>
      <c r="E595" s="9" t="s">
        <v>1833</v>
      </c>
      <c r="F595" s="9">
        <v>113974</v>
      </c>
      <c r="G595" s="10" t="s">
        <v>1756</v>
      </c>
      <c r="H595" s="10" t="s">
        <v>1757</v>
      </c>
      <c r="I595" s="10" t="s">
        <v>1834</v>
      </c>
      <c r="J595" s="10" t="s">
        <v>1835</v>
      </c>
      <c r="K595" s="11">
        <v>100000</v>
      </c>
      <c r="L595" s="11">
        <v>66401</v>
      </c>
      <c r="M595" s="11">
        <v>0</v>
      </c>
      <c r="N595" s="21">
        <v>66401</v>
      </c>
      <c r="O595" s="7">
        <v>3</v>
      </c>
      <c r="P595" s="11">
        <v>0</v>
      </c>
      <c r="Q595" s="11">
        <f t="shared" si="63"/>
        <v>17583.848909150114</v>
      </c>
      <c r="R595" s="12" t="b">
        <f t="shared" si="64"/>
        <v>0</v>
      </c>
      <c r="S595" s="23">
        <f t="shared" si="65"/>
        <v>18670.570318323284</v>
      </c>
      <c r="T595" s="23" t="b">
        <f t="shared" si="66"/>
        <v>0</v>
      </c>
      <c r="U595" s="23">
        <f t="shared" si="67"/>
        <v>18680.969566258598</v>
      </c>
      <c r="V595" s="25">
        <f t="shared" si="68"/>
        <v>18681</v>
      </c>
      <c r="W595" s="27">
        <f t="shared" si="69"/>
        <v>-47720</v>
      </c>
    </row>
    <row r="596" spans="2:23" ht="51" hidden="1" x14ac:dyDescent="0.2">
      <c r="B596" s="9">
        <v>595</v>
      </c>
      <c r="C596" s="9">
        <v>28</v>
      </c>
      <c r="D596" s="9" t="s">
        <v>1754</v>
      </c>
      <c r="E596" s="9" t="s">
        <v>1836</v>
      </c>
      <c r="F596" s="9">
        <v>114079</v>
      </c>
      <c r="G596" s="10" t="s">
        <v>1756</v>
      </c>
      <c r="H596" s="10" t="s">
        <v>1757</v>
      </c>
      <c r="I596" s="10" t="s">
        <v>1837</v>
      </c>
      <c r="J596" s="10" t="s">
        <v>1838</v>
      </c>
      <c r="K596" s="11">
        <v>114240</v>
      </c>
      <c r="L596" s="11">
        <v>114240</v>
      </c>
      <c r="M596" s="11">
        <v>0</v>
      </c>
      <c r="N596" s="21">
        <v>40000</v>
      </c>
      <c r="O596" s="7">
        <v>2</v>
      </c>
      <c r="P596" s="11">
        <v>0</v>
      </c>
      <c r="Q596" s="11">
        <f t="shared" si="63"/>
        <v>11722.565939433409</v>
      </c>
      <c r="R596" s="12" t="b">
        <f t="shared" si="64"/>
        <v>0</v>
      </c>
      <c r="S596" s="23">
        <f t="shared" si="65"/>
        <v>12809.287348606578</v>
      </c>
      <c r="T596" s="23" t="b">
        <f t="shared" si="66"/>
        <v>0</v>
      </c>
      <c r="U596" s="23">
        <f t="shared" si="67"/>
        <v>12819.686596541891</v>
      </c>
      <c r="V596" s="25">
        <f t="shared" si="68"/>
        <v>12820</v>
      </c>
      <c r="W596" s="27">
        <f t="shared" si="69"/>
        <v>-27180</v>
      </c>
    </row>
    <row r="597" spans="2:23" ht="25.5" hidden="1" x14ac:dyDescent="0.2">
      <c r="B597" s="9">
        <v>596</v>
      </c>
      <c r="C597" s="9">
        <v>1</v>
      </c>
      <c r="D597" s="9" t="s">
        <v>1839</v>
      </c>
      <c r="E597" s="9" t="s">
        <v>1840</v>
      </c>
      <c r="F597" s="9">
        <v>114970</v>
      </c>
      <c r="G597" s="10" t="s">
        <v>1841</v>
      </c>
      <c r="H597" s="10" t="s">
        <v>1842</v>
      </c>
      <c r="I597" s="10" t="s">
        <v>1843</v>
      </c>
      <c r="J597" s="10" t="s">
        <v>1844</v>
      </c>
      <c r="K597" s="11">
        <v>154700</v>
      </c>
      <c r="L597" s="11">
        <v>113258</v>
      </c>
      <c r="M597" s="11">
        <v>20000</v>
      </c>
      <c r="N597" s="21">
        <v>93258</v>
      </c>
      <c r="O597" s="7">
        <v>2</v>
      </c>
      <c r="P597" s="11">
        <v>0</v>
      </c>
      <c r="Q597" s="11">
        <f t="shared" si="63"/>
        <v>11722.565939433409</v>
      </c>
      <c r="R597" s="12" t="b">
        <f t="shared" si="64"/>
        <v>0</v>
      </c>
      <c r="S597" s="23">
        <f t="shared" si="65"/>
        <v>12809.287348606578</v>
      </c>
      <c r="T597" s="23" t="b">
        <f t="shared" si="66"/>
        <v>0</v>
      </c>
      <c r="U597" s="23">
        <f t="shared" si="67"/>
        <v>12819.686596541891</v>
      </c>
      <c r="V597" s="25">
        <f t="shared" si="68"/>
        <v>12820</v>
      </c>
      <c r="W597" s="27">
        <f t="shared" si="69"/>
        <v>-80438</v>
      </c>
    </row>
    <row r="598" spans="2:23" ht="25.5" hidden="1" x14ac:dyDescent="0.2">
      <c r="B598" s="9">
        <v>597</v>
      </c>
      <c r="C598" s="9">
        <v>2</v>
      </c>
      <c r="D598" s="9" t="s">
        <v>1839</v>
      </c>
      <c r="E598" s="9" t="s">
        <v>1845</v>
      </c>
      <c r="F598" s="9">
        <v>115236</v>
      </c>
      <c r="G598" s="10" t="s">
        <v>1841</v>
      </c>
      <c r="H598" s="10" t="s">
        <v>1842</v>
      </c>
      <c r="I598" s="10" t="s">
        <v>1846</v>
      </c>
      <c r="J598" s="10" t="s">
        <v>1847</v>
      </c>
      <c r="K598" s="11">
        <v>109242</v>
      </c>
      <c r="L598" s="11">
        <v>75867</v>
      </c>
      <c r="M598" s="11">
        <v>13284</v>
      </c>
      <c r="N598" s="21">
        <v>62583</v>
      </c>
      <c r="O598" s="7">
        <v>4</v>
      </c>
      <c r="P598" s="11">
        <v>0</v>
      </c>
      <c r="Q598" s="11">
        <f t="shared" si="63"/>
        <v>23445.131878866818</v>
      </c>
      <c r="R598" s="12" t="b">
        <f t="shared" si="64"/>
        <v>0</v>
      </c>
      <c r="S598" s="23">
        <f t="shared" si="65"/>
        <v>24531.853288039987</v>
      </c>
      <c r="T598" s="23" t="b">
        <f t="shared" si="66"/>
        <v>0</v>
      </c>
      <c r="U598" s="23">
        <f t="shared" si="67"/>
        <v>24542.252535975302</v>
      </c>
      <c r="V598" s="25">
        <f t="shared" si="68"/>
        <v>24543</v>
      </c>
      <c r="W598" s="27">
        <f t="shared" si="69"/>
        <v>-38040</v>
      </c>
    </row>
    <row r="599" spans="2:23" ht="25.5" hidden="1" x14ac:dyDescent="0.2">
      <c r="B599" s="9">
        <v>598</v>
      </c>
      <c r="C599" s="9">
        <v>3</v>
      </c>
      <c r="D599" s="9" t="s">
        <v>1839</v>
      </c>
      <c r="E599" s="9" t="s">
        <v>1848</v>
      </c>
      <c r="F599" s="9">
        <v>115520</v>
      </c>
      <c r="G599" s="10" t="s">
        <v>1841</v>
      </c>
      <c r="H599" s="10" t="s">
        <v>1842</v>
      </c>
      <c r="I599" s="10" t="s">
        <v>1849</v>
      </c>
      <c r="J599" s="10" t="s">
        <v>1850</v>
      </c>
      <c r="K599" s="11">
        <v>126800</v>
      </c>
      <c r="L599" s="11">
        <v>29194</v>
      </c>
      <c r="M599" s="11">
        <v>4194</v>
      </c>
      <c r="N599" s="21">
        <v>15000</v>
      </c>
      <c r="O599" s="7">
        <v>4</v>
      </c>
      <c r="P599" s="11">
        <v>0</v>
      </c>
      <c r="Q599" s="11">
        <f t="shared" si="63"/>
        <v>15000</v>
      </c>
      <c r="R599" s="12" t="b">
        <f t="shared" si="64"/>
        <v>1</v>
      </c>
      <c r="S599" s="23">
        <f t="shared" si="65"/>
        <v>15000</v>
      </c>
      <c r="T599" s="23" t="b">
        <f t="shared" si="66"/>
        <v>1</v>
      </c>
      <c r="U599" s="23">
        <f t="shared" si="67"/>
        <v>15000</v>
      </c>
      <c r="V599" s="25">
        <f t="shared" si="68"/>
        <v>15000</v>
      </c>
      <c r="W599" s="27">
        <f t="shared" si="69"/>
        <v>0</v>
      </c>
    </row>
    <row r="600" spans="2:23" ht="25.5" hidden="1" x14ac:dyDescent="0.2">
      <c r="B600" s="9">
        <v>599</v>
      </c>
      <c r="C600" s="9">
        <v>4</v>
      </c>
      <c r="D600" s="9" t="s">
        <v>1839</v>
      </c>
      <c r="E600" s="9" t="s">
        <v>1851</v>
      </c>
      <c r="F600" s="9">
        <v>115708</v>
      </c>
      <c r="G600" s="10" t="s">
        <v>1841</v>
      </c>
      <c r="H600" s="10" t="s">
        <v>1842</v>
      </c>
      <c r="I600" s="10" t="s">
        <v>1852</v>
      </c>
      <c r="J600" s="10" t="s">
        <v>1853</v>
      </c>
      <c r="K600" s="11">
        <v>95480</v>
      </c>
      <c r="L600" s="11">
        <v>15550</v>
      </c>
      <c r="M600" s="11">
        <v>0</v>
      </c>
      <c r="N600" s="21">
        <v>15550</v>
      </c>
      <c r="O600" s="7">
        <v>4</v>
      </c>
      <c r="P600" s="11">
        <v>0</v>
      </c>
      <c r="Q600" s="11">
        <f t="shared" si="63"/>
        <v>15550</v>
      </c>
      <c r="R600" s="12" t="b">
        <f t="shared" si="64"/>
        <v>1</v>
      </c>
      <c r="S600" s="23">
        <f t="shared" si="65"/>
        <v>15550</v>
      </c>
      <c r="T600" s="23" t="b">
        <f t="shared" si="66"/>
        <v>1</v>
      </c>
      <c r="U600" s="23">
        <f t="shared" si="67"/>
        <v>15550</v>
      </c>
      <c r="V600" s="25">
        <f t="shared" si="68"/>
        <v>15550</v>
      </c>
      <c r="W600" s="27">
        <f t="shared" si="69"/>
        <v>0</v>
      </c>
    </row>
    <row r="601" spans="2:23" ht="25.5" hidden="1" x14ac:dyDescent="0.2">
      <c r="B601" s="9">
        <v>600</v>
      </c>
      <c r="C601" s="9">
        <v>5</v>
      </c>
      <c r="D601" s="9" t="s">
        <v>1839</v>
      </c>
      <c r="E601" s="9" t="s">
        <v>1854</v>
      </c>
      <c r="F601" s="9">
        <v>120511</v>
      </c>
      <c r="G601" s="10" t="s">
        <v>1841</v>
      </c>
      <c r="H601" s="10" t="s">
        <v>1842</v>
      </c>
      <c r="I601" s="10" t="s">
        <v>1855</v>
      </c>
      <c r="J601" s="10" t="s">
        <v>1856</v>
      </c>
      <c r="K601" s="11">
        <v>112455</v>
      </c>
      <c r="L601" s="11">
        <v>37701</v>
      </c>
      <c r="M601" s="11">
        <v>0</v>
      </c>
      <c r="N601" s="21">
        <v>37701</v>
      </c>
      <c r="O601" s="7">
        <v>3</v>
      </c>
      <c r="P601" s="11">
        <v>0</v>
      </c>
      <c r="Q601" s="11">
        <f t="shared" si="63"/>
        <v>17583.848909150114</v>
      </c>
      <c r="R601" s="12" t="b">
        <f t="shared" si="64"/>
        <v>0</v>
      </c>
      <c r="S601" s="23">
        <f t="shared" si="65"/>
        <v>18670.570318323284</v>
      </c>
      <c r="T601" s="23" t="b">
        <f t="shared" si="66"/>
        <v>0</v>
      </c>
      <c r="U601" s="23">
        <f t="shared" si="67"/>
        <v>18680.969566258598</v>
      </c>
      <c r="V601" s="25">
        <f t="shared" si="68"/>
        <v>18681</v>
      </c>
      <c r="W601" s="27">
        <f t="shared" si="69"/>
        <v>-19020</v>
      </c>
    </row>
    <row r="602" spans="2:23" ht="25.5" hidden="1" x14ac:dyDescent="0.2">
      <c r="B602" s="9">
        <v>601</v>
      </c>
      <c r="C602" s="9">
        <v>6</v>
      </c>
      <c r="D602" s="9" t="s">
        <v>1839</v>
      </c>
      <c r="E602" s="9" t="s">
        <v>1857</v>
      </c>
      <c r="F602" s="9">
        <v>115824</v>
      </c>
      <c r="G602" s="10" t="s">
        <v>1841</v>
      </c>
      <c r="H602" s="10" t="s">
        <v>1842</v>
      </c>
      <c r="I602" s="10" t="s">
        <v>1858</v>
      </c>
      <c r="J602" s="10" t="s">
        <v>1859</v>
      </c>
      <c r="K602" s="11">
        <v>59500</v>
      </c>
      <c r="L602" s="11">
        <v>59500</v>
      </c>
      <c r="M602" s="11">
        <v>9500</v>
      </c>
      <c r="N602" s="21">
        <v>50000</v>
      </c>
      <c r="O602" s="7">
        <v>2</v>
      </c>
      <c r="P602" s="11">
        <v>0</v>
      </c>
      <c r="Q602" s="11">
        <f t="shared" si="63"/>
        <v>11722.565939433409</v>
      </c>
      <c r="R602" s="12" t="b">
        <f t="shared" si="64"/>
        <v>0</v>
      </c>
      <c r="S602" s="23">
        <f t="shared" si="65"/>
        <v>12809.287348606578</v>
      </c>
      <c r="T602" s="23" t="b">
        <f t="shared" si="66"/>
        <v>0</v>
      </c>
      <c r="U602" s="23">
        <f t="shared" si="67"/>
        <v>12819.686596541891</v>
      </c>
      <c r="V602" s="25">
        <f t="shared" si="68"/>
        <v>12820</v>
      </c>
      <c r="W602" s="27">
        <f t="shared" si="69"/>
        <v>-37180</v>
      </c>
    </row>
    <row r="603" spans="2:23" ht="25.5" hidden="1" x14ac:dyDescent="0.2">
      <c r="B603" s="9">
        <v>602</v>
      </c>
      <c r="C603" s="9">
        <v>7</v>
      </c>
      <c r="D603" s="9" t="s">
        <v>1839</v>
      </c>
      <c r="E603" s="9" t="s">
        <v>1860</v>
      </c>
      <c r="F603" s="9">
        <v>115897</v>
      </c>
      <c r="G603" s="10" t="s">
        <v>1841</v>
      </c>
      <c r="H603" s="10" t="s">
        <v>1842</v>
      </c>
      <c r="I603" s="10" t="s">
        <v>1861</v>
      </c>
      <c r="J603" s="10" t="s">
        <v>1862</v>
      </c>
      <c r="K603" s="11">
        <v>115500</v>
      </c>
      <c r="L603" s="11">
        <v>14000</v>
      </c>
      <c r="M603" s="11">
        <v>4000</v>
      </c>
      <c r="N603" s="21">
        <v>10000</v>
      </c>
      <c r="O603" s="7">
        <v>4</v>
      </c>
      <c r="P603" s="11">
        <v>0</v>
      </c>
      <c r="Q603" s="11">
        <f t="shared" si="63"/>
        <v>10000</v>
      </c>
      <c r="R603" s="12" t="b">
        <f t="shared" si="64"/>
        <v>1</v>
      </c>
      <c r="S603" s="23">
        <f t="shared" si="65"/>
        <v>10000</v>
      </c>
      <c r="T603" s="23" t="b">
        <f t="shared" si="66"/>
        <v>1</v>
      </c>
      <c r="U603" s="23">
        <f t="shared" si="67"/>
        <v>10000</v>
      </c>
      <c r="V603" s="25">
        <f t="shared" si="68"/>
        <v>10000</v>
      </c>
      <c r="W603" s="27">
        <f t="shared" si="69"/>
        <v>0</v>
      </c>
    </row>
    <row r="604" spans="2:23" ht="38.25" hidden="1" x14ac:dyDescent="0.2">
      <c r="B604" s="9">
        <v>603</v>
      </c>
      <c r="C604" s="9">
        <v>8</v>
      </c>
      <c r="D604" s="9" t="s">
        <v>1839</v>
      </c>
      <c r="E604" s="9" t="s">
        <v>731</v>
      </c>
      <c r="F604" s="9">
        <v>115851</v>
      </c>
      <c r="G604" s="10" t="s">
        <v>1841</v>
      </c>
      <c r="H604" s="10" t="s">
        <v>1842</v>
      </c>
      <c r="I604" s="10" t="s">
        <v>1863</v>
      </c>
      <c r="J604" s="10" t="s">
        <v>1864</v>
      </c>
      <c r="K604" s="11">
        <v>141134</v>
      </c>
      <c r="L604" s="11">
        <v>95657</v>
      </c>
      <c r="M604" s="11">
        <v>0</v>
      </c>
      <c r="N604" s="21">
        <v>95657</v>
      </c>
      <c r="O604" s="7">
        <v>3</v>
      </c>
      <c r="P604" s="11">
        <v>0</v>
      </c>
      <c r="Q604" s="11">
        <f t="shared" si="63"/>
        <v>17583.848909150114</v>
      </c>
      <c r="R604" s="12" t="b">
        <f t="shared" si="64"/>
        <v>0</v>
      </c>
      <c r="S604" s="23">
        <f t="shared" si="65"/>
        <v>18670.570318323284</v>
      </c>
      <c r="T604" s="23" t="b">
        <f t="shared" si="66"/>
        <v>0</v>
      </c>
      <c r="U604" s="23">
        <f t="shared" si="67"/>
        <v>18680.969566258598</v>
      </c>
      <c r="V604" s="25">
        <f t="shared" si="68"/>
        <v>18681</v>
      </c>
      <c r="W604" s="27">
        <f t="shared" si="69"/>
        <v>-76976</v>
      </c>
    </row>
    <row r="605" spans="2:23" ht="38.25" hidden="1" x14ac:dyDescent="0.2">
      <c r="B605" s="9">
        <v>604</v>
      </c>
      <c r="C605" s="9">
        <v>9</v>
      </c>
      <c r="D605" s="9" t="s">
        <v>1839</v>
      </c>
      <c r="E605" s="9" t="s">
        <v>1865</v>
      </c>
      <c r="F605" s="9">
        <v>115959</v>
      </c>
      <c r="G605" s="10" t="s">
        <v>1841</v>
      </c>
      <c r="H605" s="10" t="s">
        <v>1842</v>
      </c>
      <c r="I605" s="10" t="s">
        <v>1866</v>
      </c>
      <c r="J605" s="10" t="s">
        <v>1867</v>
      </c>
      <c r="K605" s="11">
        <v>185748</v>
      </c>
      <c r="L605" s="11">
        <v>103090</v>
      </c>
      <c r="M605" s="11">
        <v>0</v>
      </c>
      <c r="N605" s="21">
        <v>103090</v>
      </c>
      <c r="O605" s="7">
        <v>4</v>
      </c>
      <c r="P605" s="11">
        <v>0</v>
      </c>
      <c r="Q605" s="11">
        <f t="shared" si="63"/>
        <v>23445.131878866818</v>
      </c>
      <c r="R605" s="12" t="b">
        <f t="shared" si="64"/>
        <v>0</v>
      </c>
      <c r="S605" s="23">
        <f t="shared" si="65"/>
        <v>24531.853288039987</v>
      </c>
      <c r="T605" s="23" t="b">
        <f t="shared" si="66"/>
        <v>0</v>
      </c>
      <c r="U605" s="23">
        <f t="shared" si="67"/>
        <v>24542.252535975302</v>
      </c>
      <c r="V605" s="25">
        <f t="shared" si="68"/>
        <v>24543</v>
      </c>
      <c r="W605" s="27">
        <f t="shared" si="69"/>
        <v>-78547</v>
      </c>
    </row>
    <row r="606" spans="2:23" ht="25.5" hidden="1" x14ac:dyDescent="0.2">
      <c r="B606" s="9">
        <v>605</v>
      </c>
      <c r="C606" s="9">
        <v>10</v>
      </c>
      <c r="D606" s="9" t="s">
        <v>1839</v>
      </c>
      <c r="E606" s="9" t="s">
        <v>1868</v>
      </c>
      <c r="F606" s="9">
        <v>116046</v>
      </c>
      <c r="G606" s="10" t="s">
        <v>1841</v>
      </c>
      <c r="H606" s="10" t="s">
        <v>1842</v>
      </c>
      <c r="I606" s="10" t="s">
        <v>1869</v>
      </c>
      <c r="J606" s="10" t="s">
        <v>1870</v>
      </c>
      <c r="K606" s="11">
        <v>28560</v>
      </c>
      <c r="L606" s="11">
        <v>28560</v>
      </c>
      <c r="M606" s="11">
        <v>5000</v>
      </c>
      <c r="N606" s="21">
        <v>23560</v>
      </c>
      <c r="O606" s="7">
        <v>2</v>
      </c>
      <c r="P606" s="11">
        <v>0</v>
      </c>
      <c r="Q606" s="11">
        <f t="shared" si="63"/>
        <v>11722.565939433409</v>
      </c>
      <c r="R606" s="12" t="b">
        <f t="shared" si="64"/>
        <v>0</v>
      </c>
      <c r="S606" s="23">
        <f t="shared" si="65"/>
        <v>12809.287348606578</v>
      </c>
      <c r="T606" s="23" t="b">
        <f t="shared" si="66"/>
        <v>0</v>
      </c>
      <c r="U606" s="23">
        <f t="shared" si="67"/>
        <v>12819.686596541891</v>
      </c>
      <c r="V606" s="25">
        <f t="shared" si="68"/>
        <v>12820</v>
      </c>
      <c r="W606" s="27">
        <f t="shared" si="69"/>
        <v>-10740</v>
      </c>
    </row>
    <row r="607" spans="2:23" ht="25.5" hidden="1" x14ac:dyDescent="0.2">
      <c r="B607" s="9">
        <v>606</v>
      </c>
      <c r="C607" s="9">
        <v>11</v>
      </c>
      <c r="D607" s="9" t="s">
        <v>1839</v>
      </c>
      <c r="E607" s="9" t="s">
        <v>1871</v>
      </c>
      <c r="F607" s="9">
        <v>120487</v>
      </c>
      <c r="G607" s="10" t="s">
        <v>1841</v>
      </c>
      <c r="H607" s="10" t="s">
        <v>1842</v>
      </c>
      <c r="I607" s="10" t="s">
        <v>1872</v>
      </c>
      <c r="J607" s="10" t="s">
        <v>1873</v>
      </c>
      <c r="K607" s="11">
        <v>416500</v>
      </c>
      <c r="L607" s="11">
        <v>391023</v>
      </c>
      <c r="M607" s="11">
        <v>0</v>
      </c>
      <c r="N607" s="21">
        <v>259528</v>
      </c>
      <c r="O607" s="7">
        <v>3</v>
      </c>
      <c r="P607" s="11">
        <v>0</v>
      </c>
      <c r="Q607" s="11">
        <f t="shared" si="63"/>
        <v>17583.848909150114</v>
      </c>
      <c r="R607" s="12" t="b">
        <f t="shared" si="64"/>
        <v>0</v>
      </c>
      <c r="S607" s="23">
        <f t="shared" si="65"/>
        <v>18670.570318323284</v>
      </c>
      <c r="T607" s="23" t="b">
        <f t="shared" si="66"/>
        <v>0</v>
      </c>
      <c r="U607" s="23">
        <f t="shared" si="67"/>
        <v>18680.969566258598</v>
      </c>
      <c r="V607" s="25">
        <f t="shared" si="68"/>
        <v>18681</v>
      </c>
      <c r="W607" s="27">
        <f t="shared" si="69"/>
        <v>-240847</v>
      </c>
    </row>
    <row r="608" spans="2:23" ht="25.5" hidden="1" x14ac:dyDescent="0.2">
      <c r="B608" s="9">
        <v>607</v>
      </c>
      <c r="C608" s="9">
        <v>12</v>
      </c>
      <c r="D608" s="9" t="s">
        <v>1839</v>
      </c>
      <c r="E608" s="9" t="s">
        <v>1874</v>
      </c>
      <c r="F608" s="9">
        <v>114355</v>
      </c>
      <c r="G608" s="10" t="s">
        <v>1841</v>
      </c>
      <c r="H608" s="10" t="s">
        <v>1842</v>
      </c>
      <c r="I608" s="10" t="s">
        <v>1875</v>
      </c>
      <c r="J608" s="10" t="s">
        <v>1876</v>
      </c>
      <c r="K608" s="11">
        <v>79546</v>
      </c>
      <c r="L608" s="11">
        <v>30000</v>
      </c>
      <c r="M608" s="11">
        <v>0</v>
      </c>
      <c r="N608" s="21">
        <v>30000</v>
      </c>
      <c r="O608" s="7">
        <v>3</v>
      </c>
      <c r="P608" s="11">
        <v>0</v>
      </c>
      <c r="Q608" s="11">
        <f t="shared" si="63"/>
        <v>17583.848909150114</v>
      </c>
      <c r="R608" s="12" t="b">
        <f t="shared" si="64"/>
        <v>0</v>
      </c>
      <c r="S608" s="23">
        <f t="shared" si="65"/>
        <v>18670.570318323284</v>
      </c>
      <c r="T608" s="23" t="b">
        <f t="shared" si="66"/>
        <v>0</v>
      </c>
      <c r="U608" s="23">
        <f t="shared" si="67"/>
        <v>18680.969566258598</v>
      </c>
      <c r="V608" s="25">
        <f t="shared" si="68"/>
        <v>18681</v>
      </c>
      <c r="W608" s="27">
        <f t="shared" si="69"/>
        <v>-11319</v>
      </c>
    </row>
    <row r="609" spans="2:23" ht="25.5" hidden="1" x14ac:dyDescent="0.2">
      <c r="B609" s="9">
        <v>608</v>
      </c>
      <c r="C609" s="9">
        <v>13</v>
      </c>
      <c r="D609" s="9" t="s">
        <v>1839</v>
      </c>
      <c r="E609" s="9" t="s">
        <v>1877</v>
      </c>
      <c r="F609" s="9">
        <v>116493</v>
      </c>
      <c r="G609" s="10" t="s">
        <v>1841</v>
      </c>
      <c r="H609" s="10" t="s">
        <v>1842</v>
      </c>
      <c r="I609" s="10" t="s">
        <v>1878</v>
      </c>
      <c r="J609" s="10" t="s">
        <v>1879</v>
      </c>
      <c r="K609" s="11">
        <v>76718</v>
      </c>
      <c r="L609" s="11">
        <v>37635</v>
      </c>
      <c r="M609" s="11">
        <v>0</v>
      </c>
      <c r="N609" s="21">
        <v>37635</v>
      </c>
      <c r="O609" s="7">
        <v>4</v>
      </c>
      <c r="P609" s="11">
        <v>0</v>
      </c>
      <c r="Q609" s="11">
        <f t="shared" si="63"/>
        <v>23445.131878866818</v>
      </c>
      <c r="R609" s="12" t="b">
        <f t="shared" si="64"/>
        <v>0</v>
      </c>
      <c r="S609" s="23">
        <f t="shared" si="65"/>
        <v>24531.853288039987</v>
      </c>
      <c r="T609" s="23" t="b">
        <f t="shared" si="66"/>
        <v>0</v>
      </c>
      <c r="U609" s="23">
        <f t="shared" si="67"/>
        <v>24542.252535975302</v>
      </c>
      <c r="V609" s="25">
        <f t="shared" si="68"/>
        <v>24543</v>
      </c>
      <c r="W609" s="27">
        <f t="shared" si="69"/>
        <v>-13092</v>
      </c>
    </row>
    <row r="610" spans="2:23" ht="25.5" hidden="1" x14ac:dyDescent="0.2">
      <c r="B610" s="9">
        <v>609</v>
      </c>
      <c r="C610" s="9">
        <v>14</v>
      </c>
      <c r="D610" s="9" t="s">
        <v>1839</v>
      </c>
      <c r="E610" s="9" t="s">
        <v>1880</v>
      </c>
      <c r="F610" s="9">
        <v>116983</v>
      </c>
      <c r="G610" s="10" t="s">
        <v>1841</v>
      </c>
      <c r="H610" s="10" t="s">
        <v>1842</v>
      </c>
      <c r="I610" s="10" t="s">
        <v>1881</v>
      </c>
      <c r="J610" s="10" t="s">
        <v>1882</v>
      </c>
      <c r="K610" s="11">
        <v>100000</v>
      </c>
      <c r="L610" s="11">
        <v>15000</v>
      </c>
      <c r="M610" s="11">
        <v>0</v>
      </c>
      <c r="N610" s="21">
        <v>15000</v>
      </c>
      <c r="O610" s="7">
        <v>3</v>
      </c>
      <c r="P610" s="11">
        <v>0</v>
      </c>
      <c r="Q610" s="11">
        <f t="shared" si="63"/>
        <v>15000</v>
      </c>
      <c r="R610" s="12" t="b">
        <f t="shared" si="64"/>
        <v>1</v>
      </c>
      <c r="S610" s="23">
        <f t="shared" si="65"/>
        <v>15000</v>
      </c>
      <c r="T610" s="23" t="b">
        <f t="shared" si="66"/>
        <v>1</v>
      </c>
      <c r="U610" s="23">
        <f t="shared" si="67"/>
        <v>15000</v>
      </c>
      <c r="V610" s="25">
        <f t="shared" si="68"/>
        <v>15000</v>
      </c>
      <c r="W610" s="27">
        <f t="shared" si="69"/>
        <v>0</v>
      </c>
    </row>
    <row r="611" spans="2:23" ht="25.5" hidden="1" x14ac:dyDescent="0.2">
      <c r="B611" s="9">
        <v>610</v>
      </c>
      <c r="C611" s="9">
        <v>15</v>
      </c>
      <c r="D611" s="9" t="s">
        <v>1839</v>
      </c>
      <c r="E611" s="9" t="s">
        <v>1883</v>
      </c>
      <c r="F611" s="9">
        <v>117319</v>
      </c>
      <c r="G611" s="10" t="s">
        <v>1841</v>
      </c>
      <c r="H611" s="10" t="s">
        <v>1842</v>
      </c>
      <c r="I611" s="10" t="s">
        <v>1884</v>
      </c>
      <c r="J611" s="10" t="s">
        <v>1885</v>
      </c>
      <c r="K611" s="11">
        <v>70115</v>
      </c>
      <c r="L611" s="11">
        <v>70115</v>
      </c>
      <c r="M611" s="11">
        <v>0</v>
      </c>
      <c r="N611" s="21">
        <v>70115</v>
      </c>
      <c r="O611" s="13">
        <v>2</v>
      </c>
      <c r="P611" s="11">
        <v>0</v>
      </c>
      <c r="Q611" s="11">
        <f t="shared" si="63"/>
        <v>11722.565939433409</v>
      </c>
      <c r="R611" s="12" t="b">
        <f t="shared" si="64"/>
        <v>0</v>
      </c>
      <c r="S611" s="23">
        <f t="shared" si="65"/>
        <v>12809.287348606578</v>
      </c>
      <c r="T611" s="23" t="b">
        <f t="shared" si="66"/>
        <v>0</v>
      </c>
      <c r="U611" s="23">
        <f t="shared" si="67"/>
        <v>12819.686596541891</v>
      </c>
      <c r="V611" s="25">
        <f t="shared" si="68"/>
        <v>12820</v>
      </c>
      <c r="W611" s="27">
        <f t="shared" si="69"/>
        <v>-57295</v>
      </c>
    </row>
    <row r="612" spans="2:23" ht="25.5" hidden="1" x14ac:dyDescent="0.2">
      <c r="B612" s="9">
        <v>611</v>
      </c>
      <c r="C612" s="9">
        <v>16</v>
      </c>
      <c r="D612" s="9" t="s">
        <v>1839</v>
      </c>
      <c r="E612" s="9" t="s">
        <v>1886</v>
      </c>
      <c r="F612" s="9">
        <v>117426</v>
      </c>
      <c r="G612" s="10" t="s">
        <v>1841</v>
      </c>
      <c r="H612" s="10" t="s">
        <v>1842</v>
      </c>
      <c r="I612" s="10" t="s">
        <v>1887</v>
      </c>
      <c r="J612" s="10" t="s">
        <v>1888</v>
      </c>
      <c r="K612" s="11">
        <v>256150</v>
      </c>
      <c r="L612" s="11">
        <v>75000</v>
      </c>
      <c r="M612" s="11">
        <v>20500</v>
      </c>
      <c r="N612" s="21">
        <v>54500</v>
      </c>
      <c r="O612" s="7">
        <v>2</v>
      </c>
      <c r="P612" s="11">
        <v>0</v>
      </c>
      <c r="Q612" s="11">
        <f t="shared" si="63"/>
        <v>11722.565939433409</v>
      </c>
      <c r="R612" s="12" t="b">
        <f t="shared" si="64"/>
        <v>0</v>
      </c>
      <c r="S612" s="23">
        <f t="shared" si="65"/>
        <v>12809.287348606578</v>
      </c>
      <c r="T612" s="23" t="b">
        <f t="shared" si="66"/>
        <v>0</v>
      </c>
      <c r="U612" s="23">
        <f t="shared" si="67"/>
        <v>12819.686596541891</v>
      </c>
      <c r="V612" s="25">
        <f t="shared" si="68"/>
        <v>12820</v>
      </c>
      <c r="W612" s="27">
        <f t="shared" si="69"/>
        <v>-41680</v>
      </c>
    </row>
    <row r="613" spans="2:23" ht="25.5" hidden="1" x14ac:dyDescent="0.2">
      <c r="B613" s="9">
        <v>612</v>
      </c>
      <c r="C613" s="9">
        <v>17</v>
      </c>
      <c r="D613" s="9" t="s">
        <v>1839</v>
      </c>
      <c r="E613" s="9" t="s">
        <v>1889</v>
      </c>
      <c r="F613" s="9">
        <v>117505</v>
      </c>
      <c r="G613" s="10" t="s">
        <v>1841</v>
      </c>
      <c r="H613" s="10" t="s">
        <v>1842</v>
      </c>
      <c r="I613" s="10" t="s">
        <v>1890</v>
      </c>
      <c r="J613" s="10" t="s">
        <v>1891</v>
      </c>
      <c r="K613" s="11">
        <v>116620</v>
      </c>
      <c r="L613" s="11">
        <v>58310</v>
      </c>
      <c r="M613" s="11">
        <v>0</v>
      </c>
      <c r="N613" s="21">
        <v>58310</v>
      </c>
      <c r="O613" s="7">
        <v>5</v>
      </c>
      <c r="P613" s="11">
        <v>0</v>
      </c>
      <c r="Q613" s="11">
        <f t="shared" si="63"/>
        <v>29306.414848583521</v>
      </c>
      <c r="R613" s="12" t="b">
        <f t="shared" si="64"/>
        <v>0</v>
      </c>
      <c r="S613" s="23">
        <f t="shared" si="65"/>
        <v>30393.136257756691</v>
      </c>
      <c r="T613" s="23" t="b">
        <f t="shared" si="66"/>
        <v>0</v>
      </c>
      <c r="U613" s="23">
        <f t="shared" si="67"/>
        <v>30403.535505692005</v>
      </c>
      <c r="V613" s="25">
        <f t="shared" si="68"/>
        <v>30404</v>
      </c>
      <c r="W613" s="27">
        <f t="shared" si="69"/>
        <v>-27906</v>
      </c>
    </row>
    <row r="614" spans="2:23" ht="25.5" hidden="1" x14ac:dyDescent="0.2">
      <c r="B614" s="9">
        <v>613</v>
      </c>
      <c r="C614" s="9">
        <v>18</v>
      </c>
      <c r="D614" s="9" t="s">
        <v>1839</v>
      </c>
      <c r="E614" s="9" t="s">
        <v>1892</v>
      </c>
      <c r="F614" s="9">
        <v>117667</v>
      </c>
      <c r="G614" s="10" t="s">
        <v>1841</v>
      </c>
      <c r="H614" s="10" t="s">
        <v>1842</v>
      </c>
      <c r="I614" s="10" t="s">
        <v>1893</v>
      </c>
      <c r="J614" s="10" t="s">
        <v>1894</v>
      </c>
      <c r="K614" s="11">
        <v>108000</v>
      </c>
      <c r="L614" s="11">
        <v>59750</v>
      </c>
      <c r="M614" s="11">
        <v>3000</v>
      </c>
      <c r="N614" s="21">
        <v>29750</v>
      </c>
      <c r="O614" s="7">
        <v>2</v>
      </c>
      <c r="P614" s="11">
        <v>0</v>
      </c>
      <c r="Q614" s="11">
        <f t="shared" si="63"/>
        <v>11722.565939433409</v>
      </c>
      <c r="R614" s="12" t="b">
        <f t="shared" si="64"/>
        <v>0</v>
      </c>
      <c r="S614" s="23">
        <f t="shared" si="65"/>
        <v>12809.287348606578</v>
      </c>
      <c r="T614" s="23" t="b">
        <f t="shared" si="66"/>
        <v>0</v>
      </c>
      <c r="U614" s="23">
        <f t="shared" si="67"/>
        <v>12819.686596541891</v>
      </c>
      <c r="V614" s="25">
        <f t="shared" si="68"/>
        <v>12820</v>
      </c>
      <c r="W614" s="27">
        <f t="shared" si="69"/>
        <v>-16930</v>
      </c>
    </row>
    <row r="615" spans="2:23" ht="25.5" hidden="1" x14ac:dyDescent="0.2">
      <c r="B615" s="9">
        <v>614</v>
      </c>
      <c r="C615" s="9">
        <v>19</v>
      </c>
      <c r="D615" s="9" t="s">
        <v>1839</v>
      </c>
      <c r="E615" s="9" t="s">
        <v>1895</v>
      </c>
      <c r="F615" s="9">
        <v>114710</v>
      </c>
      <c r="G615" s="10" t="s">
        <v>1841</v>
      </c>
      <c r="H615" s="10" t="s">
        <v>1842</v>
      </c>
      <c r="I615" s="10" t="s">
        <v>1896</v>
      </c>
      <c r="J615" s="10" t="s">
        <v>1897</v>
      </c>
      <c r="K615" s="11">
        <v>186000</v>
      </c>
      <c r="L615" s="11">
        <v>9000</v>
      </c>
      <c r="M615" s="11">
        <v>3000</v>
      </c>
      <c r="N615" s="21">
        <v>6000</v>
      </c>
      <c r="O615" s="7">
        <v>4</v>
      </c>
      <c r="P615" s="11">
        <v>0</v>
      </c>
      <c r="Q615" s="11">
        <f t="shared" si="63"/>
        <v>6000</v>
      </c>
      <c r="R615" s="12" t="b">
        <f t="shared" si="64"/>
        <v>1</v>
      </c>
      <c r="S615" s="23">
        <f t="shared" si="65"/>
        <v>6000</v>
      </c>
      <c r="T615" s="23" t="b">
        <f t="shared" si="66"/>
        <v>1</v>
      </c>
      <c r="U615" s="23">
        <f t="shared" si="67"/>
        <v>6000</v>
      </c>
      <c r="V615" s="25">
        <f t="shared" si="68"/>
        <v>6000</v>
      </c>
      <c r="W615" s="27">
        <f t="shared" si="69"/>
        <v>0</v>
      </c>
    </row>
    <row r="616" spans="2:23" ht="25.5" hidden="1" x14ac:dyDescent="0.2">
      <c r="B616" s="9">
        <v>615</v>
      </c>
      <c r="C616" s="9">
        <v>20</v>
      </c>
      <c r="D616" s="9" t="s">
        <v>1839</v>
      </c>
      <c r="E616" s="9" t="s">
        <v>1898</v>
      </c>
      <c r="F616" s="9">
        <v>118058</v>
      </c>
      <c r="G616" s="10" t="s">
        <v>1841</v>
      </c>
      <c r="H616" s="10" t="s">
        <v>1842</v>
      </c>
      <c r="I616" s="10" t="s">
        <v>1899</v>
      </c>
      <c r="J616" s="10" t="s">
        <v>1900</v>
      </c>
      <c r="K616" s="11">
        <v>132090</v>
      </c>
      <c r="L616" s="11">
        <v>77955</v>
      </c>
      <c r="M616" s="11">
        <v>0</v>
      </c>
      <c r="N616" s="21">
        <v>77955</v>
      </c>
      <c r="O616" s="13">
        <v>3</v>
      </c>
      <c r="P616" s="11">
        <v>0</v>
      </c>
      <c r="Q616" s="11">
        <f t="shared" si="63"/>
        <v>17583.848909150114</v>
      </c>
      <c r="R616" s="12" t="b">
        <f t="shared" si="64"/>
        <v>0</v>
      </c>
      <c r="S616" s="23">
        <f t="shared" si="65"/>
        <v>18670.570318323284</v>
      </c>
      <c r="T616" s="23" t="b">
        <f t="shared" si="66"/>
        <v>0</v>
      </c>
      <c r="U616" s="23">
        <f t="shared" si="67"/>
        <v>18680.969566258598</v>
      </c>
      <c r="V616" s="25">
        <f t="shared" si="68"/>
        <v>18681</v>
      </c>
      <c r="W616" s="27">
        <f t="shared" si="69"/>
        <v>-59274</v>
      </c>
    </row>
    <row r="617" spans="2:23" ht="25.5" hidden="1" x14ac:dyDescent="0.2">
      <c r="B617" s="9">
        <v>616</v>
      </c>
      <c r="C617" s="9">
        <v>21</v>
      </c>
      <c r="D617" s="9" t="s">
        <v>1839</v>
      </c>
      <c r="E617" s="9" t="s">
        <v>1901</v>
      </c>
      <c r="F617" s="9">
        <v>118094</v>
      </c>
      <c r="G617" s="10" t="s">
        <v>1841</v>
      </c>
      <c r="H617" s="10" t="s">
        <v>1842</v>
      </c>
      <c r="I617" s="10" t="s">
        <v>1902</v>
      </c>
      <c r="J617" s="10" t="s">
        <v>1903</v>
      </c>
      <c r="K617" s="11">
        <v>71500</v>
      </c>
      <c r="L617" s="11">
        <v>15000</v>
      </c>
      <c r="M617" s="11">
        <v>0</v>
      </c>
      <c r="N617" s="21">
        <v>15000</v>
      </c>
      <c r="O617" s="7">
        <v>3</v>
      </c>
      <c r="P617" s="11">
        <v>0</v>
      </c>
      <c r="Q617" s="11">
        <f t="shared" si="63"/>
        <v>15000</v>
      </c>
      <c r="R617" s="12" t="b">
        <f t="shared" si="64"/>
        <v>1</v>
      </c>
      <c r="S617" s="23">
        <f t="shared" si="65"/>
        <v>15000</v>
      </c>
      <c r="T617" s="23" t="b">
        <f t="shared" si="66"/>
        <v>1</v>
      </c>
      <c r="U617" s="23">
        <f t="shared" si="67"/>
        <v>15000</v>
      </c>
      <c r="V617" s="25">
        <f t="shared" si="68"/>
        <v>15000</v>
      </c>
      <c r="W617" s="27">
        <f t="shared" si="69"/>
        <v>0</v>
      </c>
    </row>
    <row r="618" spans="2:23" ht="25.5" hidden="1" x14ac:dyDescent="0.2">
      <c r="B618" s="9">
        <v>617</v>
      </c>
      <c r="C618" s="9">
        <v>22</v>
      </c>
      <c r="D618" s="9" t="s">
        <v>1839</v>
      </c>
      <c r="E618" s="9" t="s">
        <v>991</v>
      </c>
      <c r="F618" s="9">
        <v>118209</v>
      </c>
      <c r="G618" s="10" t="s">
        <v>1841</v>
      </c>
      <c r="H618" s="10" t="s">
        <v>1842</v>
      </c>
      <c r="I618" s="10" t="s">
        <v>1904</v>
      </c>
      <c r="J618" s="10" t="s">
        <v>1905</v>
      </c>
      <c r="K618" s="11">
        <v>126400</v>
      </c>
      <c r="L618" s="11">
        <v>53280</v>
      </c>
      <c r="M618" s="11">
        <v>0</v>
      </c>
      <c r="N618" s="21">
        <v>53280</v>
      </c>
      <c r="O618" s="7">
        <v>4</v>
      </c>
      <c r="P618" s="11">
        <v>0</v>
      </c>
      <c r="Q618" s="11">
        <f t="shared" si="63"/>
        <v>23445.131878866818</v>
      </c>
      <c r="R618" s="12" t="b">
        <f t="shared" si="64"/>
        <v>0</v>
      </c>
      <c r="S618" s="23">
        <f t="shared" si="65"/>
        <v>24531.853288039987</v>
      </c>
      <c r="T618" s="23" t="b">
        <f t="shared" si="66"/>
        <v>0</v>
      </c>
      <c r="U618" s="23">
        <f t="shared" si="67"/>
        <v>24542.252535975302</v>
      </c>
      <c r="V618" s="25">
        <f t="shared" si="68"/>
        <v>24543</v>
      </c>
      <c r="W618" s="27">
        <f t="shared" si="69"/>
        <v>-28737</v>
      </c>
    </row>
    <row r="619" spans="2:23" ht="25.5" hidden="1" x14ac:dyDescent="0.2">
      <c r="B619" s="9">
        <v>618</v>
      </c>
      <c r="C619" s="9">
        <v>23</v>
      </c>
      <c r="D619" s="9" t="s">
        <v>1839</v>
      </c>
      <c r="E619" s="9" t="s">
        <v>1906</v>
      </c>
      <c r="F619" s="9">
        <v>118370</v>
      </c>
      <c r="G619" s="10" t="s">
        <v>1841</v>
      </c>
      <c r="H619" s="10" t="s">
        <v>1842</v>
      </c>
      <c r="I619" s="10" t="s">
        <v>1907</v>
      </c>
      <c r="J619" s="10" t="s">
        <v>1908</v>
      </c>
      <c r="K619" s="11">
        <v>23800</v>
      </c>
      <c r="L619" s="11">
        <v>23800</v>
      </c>
      <c r="M619" s="11">
        <v>3800</v>
      </c>
      <c r="N619" s="21">
        <v>20000</v>
      </c>
      <c r="O619" s="7">
        <v>2</v>
      </c>
      <c r="P619" s="11">
        <v>0</v>
      </c>
      <c r="Q619" s="11">
        <f t="shared" si="63"/>
        <v>11722.565939433409</v>
      </c>
      <c r="R619" s="12" t="b">
        <f t="shared" si="64"/>
        <v>0</v>
      </c>
      <c r="S619" s="23">
        <f t="shared" si="65"/>
        <v>12809.287348606578</v>
      </c>
      <c r="T619" s="23" t="b">
        <f t="shared" si="66"/>
        <v>0</v>
      </c>
      <c r="U619" s="23">
        <f t="shared" si="67"/>
        <v>12819.686596541891</v>
      </c>
      <c r="V619" s="25">
        <f t="shared" si="68"/>
        <v>12820</v>
      </c>
      <c r="W619" s="27">
        <f t="shared" si="69"/>
        <v>-7180</v>
      </c>
    </row>
    <row r="620" spans="2:23" ht="25.5" hidden="1" x14ac:dyDescent="0.2">
      <c r="B620" s="9">
        <v>619</v>
      </c>
      <c r="C620" s="9">
        <v>24</v>
      </c>
      <c r="D620" s="9" t="s">
        <v>1839</v>
      </c>
      <c r="E620" s="9" t="s">
        <v>1909</v>
      </c>
      <c r="F620" s="9">
        <v>118575</v>
      </c>
      <c r="G620" s="10" t="s">
        <v>1841</v>
      </c>
      <c r="H620" s="10" t="s">
        <v>1842</v>
      </c>
      <c r="I620" s="10" t="s">
        <v>1910</v>
      </c>
      <c r="J620" s="10" t="s">
        <v>1911</v>
      </c>
      <c r="K620" s="11">
        <v>116000</v>
      </c>
      <c r="L620" s="11">
        <v>116000</v>
      </c>
      <c r="M620" s="11">
        <v>25000</v>
      </c>
      <c r="N620" s="21">
        <v>88000</v>
      </c>
      <c r="O620" s="7">
        <v>2</v>
      </c>
      <c r="P620" s="11">
        <v>0</v>
      </c>
      <c r="Q620" s="11">
        <f t="shared" si="63"/>
        <v>11722.565939433409</v>
      </c>
      <c r="R620" s="12" t="b">
        <f t="shared" si="64"/>
        <v>0</v>
      </c>
      <c r="S620" s="23">
        <f t="shared" si="65"/>
        <v>12809.287348606578</v>
      </c>
      <c r="T620" s="23" t="b">
        <f t="shared" si="66"/>
        <v>0</v>
      </c>
      <c r="U620" s="23">
        <f t="shared" si="67"/>
        <v>12819.686596541891</v>
      </c>
      <c r="V620" s="25">
        <f t="shared" si="68"/>
        <v>12820</v>
      </c>
      <c r="W620" s="27">
        <f t="shared" si="69"/>
        <v>-75180</v>
      </c>
    </row>
    <row r="621" spans="2:23" ht="25.5" hidden="1" x14ac:dyDescent="0.2">
      <c r="B621" s="9">
        <v>620</v>
      </c>
      <c r="C621" s="9">
        <v>25</v>
      </c>
      <c r="D621" s="9" t="s">
        <v>1839</v>
      </c>
      <c r="E621" s="9" t="s">
        <v>1912</v>
      </c>
      <c r="F621" s="9">
        <v>118691</v>
      </c>
      <c r="G621" s="10" t="s">
        <v>1841</v>
      </c>
      <c r="H621" s="10" t="s">
        <v>1842</v>
      </c>
      <c r="I621" s="10" t="s">
        <v>1913</v>
      </c>
      <c r="J621" s="10" t="s">
        <v>1914</v>
      </c>
      <c r="K621" s="11">
        <v>137573</v>
      </c>
      <c r="L621" s="11">
        <v>103108</v>
      </c>
      <c r="M621" s="11">
        <v>50000</v>
      </c>
      <c r="N621" s="21">
        <v>53108</v>
      </c>
      <c r="O621" s="7">
        <v>2</v>
      </c>
      <c r="P621" s="11">
        <v>0</v>
      </c>
      <c r="Q621" s="11">
        <f t="shared" si="63"/>
        <v>11722.565939433409</v>
      </c>
      <c r="R621" s="12" t="b">
        <f t="shared" si="64"/>
        <v>0</v>
      </c>
      <c r="S621" s="23">
        <f t="shared" si="65"/>
        <v>12809.287348606578</v>
      </c>
      <c r="T621" s="23" t="b">
        <f t="shared" si="66"/>
        <v>0</v>
      </c>
      <c r="U621" s="23">
        <f t="shared" si="67"/>
        <v>12819.686596541891</v>
      </c>
      <c r="V621" s="25">
        <f t="shared" si="68"/>
        <v>12820</v>
      </c>
      <c r="W621" s="27">
        <f t="shared" si="69"/>
        <v>-40288</v>
      </c>
    </row>
    <row r="622" spans="2:23" ht="25.5" hidden="1" x14ac:dyDescent="0.2">
      <c r="B622" s="9">
        <v>621</v>
      </c>
      <c r="C622" s="9">
        <v>26</v>
      </c>
      <c r="D622" s="9" t="s">
        <v>1839</v>
      </c>
      <c r="E622" s="9" t="s">
        <v>1915</v>
      </c>
      <c r="F622" s="9">
        <v>118799</v>
      </c>
      <c r="G622" s="10" t="s">
        <v>1841</v>
      </c>
      <c r="H622" s="10" t="s">
        <v>1842</v>
      </c>
      <c r="I622" s="10" t="s">
        <v>1916</v>
      </c>
      <c r="J622" s="10" t="s">
        <v>1917</v>
      </c>
      <c r="K622" s="11">
        <v>95200</v>
      </c>
      <c r="L622" s="11">
        <v>23800</v>
      </c>
      <c r="M622" s="11">
        <v>0</v>
      </c>
      <c r="N622" s="21">
        <v>23800</v>
      </c>
      <c r="O622" s="7">
        <v>4</v>
      </c>
      <c r="P622" s="11">
        <v>0</v>
      </c>
      <c r="Q622" s="11">
        <f t="shared" si="63"/>
        <v>23445.131878866818</v>
      </c>
      <c r="R622" s="12" t="b">
        <f t="shared" si="64"/>
        <v>0</v>
      </c>
      <c r="S622" s="23">
        <f t="shared" si="65"/>
        <v>23445.131878866818</v>
      </c>
      <c r="T622" s="23" t="b">
        <f t="shared" si="66"/>
        <v>0</v>
      </c>
      <c r="U622" s="23">
        <f t="shared" si="67"/>
        <v>23455.531126802132</v>
      </c>
      <c r="V622" s="25">
        <f t="shared" si="68"/>
        <v>23456</v>
      </c>
      <c r="W622" s="27">
        <f t="shared" si="69"/>
        <v>-344</v>
      </c>
    </row>
    <row r="623" spans="2:23" ht="25.5" hidden="1" x14ac:dyDescent="0.2">
      <c r="B623" s="9">
        <v>622</v>
      </c>
      <c r="C623" s="9">
        <v>27</v>
      </c>
      <c r="D623" s="9" t="s">
        <v>1839</v>
      </c>
      <c r="E623" s="9" t="s">
        <v>1918</v>
      </c>
      <c r="F623" s="9">
        <v>118824</v>
      </c>
      <c r="G623" s="10" t="s">
        <v>1841</v>
      </c>
      <c r="H623" s="10" t="s">
        <v>1842</v>
      </c>
      <c r="I623" s="10" t="s">
        <v>1919</v>
      </c>
      <c r="J623" s="10" t="s">
        <v>1920</v>
      </c>
      <c r="K623" s="11">
        <v>28560</v>
      </c>
      <c r="L623" s="11">
        <v>22190</v>
      </c>
      <c r="M623" s="11">
        <v>2000</v>
      </c>
      <c r="N623" s="21">
        <v>20190</v>
      </c>
      <c r="O623" s="7">
        <v>2</v>
      </c>
      <c r="P623" s="11">
        <v>0</v>
      </c>
      <c r="Q623" s="11">
        <f t="shared" si="63"/>
        <v>11722.565939433409</v>
      </c>
      <c r="R623" s="12" t="b">
        <f t="shared" si="64"/>
        <v>0</v>
      </c>
      <c r="S623" s="23">
        <f t="shared" si="65"/>
        <v>12809.287348606578</v>
      </c>
      <c r="T623" s="23" t="b">
        <f t="shared" si="66"/>
        <v>0</v>
      </c>
      <c r="U623" s="23">
        <f t="shared" si="67"/>
        <v>12819.686596541891</v>
      </c>
      <c r="V623" s="25">
        <f t="shared" si="68"/>
        <v>12820</v>
      </c>
      <c r="W623" s="27">
        <f t="shared" si="69"/>
        <v>-7370</v>
      </c>
    </row>
    <row r="624" spans="2:23" ht="38.25" hidden="1" x14ac:dyDescent="0.2">
      <c r="B624" s="9">
        <v>623</v>
      </c>
      <c r="C624" s="9">
        <v>28</v>
      </c>
      <c r="D624" s="9" t="s">
        <v>1839</v>
      </c>
      <c r="E624" s="9" t="s">
        <v>1921</v>
      </c>
      <c r="F624" s="9">
        <v>114417</v>
      </c>
      <c r="G624" s="10" t="s">
        <v>1841</v>
      </c>
      <c r="H624" s="10" t="s">
        <v>1842</v>
      </c>
      <c r="I624" s="10" t="s">
        <v>1922</v>
      </c>
      <c r="J624" s="10" t="s">
        <v>1923</v>
      </c>
      <c r="K624" s="11">
        <v>225000</v>
      </c>
      <c r="L624" s="11">
        <v>108000</v>
      </c>
      <c r="M624" s="11">
        <v>0</v>
      </c>
      <c r="N624" s="21">
        <v>35368</v>
      </c>
      <c r="O624" s="7">
        <v>4</v>
      </c>
      <c r="P624" s="11">
        <v>0</v>
      </c>
      <c r="Q624" s="11">
        <f t="shared" si="63"/>
        <v>23445.131878866818</v>
      </c>
      <c r="R624" s="12" t="b">
        <f t="shared" si="64"/>
        <v>0</v>
      </c>
      <c r="S624" s="23">
        <f t="shared" si="65"/>
        <v>24531.853288039987</v>
      </c>
      <c r="T624" s="23" t="b">
        <f t="shared" si="66"/>
        <v>0</v>
      </c>
      <c r="U624" s="23">
        <f t="shared" si="67"/>
        <v>24542.252535975302</v>
      </c>
      <c r="V624" s="25">
        <f t="shared" si="68"/>
        <v>24543</v>
      </c>
      <c r="W624" s="27">
        <f t="shared" si="69"/>
        <v>-10825</v>
      </c>
    </row>
    <row r="625" spans="2:23" ht="38.25" hidden="1" x14ac:dyDescent="0.2">
      <c r="B625" s="9">
        <v>624</v>
      </c>
      <c r="C625" s="9">
        <v>29</v>
      </c>
      <c r="D625" s="9" t="s">
        <v>1839</v>
      </c>
      <c r="E625" s="9" t="s">
        <v>1924</v>
      </c>
      <c r="F625" s="9">
        <v>119331</v>
      </c>
      <c r="G625" s="10" t="s">
        <v>1841</v>
      </c>
      <c r="H625" s="10" t="s">
        <v>1842</v>
      </c>
      <c r="I625" s="10" t="s">
        <v>1925</v>
      </c>
      <c r="J625" s="10" t="s">
        <v>1926</v>
      </c>
      <c r="K625" s="11">
        <v>28560</v>
      </c>
      <c r="L625" s="11">
        <v>28560</v>
      </c>
      <c r="M625" s="11">
        <v>5950</v>
      </c>
      <c r="N625" s="21">
        <v>16660</v>
      </c>
      <c r="O625" s="7">
        <v>5</v>
      </c>
      <c r="P625" s="11">
        <v>0</v>
      </c>
      <c r="Q625" s="11">
        <f t="shared" si="63"/>
        <v>16660</v>
      </c>
      <c r="R625" s="12" t="b">
        <f t="shared" si="64"/>
        <v>1</v>
      </c>
      <c r="S625" s="23">
        <f t="shared" si="65"/>
        <v>16660</v>
      </c>
      <c r="T625" s="23" t="b">
        <f t="shared" si="66"/>
        <v>1</v>
      </c>
      <c r="U625" s="23">
        <f t="shared" si="67"/>
        <v>16660</v>
      </c>
      <c r="V625" s="25">
        <f t="shared" si="68"/>
        <v>16660</v>
      </c>
      <c r="W625" s="27">
        <f t="shared" si="69"/>
        <v>0</v>
      </c>
    </row>
    <row r="626" spans="2:23" ht="25.5" hidden="1" x14ac:dyDescent="0.2">
      <c r="B626" s="9">
        <v>625</v>
      </c>
      <c r="C626" s="9">
        <v>30</v>
      </c>
      <c r="D626" s="9" t="s">
        <v>1839</v>
      </c>
      <c r="E626" s="9" t="s">
        <v>1927</v>
      </c>
      <c r="F626" s="9">
        <v>119527</v>
      </c>
      <c r="G626" s="10" t="s">
        <v>1841</v>
      </c>
      <c r="H626" s="10" t="s">
        <v>1842</v>
      </c>
      <c r="I626" s="10" t="s">
        <v>1928</v>
      </c>
      <c r="J626" s="10" t="s">
        <v>1929</v>
      </c>
      <c r="K626" s="11">
        <v>161120</v>
      </c>
      <c r="L626" s="11">
        <v>119000</v>
      </c>
      <c r="M626" s="11">
        <v>0</v>
      </c>
      <c r="N626" s="21">
        <v>119000</v>
      </c>
      <c r="O626" s="7">
        <v>3</v>
      </c>
      <c r="P626" s="11">
        <v>0</v>
      </c>
      <c r="Q626" s="11">
        <f t="shared" si="63"/>
        <v>17583.848909150114</v>
      </c>
      <c r="R626" s="12" t="b">
        <f t="shared" si="64"/>
        <v>0</v>
      </c>
      <c r="S626" s="23">
        <f t="shared" si="65"/>
        <v>18670.570318323284</v>
      </c>
      <c r="T626" s="23" t="b">
        <f t="shared" si="66"/>
        <v>0</v>
      </c>
      <c r="U626" s="23">
        <f t="shared" si="67"/>
        <v>18680.969566258598</v>
      </c>
      <c r="V626" s="25">
        <f t="shared" si="68"/>
        <v>18681</v>
      </c>
      <c r="W626" s="27">
        <f t="shared" si="69"/>
        <v>-100319</v>
      </c>
    </row>
    <row r="627" spans="2:23" ht="25.5" hidden="1" x14ac:dyDescent="0.2">
      <c r="B627" s="9">
        <v>626</v>
      </c>
      <c r="C627" s="9">
        <v>31</v>
      </c>
      <c r="D627" s="9" t="s">
        <v>1839</v>
      </c>
      <c r="E627" s="9" t="s">
        <v>1930</v>
      </c>
      <c r="F627" s="9">
        <v>120496</v>
      </c>
      <c r="G627" s="10" t="s">
        <v>1841</v>
      </c>
      <c r="H627" s="10" t="s">
        <v>1842</v>
      </c>
      <c r="I627" s="10" t="s">
        <v>1931</v>
      </c>
      <c r="J627" s="10" t="s">
        <v>1932</v>
      </c>
      <c r="K627" s="11">
        <v>121380</v>
      </c>
      <c r="L627" s="11">
        <v>91035</v>
      </c>
      <c r="M627" s="11">
        <v>0</v>
      </c>
      <c r="N627" s="21">
        <v>91035</v>
      </c>
      <c r="O627" s="7">
        <v>5</v>
      </c>
      <c r="P627" s="11">
        <v>0</v>
      </c>
      <c r="Q627" s="11">
        <f t="shared" si="63"/>
        <v>29306.414848583521</v>
      </c>
      <c r="R627" s="12" t="b">
        <f t="shared" si="64"/>
        <v>0</v>
      </c>
      <c r="S627" s="23">
        <f t="shared" si="65"/>
        <v>30393.136257756691</v>
      </c>
      <c r="T627" s="23" t="b">
        <f t="shared" si="66"/>
        <v>0</v>
      </c>
      <c r="U627" s="23">
        <f t="shared" si="67"/>
        <v>30403.535505692005</v>
      </c>
      <c r="V627" s="25">
        <f t="shared" si="68"/>
        <v>30404</v>
      </c>
      <c r="W627" s="27">
        <f t="shared" si="69"/>
        <v>-60631</v>
      </c>
    </row>
    <row r="628" spans="2:23" ht="25.5" hidden="1" x14ac:dyDescent="0.2">
      <c r="B628" s="9">
        <v>627</v>
      </c>
      <c r="C628" s="9">
        <v>32</v>
      </c>
      <c r="D628" s="9" t="s">
        <v>1839</v>
      </c>
      <c r="E628" s="9" t="s">
        <v>1933</v>
      </c>
      <c r="F628" s="9">
        <v>119242</v>
      </c>
      <c r="G628" s="10" t="s">
        <v>1841</v>
      </c>
      <c r="H628" s="10" t="s">
        <v>1842</v>
      </c>
      <c r="I628" s="10" t="s">
        <v>1934</v>
      </c>
      <c r="J628" s="10" t="s">
        <v>1935</v>
      </c>
      <c r="K628" s="11">
        <v>78540</v>
      </c>
      <c r="L628" s="11">
        <v>26180</v>
      </c>
      <c r="M628" s="11">
        <v>4893</v>
      </c>
      <c r="N628" s="21">
        <v>21287</v>
      </c>
      <c r="O628" s="7">
        <v>3</v>
      </c>
      <c r="P628" s="11">
        <v>0</v>
      </c>
      <c r="Q628" s="11">
        <f t="shared" si="63"/>
        <v>17583.848909150114</v>
      </c>
      <c r="R628" s="12" t="b">
        <f t="shared" si="64"/>
        <v>0</v>
      </c>
      <c r="S628" s="23">
        <f t="shared" si="65"/>
        <v>18670.570318323284</v>
      </c>
      <c r="T628" s="23" t="b">
        <f t="shared" si="66"/>
        <v>0</v>
      </c>
      <c r="U628" s="23">
        <f t="shared" si="67"/>
        <v>18680.969566258598</v>
      </c>
      <c r="V628" s="25">
        <f t="shared" si="68"/>
        <v>18681</v>
      </c>
      <c r="W628" s="27">
        <f t="shared" si="69"/>
        <v>-2606</v>
      </c>
    </row>
    <row r="629" spans="2:23" ht="25.5" hidden="1" x14ac:dyDescent="0.2">
      <c r="B629" s="9">
        <v>628</v>
      </c>
      <c r="C629" s="9">
        <v>33</v>
      </c>
      <c r="D629" s="9" t="s">
        <v>1839</v>
      </c>
      <c r="E629" s="9" t="s">
        <v>1936</v>
      </c>
      <c r="F629" s="9">
        <v>119750</v>
      </c>
      <c r="G629" s="10" t="s">
        <v>1841</v>
      </c>
      <c r="H629" s="10" t="s">
        <v>1842</v>
      </c>
      <c r="I629" s="10" t="s">
        <v>1937</v>
      </c>
      <c r="J629" s="10" t="s">
        <v>1938</v>
      </c>
      <c r="K629" s="11">
        <v>89280</v>
      </c>
      <c r="L629" s="11">
        <v>21420</v>
      </c>
      <c r="M629" s="11">
        <v>0</v>
      </c>
      <c r="N629" s="21">
        <v>21420</v>
      </c>
      <c r="O629" s="7">
        <v>2</v>
      </c>
      <c r="P629" s="11">
        <v>0</v>
      </c>
      <c r="Q629" s="11">
        <f t="shared" si="63"/>
        <v>11722.565939433409</v>
      </c>
      <c r="R629" s="12" t="b">
        <f t="shared" si="64"/>
        <v>0</v>
      </c>
      <c r="S629" s="23">
        <f t="shared" si="65"/>
        <v>12809.287348606578</v>
      </c>
      <c r="T629" s="23" t="b">
        <f t="shared" si="66"/>
        <v>0</v>
      </c>
      <c r="U629" s="23">
        <f t="shared" si="67"/>
        <v>12819.686596541891</v>
      </c>
      <c r="V629" s="25">
        <f t="shared" si="68"/>
        <v>12820</v>
      </c>
      <c r="W629" s="27">
        <f t="shared" si="69"/>
        <v>-8600</v>
      </c>
    </row>
    <row r="630" spans="2:23" ht="25.5" hidden="1" x14ac:dyDescent="0.2">
      <c r="B630" s="9">
        <v>629</v>
      </c>
      <c r="C630" s="9">
        <v>34</v>
      </c>
      <c r="D630" s="9" t="s">
        <v>1839</v>
      </c>
      <c r="E630" s="9" t="s">
        <v>1939</v>
      </c>
      <c r="F630" s="9">
        <v>114514</v>
      </c>
      <c r="G630" s="10" t="s">
        <v>1841</v>
      </c>
      <c r="H630" s="10" t="s">
        <v>1842</v>
      </c>
      <c r="I630" s="10" t="s">
        <v>1940</v>
      </c>
      <c r="J630" s="10" t="s">
        <v>1941</v>
      </c>
      <c r="K630" s="11">
        <v>1111460</v>
      </c>
      <c r="L630" s="11">
        <v>617110</v>
      </c>
      <c r="M630" s="11">
        <v>0</v>
      </c>
      <c r="N630" s="21">
        <v>464600</v>
      </c>
      <c r="O630" s="13">
        <v>6</v>
      </c>
      <c r="P630" s="11">
        <v>0</v>
      </c>
      <c r="Q630" s="11">
        <f t="shared" si="63"/>
        <v>35167.697818300228</v>
      </c>
      <c r="R630" s="12" t="b">
        <f t="shared" si="64"/>
        <v>0</v>
      </c>
      <c r="S630" s="23">
        <f t="shared" si="65"/>
        <v>36254.419227473401</v>
      </c>
      <c r="T630" s="23" t="b">
        <f t="shared" si="66"/>
        <v>0</v>
      </c>
      <c r="U630" s="23">
        <f t="shared" si="67"/>
        <v>36264.818475408712</v>
      </c>
      <c r="V630" s="25">
        <f t="shared" si="68"/>
        <v>36265</v>
      </c>
      <c r="W630" s="27">
        <f t="shared" si="69"/>
        <v>-428335</v>
      </c>
    </row>
    <row r="631" spans="2:23" ht="25.5" hidden="1" x14ac:dyDescent="0.2">
      <c r="B631" s="9">
        <v>630</v>
      </c>
      <c r="C631" s="9">
        <v>35</v>
      </c>
      <c r="D631" s="9" t="s">
        <v>1839</v>
      </c>
      <c r="E631" s="9" t="s">
        <v>1942</v>
      </c>
      <c r="F631" s="9">
        <v>119661</v>
      </c>
      <c r="G631" s="10" t="s">
        <v>1841</v>
      </c>
      <c r="H631" s="10" t="s">
        <v>1842</v>
      </c>
      <c r="I631" s="10" t="s">
        <v>1943</v>
      </c>
      <c r="J631" s="10" t="s">
        <v>1944</v>
      </c>
      <c r="K631" s="11">
        <v>93600</v>
      </c>
      <c r="L631" s="11">
        <v>32315</v>
      </c>
      <c r="M631" s="11">
        <v>0</v>
      </c>
      <c r="N631" s="21">
        <v>32315</v>
      </c>
      <c r="O631" s="7">
        <v>3</v>
      </c>
      <c r="P631" s="11">
        <v>0</v>
      </c>
      <c r="Q631" s="11">
        <f t="shared" si="63"/>
        <v>17583.848909150114</v>
      </c>
      <c r="R631" s="12" t="b">
        <f t="shared" si="64"/>
        <v>0</v>
      </c>
      <c r="S631" s="23">
        <f t="shared" si="65"/>
        <v>18670.570318323284</v>
      </c>
      <c r="T631" s="23" t="b">
        <f t="shared" si="66"/>
        <v>0</v>
      </c>
      <c r="U631" s="23">
        <f t="shared" si="67"/>
        <v>18680.969566258598</v>
      </c>
      <c r="V631" s="25">
        <f t="shared" si="68"/>
        <v>18681</v>
      </c>
      <c r="W631" s="27">
        <f t="shared" si="69"/>
        <v>-13634</v>
      </c>
    </row>
    <row r="632" spans="2:23" ht="25.5" hidden="1" x14ac:dyDescent="0.2">
      <c r="B632" s="9">
        <v>631</v>
      </c>
      <c r="C632" s="9">
        <v>36</v>
      </c>
      <c r="D632" s="9" t="s">
        <v>1839</v>
      </c>
      <c r="E632" s="9" t="s">
        <v>1945</v>
      </c>
      <c r="F632" s="9">
        <v>119974</v>
      </c>
      <c r="G632" s="10" t="s">
        <v>1841</v>
      </c>
      <c r="H632" s="10" t="s">
        <v>1842</v>
      </c>
      <c r="I632" s="10" t="s">
        <v>1946</v>
      </c>
      <c r="J632" s="10" t="s">
        <v>1947</v>
      </c>
      <c r="K632" s="11">
        <v>74970</v>
      </c>
      <c r="L632" s="11">
        <v>55791</v>
      </c>
      <c r="M632" s="11">
        <v>0</v>
      </c>
      <c r="N632" s="21">
        <v>55791</v>
      </c>
      <c r="O632" s="7">
        <v>2</v>
      </c>
      <c r="P632" s="11">
        <v>0</v>
      </c>
      <c r="Q632" s="11">
        <f t="shared" si="63"/>
        <v>11722.565939433409</v>
      </c>
      <c r="R632" s="12" t="b">
        <f t="shared" si="64"/>
        <v>0</v>
      </c>
      <c r="S632" s="23">
        <f t="shared" si="65"/>
        <v>12809.287348606578</v>
      </c>
      <c r="T632" s="23" t="b">
        <f t="shared" si="66"/>
        <v>0</v>
      </c>
      <c r="U632" s="23">
        <f t="shared" si="67"/>
        <v>12819.686596541891</v>
      </c>
      <c r="V632" s="25">
        <f t="shared" si="68"/>
        <v>12820</v>
      </c>
      <c r="W632" s="27">
        <f t="shared" si="69"/>
        <v>-42971</v>
      </c>
    </row>
    <row r="633" spans="2:23" ht="25.5" hidden="1" x14ac:dyDescent="0.2">
      <c r="B633" s="9">
        <v>632</v>
      </c>
      <c r="C633" s="9">
        <v>37</v>
      </c>
      <c r="D633" s="9" t="s">
        <v>1839</v>
      </c>
      <c r="E633" s="9" t="s">
        <v>1948</v>
      </c>
      <c r="F633" s="9">
        <v>120076</v>
      </c>
      <c r="G633" s="10" t="s">
        <v>1841</v>
      </c>
      <c r="H633" s="10" t="s">
        <v>1842</v>
      </c>
      <c r="I633" s="10" t="s">
        <v>1949</v>
      </c>
      <c r="J633" s="10" t="s">
        <v>1950</v>
      </c>
      <c r="K633" s="11">
        <v>142800</v>
      </c>
      <c r="L633" s="11">
        <v>94905</v>
      </c>
      <c r="M633" s="11">
        <v>0</v>
      </c>
      <c r="N633" s="21">
        <v>94505</v>
      </c>
      <c r="O633" s="7">
        <v>4</v>
      </c>
      <c r="P633" s="11">
        <v>0</v>
      </c>
      <c r="Q633" s="11">
        <f t="shared" si="63"/>
        <v>23445.131878866818</v>
      </c>
      <c r="R633" s="12" t="b">
        <f t="shared" si="64"/>
        <v>0</v>
      </c>
      <c r="S633" s="23">
        <f t="shared" si="65"/>
        <v>24531.853288039987</v>
      </c>
      <c r="T633" s="23" t="b">
        <f t="shared" si="66"/>
        <v>0</v>
      </c>
      <c r="U633" s="23">
        <f t="shared" si="67"/>
        <v>24542.252535975302</v>
      </c>
      <c r="V633" s="25">
        <f t="shared" si="68"/>
        <v>24543</v>
      </c>
      <c r="W633" s="27">
        <f t="shared" si="69"/>
        <v>-69962</v>
      </c>
    </row>
    <row r="634" spans="2:23" ht="25.5" hidden="1" x14ac:dyDescent="0.2">
      <c r="B634" s="9">
        <v>633</v>
      </c>
      <c r="C634" s="9">
        <v>38</v>
      </c>
      <c r="D634" s="9" t="s">
        <v>1839</v>
      </c>
      <c r="E634" s="9" t="s">
        <v>1951</v>
      </c>
      <c r="F634" s="9">
        <v>120343</v>
      </c>
      <c r="G634" s="10" t="s">
        <v>1841</v>
      </c>
      <c r="H634" s="10" t="s">
        <v>1842</v>
      </c>
      <c r="I634" s="10" t="s">
        <v>1952</v>
      </c>
      <c r="J634" s="10" t="s">
        <v>1953</v>
      </c>
      <c r="K634" s="11">
        <v>23800</v>
      </c>
      <c r="L634" s="11">
        <v>3000</v>
      </c>
      <c r="M634" s="11">
        <v>1000</v>
      </c>
      <c r="N634" s="21">
        <v>2000</v>
      </c>
      <c r="O634" s="7">
        <v>3</v>
      </c>
      <c r="P634" s="11">
        <v>0</v>
      </c>
      <c r="Q634" s="11">
        <f t="shared" si="63"/>
        <v>2000</v>
      </c>
      <c r="R634" s="12" t="b">
        <f t="shared" si="64"/>
        <v>1</v>
      </c>
      <c r="S634" s="23">
        <f t="shared" si="65"/>
        <v>2000</v>
      </c>
      <c r="T634" s="23" t="b">
        <f t="shared" si="66"/>
        <v>1</v>
      </c>
      <c r="U634" s="23">
        <f t="shared" si="67"/>
        <v>2000</v>
      </c>
      <c r="V634" s="25">
        <f t="shared" si="68"/>
        <v>2000</v>
      </c>
      <c r="W634" s="27">
        <f t="shared" si="69"/>
        <v>0</v>
      </c>
    </row>
    <row r="635" spans="2:23" ht="63.75" hidden="1" x14ac:dyDescent="0.2">
      <c r="B635" s="9">
        <v>634</v>
      </c>
      <c r="C635" s="9">
        <v>1</v>
      </c>
      <c r="D635" s="9" t="s">
        <v>1954</v>
      </c>
      <c r="E635" s="9" t="s">
        <v>1955</v>
      </c>
      <c r="F635" s="9">
        <v>124938</v>
      </c>
      <c r="G635" s="10" t="s">
        <v>1956</v>
      </c>
      <c r="H635" s="10" t="s">
        <v>1957</v>
      </c>
      <c r="I635" s="10" t="s">
        <v>1958</v>
      </c>
      <c r="J635" s="10" t="s">
        <v>1959</v>
      </c>
      <c r="K635" s="11">
        <v>152320</v>
      </c>
      <c r="L635" s="11">
        <v>79951</v>
      </c>
      <c r="M635" s="11">
        <v>0</v>
      </c>
      <c r="N635" s="21">
        <v>79951</v>
      </c>
      <c r="O635" s="7">
        <v>5</v>
      </c>
      <c r="P635" s="11">
        <v>0</v>
      </c>
      <c r="Q635" s="11">
        <f t="shared" si="63"/>
        <v>29306.414848583521</v>
      </c>
      <c r="R635" s="12" t="b">
        <f t="shared" si="64"/>
        <v>0</v>
      </c>
      <c r="S635" s="23">
        <f t="shared" si="65"/>
        <v>30393.136257756691</v>
      </c>
      <c r="T635" s="23" t="b">
        <f t="shared" si="66"/>
        <v>0</v>
      </c>
      <c r="U635" s="23">
        <f t="shared" si="67"/>
        <v>30403.535505692005</v>
      </c>
      <c r="V635" s="25">
        <f t="shared" si="68"/>
        <v>30404</v>
      </c>
      <c r="W635" s="27">
        <f t="shared" si="69"/>
        <v>-49547</v>
      </c>
    </row>
    <row r="636" spans="2:23" ht="38.25" hidden="1" x14ac:dyDescent="0.2">
      <c r="B636" s="9">
        <v>635</v>
      </c>
      <c r="C636" s="9">
        <v>2</v>
      </c>
      <c r="D636" s="9" t="s">
        <v>1954</v>
      </c>
      <c r="E636" s="9" t="s">
        <v>1960</v>
      </c>
      <c r="F636" s="9">
        <v>121153</v>
      </c>
      <c r="G636" s="10" t="s">
        <v>1956</v>
      </c>
      <c r="H636" s="10" t="s">
        <v>1957</v>
      </c>
      <c r="I636" s="10" t="s">
        <v>1961</v>
      </c>
      <c r="J636" s="10" t="s">
        <v>1962</v>
      </c>
      <c r="K636" s="11">
        <v>121055.48</v>
      </c>
      <c r="L636" s="11">
        <v>11055.48</v>
      </c>
      <c r="M636" s="11">
        <v>0</v>
      </c>
      <c r="N636" s="21">
        <v>11055.48</v>
      </c>
      <c r="O636" s="7">
        <v>4</v>
      </c>
      <c r="P636" s="11">
        <v>0</v>
      </c>
      <c r="Q636" s="11">
        <f t="shared" si="63"/>
        <v>11055.48</v>
      </c>
      <c r="R636" s="12" t="b">
        <f t="shared" si="64"/>
        <v>1</v>
      </c>
      <c r="S636" s="23">
        <f t="shared" si="65"/>
        <v>11055.48</v>
      </c>
      <c r="T636" s="23" t="b">
        <f t="shared" si="66"/>
        <v>1</v>
      </c>
      <c r="U636" s="23">
        <f t="shared" si="67"/>
        <v>11055.48</v>
      </c>
      <c r="V636" s="25">
        <f t="shared" si="68"/>
        <v>11055</v>
      </c>
      <c r="W636" s="27">
        <f t="shared" si="69"/>
        <v>-0.47999999999956344</v>
      </c>
    </row>
    <row r="637" spans="2:23" ht="51" hidden="1" x14ac:dyDescent="0.2">
      <c r="B637" s="9">
        <v>636</v>
      </c>
      <c r="C637" s="9">
        <v>3</v>
      </c>
      <c r="D637" s="9" t="s">
        <v>1954</v>
      </c>
      <c r="E637" s="9" t="s">
        <v>1963</v>
      </c>
      <c r="F637" s="9">
        <v>121466</v>
      </c>
      <c r="G637" s="10" t="s">
        <v>1956</v>
      </c>
      <c r="H637" s="10" t="s">
        <v>1957</v>
      </c>
      <c r="I637" s="10" t="s">
        <v>1964</v>
      </c>
      <c r="J637" s="10" t="s">
        <v>1965</v>
      </c>
      <c r="K637" s="11">
        <v>119999.6</v>
      </c>
      <c r="L637" s="11">
        <v>33670.6</v>
      </c>
      <c r="M637" s="11">
        <v>0</v>
      </c>
      <c r="N637" s="21">
        <v>33670.6</v>
      </c>
      <c r="O637" s="7">
        <v>5</v>
      </c>
      <c r="P637" s="11">
        <v>0</v>
      </c>
      <c r="Q637" s="11">
        <f t="shared" si="63"/>
        <v>29306.414848583521</v>
      </c>
      <c r="R637" s="12" t="b">
        <f t="shared" si="64"/>
        <v>0</v>
      </c>
      <c r="S637" s="23">
        <f t="shared" si="65"/>
        <v>30393.136257756691</v>
      </c>
      <c r="T637" s="23" t="b">
        <f t="shared" si="66"/>
        <v>0</v>
      </c>
      <c r="U637" s="23">
        <f t="shared" si="67"/>
        <v>30403.535505692005</v>
      </c>
      <c r="V637" s="25">
        <f t="shared" si="68"/>
        <v>30404</v>
      </c>
      <c r="W637" s="27">
        <f t="shared" si="69"/>
        <v>-3266.5999999999985</v>
      </c>
    </row>
    <row r="638" spans="2:23" ht="38.25" hidden="1" x14ac:dyDescent="0.2">
      <c r="B638" s="9">
        <v>637</v>
      </c>
      <c r="C638" s="9">
        <v>4</v>
      </c>
      <c r="D638" s="9" t="s">
        <v>1954</v>
      </c>
      <c r="E638" s="9" t="s">
        <v>1966</v>
      </c>
      <c r="F638" s="9">
        <v>122025</v>
      </c>
      <c r="G638" s="10" t="s">
        <v>1956</v>
      </c>
      <c r="H638" s="10" t="s">
        <v>1957</v>
      </c>
      <c r="I638" s="10" t="s">
        <v>1967</v>
      </c>
      <c r="J638" s="10" t="s">
        <v>1968</v>
      </c>
      <c r="K638" s="11">
        <v>152320</v>
      </c>
      <c r="L638" s="11">
        <v>152320</v>
      </c>
      <c r="M638" s="11">
        <v>0</v>
      </c>
      <c r="N638" s="21">
        <v>152320</v>
      </c>
      <c r="O638" s="7">
        <v>5</v>
      </c>
      <c r="P638" s="11">
        <v>0</v>
      </c>
      <c r="Q638" s="11">
        <f t="shared" si="63"/>
        <v>29306.414848583521</v>
      </c>
      <c r="R638" s="12" t="b">
        <f t="shared" si="64"/>
        <v>0</v>
      </c>
      <c r="S638" s="23">
        <f t="shared" si="65"/>
        <v>30393.136257756691</v>
      </c>
      <c r="T638" s="23" t="b">
        <f t="shared" si="66"/>
        <v>0</v>
      </c>
      <c r="U638" s="23">
        <f t="shared" si="67"/>
        <v>30403.535505692005</v>
      </c>
      <c r="V638" s="25">
        <f t="shared" si="68"/>
        <v>30404</v>
      </c>
      <c r="W638" s="27">
        <f t="shared" si="69"/>
        <v>-121916</v>
      </c>
    </row>
    <row r="639" spans="2:23" ht="38.25" hidden="1" x14ac:dyDescent="0.2">
      <c r="B639" s="9">
        <v>638</v>
      </c>
      <c r="C639" s="9">
        <v>5</v>
      </c>
      <c r="D639" s="9" t="s">
        <v>1954</v>
      </c>
      <c r="E639" s="9" t="s">
        <v>1969</v>
      </c>
      <c r="F639" s="9">
        <v>122187</v>
      </c>
      <c r="G639" s="10" t="s">
        <v>1956</v>
      </c>
      <c r="H639" s="10" t="s">
        <v>1957</v>
      </c>
      <c r="I639" s="10" t="s">
        <v>1970</v>
      </c>
      <c r="J639" s="10" t="s">
        <v>1971</v>
      </c>
      <c r="K639" s="11">
        <v>125000</v>
      </c>
      <c r="L639" s="11">
        <v>95000</v>
      </c>
      <c r="M639" s="11">
        <v>0</v>
      </c>
      <c r="N639" s="21">
        <v>95000</v>
      </c>
      <c r="O639" s="7">
        <v>4</v>
      </c>
      <c r="P639" s="11">
        <v>0</v>
      </c>
      <c r="Q639" s="11">
        <f t="shared" si="63"/>
        <v>23445.131878866818</v>
      </c>
      <c r="R639" s="12" t="b">
        <f t="shared" si="64"/>
        <v>0</v>
      </c>
      <c r="S639" s="23">
        <f t="shared" si="65"/>
        <v>24531.853288039987</v>
      </c>
      <c r="T639" s="23" t="b">
        <f t="shared" si="66"/>
        <v>0</v>
      </c>
      <c r="U639" s="23">
        <f t="shared" si="67"/>
        <v>24542.252535975302</v>
      </c>
      <c r="V639" s="25">
        <f t="shared" si="68"/>
        <v>24543</v>
      </c>
      <c r="W639" s="27">
        <f t="shared" si="69"/>
        <v>-70457</v>
      </c>
    </row>
    <row r="640" spans="2:23" ht="38.25" hidden="1" x14ac:dyDescent="0.2">
      <c r="B640" s="9">
        <v>639</v>
      </c>
      <c r="C640" s="9">
        <v>6</v>
      </c>
      <c r="D640" s="9" t="s">
        <v>1954</v>
      </c>
      <c r="E640" s="9" t="s">
        <v>1972</v>
      </c>
      <c r="F640" s="9">
        <v>125132</v>
      </c>
      <c r="G640" s="10" t="s">
        <v>1956</v>
      </c>
      <c r="H640" s="10" t="s">
        <v>1957</v>
      </c>
      <c r="I640" s="10" t="s">
        <v>1973</v>
      </c>
      <c r="J640" s="10" t="s">
        <v>1974</v>
      </c>
      <c r="K640" s="11">
        <v>119000</v>
      </c>
      <c r="L640" s="11">
        <v>8493.92</v>
      </c>
      <c r="M640" s="11">
        <v>0</v>
      </c>
      <c r="N640" s="21">
        <v>8493.92</v>
      </c>
      <c r="O640" s="7">
        <v>3</v>
      </c>
      <c r="P640" s="11">
        <v>0</v>
      </c>
      <c r="Q640" s="11">
        <f t="shared" si="63"/>
        <v>8493.92</v>
      </c>
      <c r="R640" s="12" t="b">
        <f t="shared" si="64"/>
        <v>1</v>
      </c>
      <c r="S640" s="23">
        <f t="shared" si="65"/>
        <v>8493.92</v>
      </c>
      <c r="T640" s="23" t="b">
        <f t="shared" si="66"/>
        <v>1</v>
      </c>
      <c r="U640" s="23">
        <f t="shared" si="67"/>
        <v>8493.92</v>
      </c>
      <c r="V640" s="25">
        <f t="shared" si="68"/>
        <v>8493</v>
      </c>
      <c r="W640" s="27">
        <f t="shared" si="69"/>
        <v>-0.92000000000007276</v>
      </c>
    </row>
    <row r="641" spans="2:23" ht="25.5" hidden="1" x14ac:dyDescent="0.2">
      <c r="B641" s="9">
        <v>640</v>
      </c>
      <c r="C641" s="9">
        <v>7</v>
      </c>
      <c r="D641" s="9" t="s">
        <v>1954</v>
      </c>
      <c r="E641" s="9" t="s">
        <v>1975</v>
      </c>
      <c r="F641" s="9">
        <v>120771</v>
      </c>
      <c r="G641" s="10" t="s">
        <v>1956</v>
      </c>
      <c r="H641" s="10" t="s">
        <v>1957</v>
      </c>
      <c r="I641" s="10" t="s">
        <v>1976</v>
      </c>
      <c r="J641" s="10" t="s">
        <v>1977</v>
      </c>
      <c r="K641" s="11">
        <v>129710</v>
      </c>
      <c r="L641" s="11">
        <v>48867</v>
      </c>
      <c r="M641" s="11">
        <v>0</v>
      </c>
      <c r="N641" s="21">
        <v>48867</v>
      </c>
      <c r="O641" s="7">
        <v>4</v>
      </c>
      <c r="P641" s="11">
        <v>0</v>
      </c>
      <c r="Q641" s="11">
        <f t="shared" si="63"/>
        <v>23445.131878866818</v>
      </c>
      <c r="R641" s="12" t="b">
        <f t="shared" si="64"/>
        <v>0</v>
      </c>
      <c r="S641" s="23">
        <f t="shared" si="65"/>
        <v>24531.853288039987</v>
      </c>
      <c r="T641" s="23" t="b">
        <f t="shared" si="66"/>
        <v>0</v>
      </c>
      <c r="U641" s="23">
        <f t="shared" si="67"/>
        <v>24542.252535975302</v>
      </c>
      <c r="V641" s="25">
        <f t="shared" si="68"/>
        <v>24543</v>
      </c>
      <c r="W641" s="27">
        <f t="shared" si="69"/>
        <v>-24324</v>
      </c>
    </row>
    <row r="642" spans="2:23" ht="51" hidden="1" x14ac:dyDescent="0.2">
      <c r="B642" s="9">
        <v>641</v>
      </c>
      <c r="C642" s="9">
        <v>8</v>
      </c>
      <c r="D642" s="9" t="s">
        <v>1954</v>
      </c>
      <c r="E642" s="9" t="s">
        <v>1978</v>
      </c>
      <c r="F642" s="9">
        <v>125150</v>
      </c>
      <c r="G642" s="10" t="s">
        <v>1956</v>
      </c>
      <c r="H642" s="10" t="s">
        <v>1957</v>
      </c>
      <c r="I642" s="10" t="s">
        <v>1979</v>
      </c>
      <c r="J642" s="10" t="s">
        <v>1980</v>
      </c>
      <c r="K642" s="11">
        <v>142800</v>
      </c>
      <c r="L642" s="11">
        <v>97000</v>
      </c>
      <c r="M642" s="11">
        <v>0</v>
      </c>
      <c r="N642" s="21">
        <v>97000</v>
      </c>
      <c r="O642" s="7">
        <v>2</v>
      </c>
      <c r="P642" s="11">
        <v>0</v>
      </c>
      <c r="Q642" s="11">
        <f t="shared" ref="Q642:Q705" si="70">IF(O642*$P$962&gt;N642,N642,O642*$P$962)</f>
        <v>11722.565939433409</v>
      </c>
      <c r="R642" s="12" t="b">
        <f t="shared" si="64"/>
        <v>0</v>
      </c>
      <c r="S642" s="23">
        <f t="shared" si="65"/>
        <v>12809.287348606578</v>
      </c>
      <c r="T642" s="23" t="b">
        <f t="shared" si="66"/>
        <v>0</v>
      </c>
      <c r="U642" s="23">
        <f t="shared" si="67"/>
        <v>12819.686596541891</v>
      </c>
      <c r="V642" s="25">
        <f t="shared" si="68"/>
        <v>12820</v>
      </c>
      <c r="W642" s="27">
        <f t="shared" si="69"/>
        <v>-84180</v>
      </c>
    </row>
    <row r="643" spans="2:23" ht="38.25" hidden="1" x14ac:dyDescent="0.2">
      <c r="B643" s="9">
        <v>642</v>
      </c>
      <c r="C643" s="9">
        <v>9</v>
      </c>
      <c r="D643" s="9" t="s">
        <v>1954</v>
      </c>
      <c r="E643" s="9" t="s">
        <v>1981</v>
      </c>
      <c r="F643" s="9">
        <v>122828</v>
      </c>
      <c r="G643" s="10" t="s">
        <v>1956</v>
      </c>
      <c r="H643" s="10" t="s">
        <v>1957</v>
      </c>
      <c r="I643" s="10" t="s">
        <v>1982</v>
      </c>
      <c r="J643" s="10" t="s">
        <v>1983</v>
      </c>
      <c r="K643" s="11">
        <v>148767.42000000001</v>
      </c>
      <c r="L643" s="11">
        <v>56524.36</v>
      </c>
      <c r="M643" s="11">
        <v>0</v>
      </c>
      <c r="N643" s="21">
        <v>56524.36</v>
      </c>
      <c r="O643" s="7">
        <v>5</v>
      </c>
      <c r="P643" s="11">
        <v>0</v>
      </c>
      <c r="Q643" s="11">
        <f t="shared" si="70"/>
        <v>29306.414848583521</v>
      </c>
      <c r="R643" s="12" t="b">
        <f t="shared" ref="R643:R706" si="71">IF(N643&lt;=Q643,TRUE,FALSE)</f>
        <v>0</v>
      </c>
      <c r="S643" s="23">
        <f t="shared" ref="S643:S706" si="72">IF(R643=FALSE,IF(SUM(Q643,$Q$963/$R$962)&gt;N643,Q643,SUM(Q643,$Q$963/$R$962)),Q643)</f>
        <v>30393.136257756691</v>
      </c>
      <c r="T643" s="23" t="b">
        <f t="shared" ref="T643:T706" si="73">IF(N643&lt;=S643,TRUE,FALSE)</f>
        <v>0</v>
      </c>
      <c r="U643" s="23">
        <f t="shared" ref="U643:U706" si="74">IF(T643=FALSE,IF(SUM(S643,$S$963/$T$962)&gt;N643,S643,SUM(S643,$S$963/$T$962)),S643)</f>
        <v>30403.535505692005</v>
      </c>
      <c r="V643" s="25">
        <f t="shared" ref="V643:V706" si="75">IF(U643&gt;=N643,ROUNDDOWN(U643,0),ROUNDUP(U643,0))</f>
        <v>30404</v>
      </c>
      <c r="W643" s="27">
        <f t="shared" ref="W643:W706" si="76">V643-N643</f>
        <v>-26120.36</v>
      </c>
    </row>
    <row r="644" spans="2:23" ht="51" hidden="1" x14ac:dyDescent="0.2">
      <c r="B644" s="9">
        <v>643</v>
      </c>
      <c r="C644" s="9">
        <v>10</v>
      </c>
      <c r="D644" s="9" t="s">
        <v>1954</v>
      </c>
      <c r="E644" s="9" t="s">
        <v>1984</v>
      </c>
      <c r="F644" s="9">
        <v>123228</v>
      </c>
      <c r="G644" s="10" t="s">
        <v>1956</v>
      </c>
      <c r="H644" s="10" t="s">
        <v>1957</v>
      </c>
      <c r="I644" s="10" t="s">
        <v>1985</v>
      </c>
      <c r="J644" s="10" t="s">
        <v>1986</v>
      </c>
      <c r="K644" s="11">
        <v>154700</v>
      </c>
      <c r="L644" s="11">
        <v>98413</v>
      </c>
      <c r="M644" s="11">
        <v>0</v>
      </c>
      <c r="N644" s="21">
        <v>98413</v>
      </c>
      <c r="O644" s="7">
        <v>4</v>
      </c>
      <c r="P644" s="11">
        <v>0</v>
      </c>
      <c r="Q644" s="11">
        <f t="shared" si="70"/>
        <v>23445.131878866818</v>
      </c>
      <c r="R644" s="12" t="b">
        <f t="shared" si="71"/>
        <v>0</v>
      </c>
      <c r="S644" s="23">
        <f t="shared" si="72"/>
        <v>24531.853288039987</v>
      </c>
      <c r="T644" s="23" t="b">
        <f t="shared" si="73"/>
        <v>0</v>
      </c>
      <c r="U644" s="23">
        <f t="shared" si="74"/>
        <v>24542.252535975302</v>
      </c>
      <c r="V644" s="25">
        <f t="shared" si="75"/>
        <v>24543</v>
      </c>
      <c r="W644" s="27">
        <f t="shared" si="76"/>
        <v>-73870</v>
      </c>
    </row>
    <row r="645" spans="2:23" ht="25.5" hidden="1" x14ac:dyDescent="0.2">
      <c r="B645" s="9">
        <v>644</v>
      </c>
      <c r="C645" s="9">
        <v>11</v>
      </c>
      <c r="D645" s="9" t="s">
        <v>1954</v>
      </c>
      <c r="E645" s="9" t="s">
        <v>1987</v>
      </c>
      <c r="F645" s="9">
        <v>124073</v>
      </c>
      <c r="G645" s="10" t="s">
        <v>1956</v>
      </c>
      <c r="H645" s="10" t="s">
        <v>1957</v>
      </c>
      <c r="I645" s="10" t="s">
        <v>1988</v>
      </c>
      <c r="J645" s="10" t="s">
        <v>1989</v>
      </c>
      <c r="K645" s="11">
        <v>152320</v>
      </c>
      <c r="L645" s="11">
        <v>99912.3</v>
      </c>
      <c r="M645" s="11">
        <v>0</v>
      </c>
      <c r="N645" s="21">
        <v>99912.3</v>
      </c>
      <c r="O645" s="7">
        <v>4</v>
      </c>
      <c r="P645" s="11">
        <v>0</v>
      </c>
      <c r="Q645" s="11">
        <f t="shared" si="70"/>
        <v>23445.131878866818</v>
      </c>
      <c r="R645" s="12" t="b">
        <f t="shared" si="71"/>
        <v>0</v>
      </c>
      <c r="S645" s="23">
        <f t="shared" si="72"/>
        <v>24531.853288039987</v>
      </c>
      <c r="T645" s="23" t="b">
        <f t="shared" si="73"/>
        <v>0</v>
      </c>
      <c r="U645" s="23">
        <f t="shared" si="74"/>
        <v>24542.252535975302</v>
      </c>
      <c r="V645" s="25">
        <f t="shared" si="75"/>
        <v>24543</v>
      </c>
      <c r="W645" s="27">
        <f t="shared" si="76"/>
        <v>-75369.3</v>
      </c>
    </row>
    <row r="646" spans="2:23" ht="25.5" hidden="1" x14ac:dyDescent="0.2">
      <c r="B646" s="9">
        <v>645</v>
      </c>
      <c r="C646" s="9">
        <v>12</v>
      </c>
      <c r="D646" s="9" t="s">
        <v>1954</v>
      </c>
      <c r="E646" s="9" t="s">
        <v>1990</v>
      </c>
      <c r="F646" s="9">
        <v>125105</v>
      </c>
      <c r="G646" s="10" t="s">
        <v>1956</v>
      </c>
      <c r="H646" s="10" t="s">
        <v>1957</v>
      </c>
      <c r="I646" s="10" t="s">
        <v>1991</v>
      </c>
      <c r="J646" s="10" t="s">
        <v>1992</v>
      </c>
      <c r="K646" s="11">
        <v>119952</v>
      </c>
      <c r="L646" s="11">
        <v>26781.15</v>
      </c>
      <c r="M646" s="11">
        <v>0</v>
      </c>
      <c r="N646" s="21">
        <v>26781.15</v>
      </c>
      <c r="O646" s="13">
        <v>5</v>
      </c>
      <c r="P646" s="11">
        <v>0</v>
      </c>
      <c r="Q646" s="11">
        <f t="shared" si="70"/>
        <v>26781.15</v>
      </c>
      <c r="R646" s="12" t="b">
        <f t="shared" si="71"/>
        <v>1</v>
      </c>
      <c r="S646" s="23">
        <f t="shared" si="72"/>
        <v>26781.15</v>
      </c>
      <c r="T646" s="23" t="b">
        <f t="shared" si="73"/>
        <v>1</v>
      </c>
      <c r="U646" s="23">
        <f t="shared" si="74"/>
        <v>26781.15</v>
      </c>
      <c r="V646" s="25">
        <f t="shared" si="75"/>
        <v>26781</v>
      </c>
      <c r="W646" s="27">
        <f t="shared" si="76"/>
        <v>-0.15000000000145519</v>
      </c>
    </row>
    <row r="647" spans="2:23" ht="76.5" hidden="1" x14ac:dyDescent="0.2">
      <c r="B647" s="9">
        <v>646</v>
      </c>
      <c r="C647" s="9">
        <v>13</v>
      </c>
      <c r="D647" s="9" t="s">
        <v>1954</v>
      </c>
      <c r="E647" s="9" t="s">
        <v>1993</v>
      </c>
      <c r="F647" s="9">
        <v>124153</v>
      </c>
      <c r="G647" s="10" t="s">
        <v>1956</v>
      </c>
      <c r="H647" s="10" t="s">
        <v>1957</v>
      </c>
      <c r="I647" s="10" t="s">
        <v>1994</v>
      </c>
      <c r="J647" s="10" t="s">
        <v>1995</v>
      </c>
      <c r="K647" s="11">
        <v>130900</v>
      </c>
      <c r="L647" s="11">
        <v>37631</v>
      </c>
      <c r="M647" s="11">
        <v>0</v>
      </c>
      <c r="N647" s="21">
        <v>37631</v>
      </c>
      <c r="O647" s="7">
        <v>5</v>
      </c>
      <c r="P647" s="11">
        <v>0</v>
      </c>
      <c r="Q647" s="11">
        <f t="shared" si="70"/>
        <v>29306.414848583521</v>
      </c>
      <c r="R647" s="12" t="b">
        <f t="shared" si="71"/>
        <v>0</v>
      </c>
      <c r="S647" s="23">
        <f t="shared" si="72"/>
        <v>30393.136257756691</v>
      </c>
      <c r="T647" s="23" t="b">
        <f t="shared" si="73"/>
        <v>0</v>
      </c>
      <c r="U647" s="23">
        <f t="shared" si="74"/>
        <v>30403.535505692005</v>
      </c>
      <c r="V647" s="25">
        <f t="shared" si="75"/>
        <v>30404</v>
      </c>
      <c r="W647" s="27">
        <f t="shared" si="76"/>
        <v>-7227</v>
      </c>
    </row>
    <row r="648" spans="2:23" ht="38.25" hidden="1" x14ac:dyDescent="0.2">
      <c r="B648" s="9">
        <v>647</v>
      </c>
      <c r="C648" s="9">
        <v>14</v>
      </c>
      <c r="D648" s="9" t="s">
        <v>1954</v>
      </c>
      <c r="E648" s="9" t="s">
        <v>1996</v>
      </c>
      <c r="F648" s="9">
        <v>124331</v>
      </c>
      <c r="G648" s="10" t="s">
        <v>1956</v>
      </c>
      <c r="H648" s="10" t="s">
        <v>1957</v>
      </c>
      <c r="I648" s="10" t="s">
        <v>1997</v>
      </c>
      <c r="J648" s="10" t="s">
        <v>1998</v>
      </c>
      <c r="K648" s="11">
        <v>147870.97</v>
      </c>
      <c r="L648" s="11">
        <v>4518.71</v>
      </c>
      <c r="M648" s="11">
        <v>0</v>
      </c>
      <c r="N648" s="21">
        <v>4518.71</v>
      </c>
      <c r="O648" s="7">
        <v>4</v>
      </c>
      <c r="P648" s="11">
        <v>0</v>
      </c>
      <c r="Q648" s="11">
        <f t="shared" si="70"/>
        <v>4518.71</v>
      </c>
      <c r="R648" s="12" t="b">
        <f t="shared" si="71"/>
        <v>1</v>
      </c>
      <c r="S648" s="23">
        <f t="shared" si="72"/>
        <v>4518.71</v>
      </c>
      <c r="T648" s="23" t="b">
        <f t="shared" si="73"/>
        <v>1</v>
      </c>
      <c r="U648" s="23">
        <f t="shared" si="74"/>
        <v>4518.71</v>
      </c>
      <c r="V648" s="25">
        <f t="shared" si="75"/>
        <v>4518</v>
      </c>
      <c r="W648" s="27">
        <f t="shared" si="76"/>
        <v>-0.71000000000003638</v>
      </c>
    </row>
    <row r="649" spans="2:23" ht="38.25" hidden="1" x14ac:dyDescent="0.2">
      <c r="B649" s="9">
        <v>648</v>
      </c>
      <c r="C649" s="9">
        <v>15</v>
      </c>
      <c r="D649" s="9" t="s">
        <v>1954</v>
      </c>
      <c r="E649" s="9" t="s">
        <v>1999</v>
      </c>
      <c r="F649" s="9">
        <v>124563</v>
      </c>
      <c r="G649" s="10" t="s">
        <v>1956</v>
      </c>
      <c r="H649" s="10" t="s">
        <v>1957</v>
      </c>
      <c r="I649" s="10" t="s">
        <v>2000</v>
      </c>
      <c r="J649" s="10" t="s">
        <v>2001</v>
      </c>
      <c r="K649" s="11">
        <v>152320</v>
      </c>
      <c r="L649" s="11">
        <v>138357</v>
      </c>
      <c r="M649" s="11">
        <v>0</v>
      </c>
      <c r="N649" s="21">
        <v>138357</v>
      </c>
      <c r="O649" s="7">
        <v>5</v>
      </c>
      <c r="P649" s="11">
        <v>0</v>
      </c>
      <c r="Q649" s="11">
        <f t="shared" si="70"/>
        <v>29306.414848583521</v>
      </c>
      <c r="R649" s="12" t="b">
        <f t="shared" si="71"/>
        <v>0</v>
      </c>
      <c r="S649" s="23">
        <f t="shared" si="72"/>
        <v>30393.136257756691</v>
      </c>
      <c r="T649" s="23" t="b">
        <f t="shared" si="73"/>
        <v>0</v>
      </c>
      <c r="U649" s="23">
        <f t="shared" si="74"/>
        <v>30403.535505692005</v>
      </c>
      <c r="V649" s="25">
        <f t="shared" si="75"/>
        <v>30404</v>
      </c>
      <c r="W649" s="27">
        <f t="shared" si="76"/>
        <v>-107953</v>
      </c>
    </row>
    <row r="650" spans="2:23" ht="63.75" hidden="1" x14ac:dyDescent="0.2">
      <c r="B650" s="9">
        <v>649</v>
      </c>
      <c r="C650" s="9">
        <v>16</v>
      </c>
      <c r="D650" s="9" t="s">
        <v>1954</v>
      </c>
      <c r="E650" s="9" t="s">
        <v>2002</v>
      </c>
      <c r="F650" s="9">
        <v>124661</v>
      </c>
      <c r="G650" s="10" t="s">
        <v>1956</v>
      </c>
      <c r="H650" s="10" t="s">
        <v>1957</v>
      </c>
      <c r="I650" s="10" t="s">
        <v>2003</v>
      </c>
      <c r="J650" s="10" t="s">
        <v>2004</v>
      </c>
      <c r="K650" s="11">
        <v>152320</v>
      </c>
      <c r="L650" s="11">
        <v>117073</v>
      </c>
      <c r="M650" s="11">
        <v>0</v>
      </c>
      <c r="N650" s="21">
        <v>117073</v>
      </c>
      <c r="O650" s="7">
        <v>3</v>
      </c>
      <c r="P650" s="11">
        <v>0</v>
      </c>
      <c r="Q650" s="11">
        <f t="shared" si="70"/>
        <v>17583.848909150114</v>
      </c>
      <c r="R650" s="12" t="b">
        <f t="shared" si="71"/>
        <v>0</v>
      </c>
      <c r="S650" s="23">
        <f t="shared" si="72"/>
        <v>18670.570318323284</v>
      </c>
      <c r="T650" s="23" t="b">
        <f t="shared" si="73"/>
        <v>0</v>
      </c>
      <c r="U650" s="23">
        <f t="shared" si="74"/>
        <v>18680.969566258598</v>
      </c>
      <c r="V650" s="25">
        <f t="shared" si="75"/>
        <v>18681</v>
      </c>
      <c r="W650" s="27">
        <f t="shared" si="76"/>
        <v>-98392</v>
      </c>
    </row>
    <row r="651" spans="2:23" ht="25.5" hidden="1" x14ac:dyDescent="0.2">
      <c r="B651" s="9">
        <v>650</v>
      </c>
      <c r="C651" s="9">
        <v>1</v>
      </c>
      <c r="D651" s="9" t="s">
        <v>2005</v>
      </c>
      <c r="E651" s="9" t="s">
        <v>2006</v>
      </c>
      <c r="F651" s="9">
        <v>125659</v>
      </c>
      <c r="G651" s="10" t="s">
        <v>2007</v>
      </c>
      <c r="H651" s="10" t="s">
        <v>2008</v>
      </c>
      <c r="I651" s="10" t="s">
        <v>454</v>
      </c>
      <c r="J651" s="10" t="s">
        <v>2009</v>
      </c>
      <c r="K651" s="11">
        <v>81000</v>
      </c>
      <c r="L651" s="11">
        <v>48555</v>
      </c>
      <c r="M651" s="11">
        <v>0</v>
      </c>
      <c r="N651" s="21">
        <v>30000</v>
      </c>
      <c r="O651" s="7">
        <v>2</v>
      </c>
      <c r="P651" s="11">
        <v>0</v>
      </c>
      <c r="Q651" s="11">
        <f t="shared" si="70"/>
        <v>11722.565939433409</v>
      </c>
      <c r="R651" s="12" t="b">
        <f t="shared" si="71"/>
        <v>0</v>
      </c>
      <c r="S651" s="23">
        <f t="shared" si="72"/>
        <v>12809.287348606578</v>
      </c>
      <c r="T651" s="23" t="b">
        <f t="shared" si="73"/>
        <v>0</v>
      </c>
      <c r="U651" s="23">
        <f t="shared" si="74"/>
        <v>12819.686596541891</v>
      </c>
      <c r="V651" s="25">
        <f t="shared" si="75"/>
        <v>12820</v>
      </c>
      <c r="W651" s="27">
        <f t="shared" si="76"/>
        <v>-17180</v>
      </c>
    </row>
    <row r="652" spans="2:23" ht="25.5" hidden="1" x14ac:dyDescent="0.2">
      <c r="B652" s="9">
        <v>651</v>
      </c>
      <c r="C652" s="9">
        <v>2</v>
      </c>
      <c r="D652" s="9" t="s">
        <v>2005</v>
      </c>
      <c r="E652" s="9" t="s">
        <v>2010</v>
      </c>
      <c r="F652" s="9">
        <v>125677</v>
      </c>
      <c r="G652" s="10" t="s">
        <v>2007</v>
      </c>
      <c r="H652" s="10" t="s">
        <v>2008</v>
      </c>
      <c r="I652" s="10" t="s">
        <v>2011</v>
      </c>
      <c r="J652" s="10" t="s">
        <v>2012</v>
      </c>
      <c r="K652" s="11">
        <v>90000</v>
      </c>
      <c r="L652" s="11">
        <v>65600</v>
      </c>
      <c r="M652" s="11">
        <v>0</v>
      </c>
      <c r="N652" s="21">
        <v>30000</v>
      </c>
      <c r="O652" s="7">
        <v>3</v>
      </c>
      <c r="P652" s="11">
        <v>0</v>
      </c>
      <c r="Q652" s="11">
        <f t="shared" si="70"/>
        <v>17583.848909150114</v>
      </c>
      <c r="R652" s="12" t="b">
        <f t="shared" si="71"/>
        <v>0</v>
      </c>
      <c r="S652" s="23">
        <f t="shared" si="72"/>
        <v>18670.570318323284</v>
      </c>
      <c r="T652" s="23" t="b">
        <f t="shared" si="73"/>
        <v>0</v>
      </c>
      <c r="U652" s="23">
        <f t="shared" si="74"/>
        <v>18680.969566258598</v>
      </c>
      <c r="V652" s="25">
        <f t="shared" si="75"/>
        <v>18681</v>
      </c>
      <c r="W652" s="27">
        <f t="shared" si="76"/>
        <v>-11319</v>
      </c>
    </row>
    <row r="653" spans="2:23" ht="25.5" hidden="1" x14ac:dyDescent="0.2">
      <c r="B653" s="9">
        <v>652</v>
      </c>
      <c r="C653" s="9">
        <v>3</v>
      </c>
      <c r="D653" s="9" t="s">
        <v>2005</v>
      </c>
      <c r="E653" s="9" t="s">
        <v>2013</v>
      </c>
      <c r="F653" s="9">
        <v>125873</v>
      </c>
      <c r="G653" s="10" t="s">
        <v>2007</v>
      </c>
      <c r="H653" s="10" t="s">
        <v>2008</v>
      </c>
      <c r="I653" s="10" t="s">
        <v>2014</v>
      </c>
      <c r="J653" s="10" t="s">
        <v>2015</v>
      </c>
      <c r="K653" s="11">
        <v>130000</v>
      </c>
      <c r="L653" s="11">
        <v>119626</v>
      </c>
      <c r="M653" s="11">
        <v>0</v>
      </c>
      <c r="N653" s="21">
        <v>30000</v>
      </c>
      <c r="O653" s="7">
        <v>2</v>
      </c>
      <c r="P653" s="11">
        <v>0</v>
      </c>
      <c r="Q653" s="11">
        <f t="shared" si="70"/>
        <v>11722.565939433409</v>
      </c>
      <c r="R653" s="12" t="b">
        <f t="shared" si="71"/>
        <v>0</v>
      </c>
      <c r="S653" s="23">
        <f t="shared" si="72"/>
        <v>12809.287348606578</v>
      </c>
      <c r="T653" s="23" t="b">
        <f t="shared" si="73"/>
        <v>0</v>
      </c>
      <c r="U653" s="23">
        <f t="shared" si="74"/>
        <v>12819.686596541891</v>
      </c>
      <c r="V653" s="25">
        <f t="shared" si="75"/>
        <v>12820</v>
      </c>
      <c r="W653" s="27">
        <f t="shared" si="76"/>
        <v>-17180</v>
      </c>
    </row>
    <row r="654" spans="2:23" ht="25.5" hidden="1" x14ac:dyDescent="0.2">
      <c r="B654" s="9">
        <v>653</v>
      </c>
      <c r="C654" s="9">
        <v>4</v>
      </c>
      <c r="D654" s="9" t="s">
        <v>2005</v>
      </c>
      <c r="E654" s="9" t="s">
        <v>2016</v>
      </c>
      <c r="F654" s="9">
        <v>125999</v>
      </c>
      <c r="G654" s="10" t="s">
        <v>2007</v>
      </c>
      <c r="H654" s="10" t="s">
        <v>2008</v>
      </c>
      <c r="I654" s="10" t="s">
        <v>2017</v>
      </c>
      <c r="J654" s="10" t="s">
        <v>2018</v>
      </c>
      <c r="K654" s="11">
        <v>100000</v>
      </c>
      <c r="L654" s="11">
        <v>40556</v>
      </c>
      <c r="M654" s="11">
        <v>0</v>
      </c>
      <c r="N654" s="21">
        <v>30000</v>
      </c>
      <c r="O654" s="7">
        <v>2</v>
      </c>
      <c r="P654" s="11">
        <v>0</v>
      </c>
      <c r="Q654" s="11">
        <f t="shared" si="70"/>
        <v>11722.565939433409</v>
      </c>
      <c r="R654" s="12" t="b">
        <f t="shared" si="71"/>
        <v>0</v>
      </c>
      <c r="S654" s="23">
        <f t="shared" si="72"/>
        <v>12809.287348606578</v>
      </c>
      <c r="T654" s="23" t="b">
        <f t="shared" si="73"/>
        <v>0</v>
      </c>
      <c r="U654" s="23">
        <f t="shared" si="74"/>
        <v>12819.686596541891</v>
      </c>
      <c r="V654" s="25">
        <f t="shared" si="75"/>
        <v>12820</v>
      </c>
      <c r="W654" s="27">
        <f t="shared" si="76"/>
        <v>-17180</v>
      </c>
    </row>
    <row r="655" spans="2:23" ht="25.5" hidden="1" x14ac:dyDescent="0.2">
      <c r="B655" s="9">
        <v>654</v>
      </c>
      <c r="C655" s="9">
        <v>5</v>
      </c>
      <c r="D655" s="9" t="s">
        <v>2005</v>
      </c>
      <c r="E655" s="9" t="s">
        <v>2019</v>
      </c>
      <c r="F655" s="9">
        <v>126077</v>
      </c>
      <c r="G655" s="10" t="s">
        <v>2007</v>
      </c>
      <c r="H655" s="10" t="s">
        <v>2008</v>
      </c>
      <c r="I655" s="10" t="s">
        <v>2020</v>
      </c>
      <c r="J655" s="10" t="s">
        <v>2021</v>
      </c>
      <c r="K655" s="11">
        <v>50000</v>
      </c>
      <c r="L655" s="11">
        <v>14357</v>
      </c>
      <c r="M655" s="11">
        <v>0</v>
      </c>
      <c r="N655" s="21">
        <v>10000</v>
      </c>
      <c r="O655" s="7">
        <v>2</v>
      </c>
      <c r="P655" s="11">
        <v>0</v>
      </c>
      <c r="Q655" s="11">
        <f t="shared" si="70"/>
        <v>10000</v>
      </c>
      <c r="R655" s="12" t="b">
        <f t="shared" si="71"/>
        <v>1</v>
      </c>
      <c r="S655" s="23">
        <f t="shared" si="72"/>
        <v>10000</v>
      </c>
      <c r="T655" s="23" t="b">
        <f t="shared" si="73"/>
        <v>1</v>
      </c>
      <c r="U655" s="23">
        <f t="shared" si="74"/>
        <v>10000</v>
      </c>
      <c r="V655" s="25">
        <f t="shared" si="75"/>
        <v>10000</v>
      </c>
      <c r="W655" s="27">
        <f t="shared" si="76"/>
        <v>0</v>
      </c>
    </row>
    <row r="656" spans="2:23" ht="25.5" hidden="1" x14ac:dyDescent="0.2">
      <c r="B656" s="9">
        <v>655</v>
      </c>
      <c r="C656" s="9">
        <v>6</v>
      </c>
      <c r="D656" s="9" t="s">
        <v>2005</v>
      </c>
      <c r="E656" s="9" t="s">
        <v>2022</v>
      </c>
      <c r="F656" s="9">
        <v>130295</v>
      </c>
      <c r="G656" s="10" t="s">
        <v>2007</v>
      </c>
      <c r="H656" s="10" t="s">
        <v>2008</v>
      </c>
      <c r="I656" s="10" t="s">
        <v>459</v>
      </c>
      <c r="J656" s="10" t="s">
        <v>2023</v>
      </c>
      <c r="K656" s="11">
        <v>114000</v>
      </c>
      <c r="L656" s="11">
        <v>87000</v>
      </c>
      <c r="M656" s="11">
        <v>0</v>
      </c>
      <c r="N656" s="21">
        <v>50000</v>
      </c>
      <c r="O656" s="7">
        <v>4</v>
      </c>
      <c r="P656" s="11">
        <v>0</v>
      </c>
      <c r="Q656" s="11">
        <f t="shared" si="70"/>
        <v>23445.131878866818</v>
      </c>
      <c r="R656" s="12" t="b">
        <f t="shared" si="71"/>
        <v>0</v>
      </c>
      <c r="S656" s="23">
        <f t="shared" si="72"/>
        <v>24531.853288039987</v>
      </c>
      <c r="T656" s="23" t="b">
        <f t="shared" si="73"/>
        <v>0</v>
      </c>
      <c r="U656" s="23">
        <f t="shared" si="74"/>
        <v>24542.252535975302</v>
      </c>
      <c r="V656" s="25">
        <f t="shared" si="75"/>
        <v>24543</v>
      </c>
      <c r="W656" s="27">
        <f t="shared" si="76"/>
        <v>-25457</v>
      </c>
    </row>
    <row r="657" spans="2:23" ht="25.5" hidden="1" x14ac:dyDescent="0.2">
      <c r="B657" s="9">
        <v>656</v>
      </c>
      <c r="C657" s="9">
        <v>7</v>
      </c>
      <c r="D657" s="9" t="s">
        <v>2005</v>
      </c>
      <c r="E657" s="9" t="s">
        <v>2024</v>
      </c>
      <c r="F657" s="9">
        <v>126228</v>
      </c>
      <c r="G657" s="10" t="s">
        <v>2007</v>
      </c>
      <c r="H657" s="10" t="s">
        <v>2008</v>
      </c>
      <c r="I657" s="10" t="s">
        <v>2025</v>
      </c>
      <c r="J657" s="10" t="s">
        <v>2026</v>
      </c>
      <c r="K657" s="11">
        <v>88000</v>
      </c>
      <c r="L657" s="11">
        <v>53599</v>
      </c>
      <c r="M657" s="11">
        <v>0</v>
      </c>
      <c r="N657" s="21">
        <v>20000</v>
      </c>
      <c r="O657" s="7">
        <v>2</v>
      </c>
      <c r="P657" s="11">
        <v>0</v>
      </c>
      <c r="Q657" s="11">
        <f t="shared" si="70"/>
        <v>11722.565939433409</v>
      </c>
      <c r="R657" s="12" t="b">
        <f t="shared" si="71"/>
        <v>0</v>
      </c>
      <c r="S657" s="23">
        <f t="shared" si="72"/>
        <v>12809.287348606578</v>
      </c>
      <c r="T657" s="23" t="b">
        <f t="shared" si="73"/>
        <v>0</v>
      </c>
      <c r="U657" s="23">
        <f t="shared" si="74"/>
        <v>12819.686596541891</v>
      </c>
      <c r="V657" s="25">
        <f t="shared" si="75"/>
        <v>12820</v>
      </c>
      <c r="W657" s="27">
        <f t="shared" si="76"/>
        <v>-7180</v>
      </c>
    </row>
    <row r="658" spans="2:23" ht="25.5" hidden="1" x14ac:dyDescent="0.2">
      <c r="B658" s="9">
        <v>657</v>
      </c>
      <c r="C658" s="9">
        <v>8</v>
      </c>
      <c r="D658" s="9" t="s">
        <v>2005</v>
      </c>
      <c r="E658" s="9" t="s">
        <v>1063</v>
      </c>
      <c r="F658" s="9">
        <v>126326</v>
      </c>
      <c r="G658" s="10" t="s">
        <v>2007</v>
      </c>
      <c r="H658" s="10" t="s">
        <v>2008</v>
      </c>
      <c r="I658" s="10" t="s">
        <v>2027</v>
      </c>
      <c r="J658" s="10" t="s">
        <v>2028</v>
      </c>
      <c r="K658" s="11">
        <v>79953</v>
      </c>
      <c r="L658" s="11">
        <v>20000</v>
      </c>
      <c r="M658" s="11">
        <v>0</v>
      </c>
      <c r="N658" s="21">
        <v>20000</v>
      </c>
      <c r="O658" s="7">
        <v>2</v>
      </c>
      <c r="P658" s="11">
        <v>0</v>
      </c>
      <c r="Q658" s="11">
        <f t="shared" si="70"/>
        <v>11722.565939433409</v>
      </c>
      <c r="R658" s="12" t="b">
        <f t="shared" si="71"/>
        <v>0</v>
      </c>
      <c r="S658" s="23">
        <f t="shared" si="72"/>
        <v>12809.287348606578</v>
      </c>
      <c r="T658" s="23" t="b">
        <f t="shared" si="73"/>
        <v>0</v>
      </c>
      <c r="U658" s="23">
        <f t="shared" si="74"/>
        <v>12819.686596541891</v>
      </c>
      <c r="V658" s="25">
        <f t="shared" si="75"/>
        <v>12820</v>
      </c>
      <c r="W658" s="27">
        <f t="shared" si="76"/>
        <v>-7180</v>
      </c>
    </row>
    <row r="659" spans="2:23" ht="25.5" hidden="1" x14ac:dyDescent="0.2">
      <c r="B659" s="9">
        <v>658</v>
      </c>
      <c r="C659" s="9">
        <v>9</v>
      </c>
      <c r="D659" s="9" t="s">
        <v>2005</v>
      </c>
      <c r="E659" s="9" t="s">
        <v>2029</v>
      </c>
      <c r="F659" s="9">
        <v>126503</v>
      </c>
      <c r="G659" s="10" t="s">
        <v>2007</v>
      </c>
      <c r="H659" s="10" t="s">
        <v>2008</v>
      </c>
      <c r="I659" s="10" t="s">
        <v>459</v>
      </c>
      <c r="J659" s="10" t="s">
        <v>2030</v>
      </c>
      <c r="K659" s="11">
        <v>105000</v>
      </c>
      <c r="L659" s="11">
        <v>105000</v>
      </c>
      <c r="M659" s="11">
        <v>0</v>
      </c>
      <c r="N659" s="21">
        <v>50000</v>
      </c>
      <c r="O659" s="7">
        <v>2</v>
      </c>
      <c r="P659" s="11">
        <v>0</v>
      </c>
      <c r="Q659" s="11">
        <f t="shared" si="70"/>
        <v>11722.565939433409</v>
      </c>
      <c r="R659" s="12" t="b">
        <f t="shared" si="71"/>
        <v>0</v>
      </c>
      <c r="S659" s="23">
        <f t="shared" si="72"/>
        <v>12809.287348606578</v>
      </c>
      <c r="T659" s="23" t="b">
        <f t="shared" si="73"/>
        <v>0</v>
      </c>
      <c r="U659" s="23">
        <f t="shared" si="74"/>
        <v>12819.686596541891</v>
      </c>
      <c r="V659" s="25">
        <f t="shared" si="75"/>
        <v>12820</v>
      </c>
      <c r="W659" s="27">
        <f t="shared" si="76"/>
        <v>-37180</v>
      </c>
    </row>
    <row r="660" spans="2:23" ht="25.5" hidden="1" x14ac:dyDescent="0.2">
      <c r="B660" s="9">
        <v>659</v>
      </c>
      <c r="C660" s="9">
        <v>10</v>
      </c>
      <c r="D660" s="9" t="s">
        <v>2005</v>
      </c>
      <c r="E660" s="9" t="s">
        <v>2031</v>
      </c>
      <c r="F660" s="9">
        <v>126585</v>
      </c>
      <c r="G660" s="10" t="s">
        <v>2007</v>
      </c>
      <c r="H660" s="10" t="s">
        <v>2008</v>
      </c>
      <c r="I660" s="10" t="s">
        <v>2032</v>
      </c>
      <c r="J660" s="10" t="s">
        <v>2033</v>
      </c>
      <c r="K660" s="11">
        <v>102000</v>
      </c>
      <c r="L660" s="11">
        <v>66200</v>
      </c>
      <c r="M660" s="11">
        <v>0</v>
      </c>
      <c r="N660" s="21">
        <v>30000</v>
      </c>
      <c r="O660" s="7">
        <v>2</v>
      </c>
      <c r="P660" s="11">
        <v>0</v>
      </c>
      <c r="Q660" s="11">
        <f t="shared" si="70"/>
        <v>11722.565939433409</v>
      </c>
      <c r="R660" s="12" t="b">
        <f t="shared" si="71"/>
        <v>0</v>
      </c>
      <c r="S660" s="23">
        <f t="shared" si="72"/>
        <v>12809.287348606578</v>
      </c>
      <c r="T660" s="23" t="b">
        <f t="shared" si="73"/>
        <v>0</v>
      </c>
      <c r="U660" s="23">
        <f t="shared" si="74"/>
        <v>12819.686596541891</v>
      </c>
      <c r="V660" s="25">
        <f t="shared" si="75"/>
        <v>12820</v>
      </c>
      <c r="W660" s="27">
        <f t="shared" si="76"/>
        <v>-17180</v>
      </c>
    </row>
    <row r="661" spans="2:23" ht="25.5" hidden="1" x14ac:dyDescent="0.2">
      <c r="B661" s="9">
        <v>660</v>
      </c>
      <c r="C661" s="9">
        <v>11</v>
      </c>
      <c r="D661" s="9" t="s">
        <v>2005</v>
      </c>
      <c r="E661" s="9" t="s">
        <v>2034</v>
      </c>
      <c r="F661" s="9">
        <v>126825</v>
      </c>
      <c r="G661" s="10" t="s">
        <v>2007</v>
      </c>
      <c r="H661" s="10" t="s">
        <v>2008</v>
      </c>
      <c r="I661" s="10" t="s">
        <v>1202</v>
      </c>
      <c r="J661" s="10" t="s">
        <v>2035</v>
      </c>
      <c r="K661" s="11">
        <v>135000</v>
      </c>
      <c r="L661" s="11">
        <v>30000</v>
      </c>
      <c r="M661" s="11">
        <v>0</v>
      </c>
      <c r="N661" s="21">
        <v>30000</v>
      </c>
      <c r="O661" s="7">
        <v>2</v>
      </c>
      <c r="P661" s="11">
        <v>0</v>
      </c>
      <c r="Q661" s="11">
        <f t="shared" si="70"/>
        <v>11722.565939433409</v>
      </c>
      <c r="R661" s="12" t="b">
        <f t="shared" si="71"/>
        <v>0</v>
      </c>
      <c r="S661" s="23">
        <f t="shared" si="72"/>
        <v>12809.287348606578</v>
      </c>
      <c r="T661" s="23" t="b">
        <f t="shared" si="73"/>
        <v>0</v>
      </c>
      <c r="U661" s="23">
        <f t="shared" si="74"/>
        <v>12819.686596541891</v>
      </c>
      <c r="V661" s="25">
        <f t="shared" si="75"/>
        <v>12820</v>
      </c>
      <c r="W661" s="27">
        <f t="shared" si="76"/>
        <v>-17180</v>
      </c>
    </row>
    <row r="662" spans="2:23" ht="25.5" hidden="1" x14ac:dyDescent="0.2">
      <c r="B662" s="9">
        <v>661</v>
      </c>
      <c r="C662" s="9">
        <v>12</v>
      </c>
      <c r="D662" s="9" t="s">
        <v>2005</v>
      </c>
      <c r="E662" s="9" t="s">
        <v>2036</v>
      </c>
      <c r="F662" s="9">
        <v>127019</v>
      </c>
      <c r="G662" s="10" t="s">
        <v>2007</v>
      </c>
      <c r="H662" s="10" t="s">
        <v>2008</v>
      </c>
      <c r="I662" s="10" t="s">
        <v>2037</v>
      </c>
      <c r="J662" s="10" t="s">
        <v>2038</v>
      </c>
      <c r="K662" s="11">
        <v>75000</v>
      </c>
      <c r="L662" s="11">
        <v>40000</v>
      </c>
      <c r="M662" s="11">
        <v>0</v>
      </c>
      <c r="N662" s="21">
        <v>30000</v>
      </c>
      <c r="O662" s="7">
        <v>2</v>
      </c>
      <c r="P662" s="11">
        <v>0</v>
      </c>
      <c r="Q662" s="11">
        <f t="shared" si="70"/>
        <v>11722.565939433409</v>
      </c>
      <c r="R662" s="12" t="b">
        <f t="shared" si="71"/>
        <v>0</v>
      </c>
      <c r="S662" s="23">
        <f t="shared" si="72"/>
        <v>12809.287348606578</v>
      </c>
      <c r="T662" s="23" t="b">
        <f t="shared" si="73"/>
        <v>0</v>
      </c>
      <c r="U662" s="23">
        <f t="shared" si="74"/>
        <v>12819.686596541891</v>
      </c>
      <c r="V662" s="25">
        <f t="shared" si="75"/>
        <v>12820</v>
      </c>
      <c r="W662" s="27">
        <f t="shared" si="76"/>
        <v>-17180</v>
      </c>
    </row>
    <row r="663" spans="2:23" ht="25.5" hidden="1" x14ac:dyDescent="0.2">
      <c r="B663" s="9">
        <v>662</v>
      </c>
      <c r="C663" s="9">
        <v>13</v>
      </c>
      <c r="D663" s="9" t="s">
        <v>2005</v>
      </c>
      <c r="E663" s="9" t="s">
        <v>2039</v>
      </c>
      <c r="F663" s="9">
        <v>130302</v>
      </c>
      <c r="G663" s="10" t="s">
        <v>2007</v>
      </c>
      <c r="H663" s="10" t="s">
        <v>2008</v>
      </c>
      <c r="I663" s="10" t="s">
        <v>2040</v>
      </c>
      <c r="J663" s="10" t="s">
        <v>2041</v>
      </c>
      <c r="K663" s="11">
        <v>104975</v>
      </c>
      <c r="L663" s="11">
        <v>104975</v>
      </c>
      <c r="M663" s="11">
        <v>0</v>
      </c>
      <c r="N663" s="21">
        <v>50000</v>
      </c>
      <c r="O663" s="7">
        <v>3</v>
      </c>
      <c r="P663" s="11">
        <v>0</v>
      </c>
      <c r="Q663" s="11">
        <f t="shared" si="70"/>
        <v>17583.848909150114</v>
      </c>
      <c r="R663" s="12" t="b">
        <f t="shared" si="71"/>
        <v>0</v>
      </c>
      <c r="S663" s="23">
        <f t="shared" si="72"/>
        <v>18670.570318323284</v>
      </c>
      <c r="T663" s="23" t="b">
        <f t="shared" si="73"/>
        <v>0</v>
      </c>
      <c r="U663" s="23">
        <f t="shared" si="74"/>
        <v>18680.969566258598</v>
      </c>
      <c r="V663" s="25">
        <f t="shared" si="75"/>
        <v>18681</v>
      </c>
      <c r="W663" s="27">
        <f t="shared" si="76"/>
        <v>-31319</v>
      </c>
    </row>
    <row r="664" spans="2:23" ht="25.5" hidden="1" x14ac:dyDescent="0.2">
      <c r="B664" s="9">
        <v>663</v>
      </c>
      <c r="C664" s="9">
        <v>14</v>
      </c>
      <c r="D664" s="9" t="s">
        <v>2005</v>
      </c>
      <c r="E664" s="9" t="s">
        <v>2042</v>
      </c>
      <c r="F664" s="9">
        <v>130311</v>
      </c>
      <c r="G664" s="10" t="s">
        <v>2007</v>
      </c>
      <c r="H664" s="10" t="s">
        <v>2008</v>
      </c>
      <c r="I664" s="10" t="s">
        <v>2043</v>
      </c>
      <c r="J664" s="10" t="s">
        <v>2044</v>
      </c>
      <c r="K664" s="11">
        <v>70500</v>
      </c>
      <c r="L664" s="11">
        <v>53179</v>
      </c>
      <c r="M664" s="11">
        <v>0</v>
      </c>
      <c r="N664" s="21">
        <v>30000</v>
      </c>
      <c r="O664" s="7">
        <v>2</v>
      </c>
      <c r="P664" s="11">
        <v>0</v>
      </c>
      <c r="Q664" s="11">
        <f t="shared" si="70"/>
        <v>11722.565939433409</v>
      </c>
      <c r="R664" s="12" t="b">
        <f t="shared" si="71"/>
        <v>0</v>
      </c>
      <c r="S664" s="23">
        <f t="shared" si="72"/>
        <v>12809.287348606578</v>
      </c>
      <c r="T664" s="23" t="b">
        <f t="shared" si="73"/>
        <v>0</v>
      </c>
      <c r="U664" s="23">
        <f t="shared" si="74"/>
        <v>12819.686596541891</v>
      </c>
      <c r="V664" s="25">
        <f t="shared" si="75"/>
        <v>12820</v>
      </c>
      <c r="W664" s="27">
        <f t="shared" si="76"/>
        <v>-17180</v>
      </c>
    </row>
    <row r="665" spans="2:23" ht="25.5" hidden="1" x14ac:dyDescent="0.2">
      <c r="B665" s="9">
        <v>664</v>
      </c>
      <c r="C665" s="9">
        <v>15</v>
      </c>
      <c r="D665" s="9" t="s">
        <v>2005</v>
      </c>
      <c r="E665" s="9" t="s">
        <v>1314</v>
      </c>
      <c r="F665" s="9">
        <v>127171</v>
      </c>
      <c r="G665" s="10" t="s">
        <v>2007</v>
      </c>
      <c r="H665" s="10" t="s">
        <v>2008</v>
      </c>
      <c r="I665" s="10" t="s">
        <v>2045</v>
      </c>
      <c r="J665" s="10" t="s">
        <v>2046</v>
      </c>
      <c r="K665" s="11">
        <v>102000</v>
      </c>
      <c r="L665" s="11">
        <v>74079</v>
      </c>
      <c r="M665" s="11">
        <v>0</v>
      </c>
      <c r="N665" s="21">
        <v>40000</v>
      </c>
      <c r="O665" s="7">
        <v>2</v>
      </c>
      <c r="P665" s="11">
        <v>0</v>
      </c>
      <c r="Q665" s="11">
        <f t="shared" si="70"/>
        <v>11722.565939433409</v>
      </c>
      <c r="R665" s="12" t="b">
        <f t="shared" si="71"/>
        <v>0</v>
      </c>
      <c r="S665" s="23">
        <f t="shared" si="72"/>
        <v>12809.287348606578</v>
      </c>
      <c r="T665" s="23" t="b">
        <f t="shared" si="73"/>
        <v>0</v>
      </c>
      <c r="U665" s="23">
        <f t="shared" si="74"/>
        <v>12819.686596541891</v>
      </c>
      <c r="V665" s="25">
        <f t="shared" si="75"/>
        <v>12820</v>
      </c>
      <c r="W665" s="27">
        <f t="shared" si="76"/>
        <v>-27180</v>
      </c>
    </row>
    <row r="666" spans="2:23" ht="25.5" hidden="1" x14ac:dyDescent="0.2">
      <c r="B666" s="9">
        <v>665</v>
      </c>
      <c r="C666" s="9">
        <v>16</v>
      </c>
      <c r="D666" s="9" t="s">
        <v>2005</v>
      </c>
      <c r="E666" s="9" t="s">
        <v>2047</v>
      </c>
      <c r="F666" s="9">
        <v>130320</v>
      </c>
      <c r="G666" s="10" t="s">
        <v>2007</v>
      </c>
      <c r="H666" s="10" t="s">
        <v>2008</v>
      </c>
      <c r="I666" s="10" t="s">
        <v>459</v>
      </c>
      <c r="J666" s="10" t="s">
        <v>2048</v>
      </c>
      <c r="K666" s="11">
        <v>102000</v>
      </c>
      <c r="L666" s="11">
        <v>71000</v>
      </c>
      <c r="M666" s="11">
        <v>0</v>
      </c>
      <c r="N666" s="21">
        <v>30000</v>
      </c>
      <c r="O666" s="7">
        <v>3</v>
      </c>
      <c r="P666" s="11">
        <v>0</v>
      </c>
      <c r="Q666" s="11">
        <f t="shared" si="70"/>
        <v>17583.848909150114</v>
      </c>
      <c r="R666" s="12" t="b">
        <f t="shared" si="71"/>
        <v>0</v>
      </c>
      <c r="S666" s="23">
        <f t="shared" si="72"/>
        <v>18670.570318323284</v>
      </c>
      <c r="T666" s="23" t="b">
        <f t="shared" si="73"/>
        <v>0</v>
      </c>
      <c r="U666" s="23">
        <f t="shared" si="74"/>
        <v>18680.969566258598</v>
      </c>
      <c r="V666" s="25">
        <f t="shared" si="75"/>
        <v>18681</v>
      </c>
      <c r="W666" s="27">
        <f t="shared" si="76"/>
        <v>-11319</v>
      </c>
    </row>
    <row r="667" spans="2:23" ht="25.5" hidden="1" x14ac:dyDescent="0.2">
      <c r="B667" s="9">
        <v>666</v>
      </c>
      <c r="C667" s="9">
        <v>17</v>
      </c>
      <c r="D667" s="9" t="s">
        <v>2005</v>
      </c>
      <c r="E667" s="9" t="s">
        <v>2049</v>
      </c>
      <c r="F667" s="9">
        <v>127224</v>
      </c>
      <c r="G667" s="10" t="s">
        <v>2007</v>
      </c>
      <c r="H667" s="10" t="s">
        <v>2008</v>
      </c>
      <c r="I667" s="10" t="s">
        <v>2050</v>
      </c>
      <c r="J667" s="10" t="s">
        <v>2051</v>
      </c>
      <c r="K667" s="11">
        <v>101250</v>
      </c>
      <c r="L667" s="11">
        <v>35250</v>
      </c>
      <c r="M667" s="11">
        <v>0</v>
      </c>
      <c r="N667" s="21">
        <v>35000</v>
      </c>
      <c r="O667" s="7">
        <v>2</v>
      </c>
      <c r="P667" s="11">
        <v>0</v>
      </c>
      <c r="Q667" s="11">
        <f t="shared" si="70"/>
        <v>11722.565939433409</v>
      </c>
      <c r="R667" s="12" t="b">
        <f t="shared" si="71"/>
        <v>0</v>
      </c>
      <c r="S667" s="23">
        <f t="shared" si="72"/>
        <v>12809.287348606578</v>
      </c>
      <c r="T667" s="23" t="b">
        <f t="shared" si="73"/>
        <v>0</v>
      </c>
      <c r="U667" s="23">
        <f t="shared" si="74"/>
        <v>12819.686596541891</v>
      </c>
      <c r="V667" s="25">
        <f t="shared" si="75"/>
        <v>12820</v>
      </c>
      <c r="W667" s="27">
        <f t="shared" si="76"/>
        <v>-22180</v>
      </c>
    </row>
    <row r="668" spans="2:23" ht="25.5" hidden="1" x14ac:dyDescent="0.2">
      <c r="B668" s="9">
        <v>667</v>
      </c>
      <c r="C668" s="9">
        <v>18</v>
      </c>
      <c r="D668" s="9" t="s">
        <v>2005</v>
      </c>
      <c r="E668" s="9" t="s">
        <v>2052</v>
      </c>
      <c r="F668" s="9">
        <v>130339</v>
      </c>
      <c r="G668" s="10" t="s">
        <v>2007</v>
      </c>
      <c r="H668" s="10" t="s">
        <v>2008</v>
      </c>
      <c r="I668" s="10" t="s">
        <v>459</v>
      </c>
      <c r="J668" s="10" t="s">
        <v>2053</v>
      </c>
      <c r="K668" s="11">
        <v>98500</v>
      </c>
      <c r="L668" s="11">
        <v>82500</v>
      </c>
      <c r="M668" s="11">
        <v>0</v>
      </c>
      <c r="N668" s="21">
        <v>40000</v>
      </c>
      <c r="O668" s="7">
        <v>3</v>
      </c>
      <c r="P668" s="11">
        <v>0</v>
      </c>
      <c r="Q668" s="11">
        <f t="shared" si="70"/>
        <v>17583.848909150114</v>
      </c>
      <c r="R668" s="12" t="b">
        <f t="shared" si="71"/>
        <v>0</v>
      </c>
      <c r="S668" s="23">
        <f t="shared" si="72"/>
        <v>18670.570318323284</v>
      </c>
      <c r="T668" s="23" t="b">
        <f t="shared" si="73"/>
        <v>0</v>
      </c>
      <c r="U668" s="23">
        <f t="shared" si="74"/>
        <v>18680.969566258598</v>
      </c>
      <c r="V668" s="25">
        <f t="shared" si="75"/>
        <v>18681</v>
      </c>
      <c r="W668" s="27">
        <f t="shared" si="76"/>
        <v>-21319</v>
      </c>
    </row>
    <row r="669" spans="2:23" ht="25.5" hidden="1" x14ac:dyDescent="0.2">
      <c r="B669" s="9">
        <v>668</v>
      </c>
      <c r="C669" s="9">
        <v>19</v>
      </c>
      <c r="D669" s="9" t="s">
        <v>2005</v>
      </c>
      <c r="E669" s="9" t="s">
        <v>2054</v>
      </c>
      <c r="F669" s="9">
        <v>127368</v>
      </c>
      <c r="G669" s="10" t="s">
        <v>2007</v>
      </c>
      <c r="H669" s="10" t="s">
        <v>2008</v>
      </c>
      <c r="I669" s="10" t="s">
        <v>2055</v>
      </c>
      <c r="J669" s="10" t="s">
        <v>2056</v>
      </c>
      <c r="K669" s="11">
        <v>88000</v>
      </c>
      <c r="L669" s="11">
        <v>50555</v>
      </c>
      <c r="M669" s="11">
        <v>0</v>
      </c>
      <c r="N669" s="21">
        <v>30000</v>
      </c>
      <c r="O669" s="7">
        <v>2</v>
      </c>
      <c r="P669" s="11">
        <v>0</v>
      </c>
      <c r="Q669" s="11">
        <f t="shared" si="70"/>
        <v>11722.565939433409</v>
      </c>
      <c r="R669" s="12" t="b">
        <f t="shared" si="71"/>
        <v>0</v>
      </c>
      <c r="S669" s="23">
        <f t="shared" si="72"/>
        <v>12809.287348606578</v>
      </c>
      <c r="T669" s="23" t="b">
        <f t="shared" si="73"/>
        <v>0</v>
      </c>
      <c r="U669" s="23">
        <f t="shared" si="74"/>
        <v>12819.686596541891</v>
      </c>
      <c r="V669" s="25">
        <f t="shared" si="75"/>
        <v>12820</v>
      </c>
      <c r="W669" s="27">
        <f t="shared" si="76"/>
        <v>-17180</v>
      </c>
    </row>
    <row r="670" spans="2:23" ht="25.5" hidden="1" x14ac:dyDescent="0.2">
      <c r="B670" s="9">
        <v>669</v>
      </c>
      <c r="C670" s="9">
        <v>20</v>
      </c>
      <c r="D670" s="9" t="s">
        <v>2005</v>
      </c>
      <c r="E670" s="9" t="s">
        <v>2057</v>
      </c>
      <c r="F670" s="9">
        <v>127386</v>
      </c>
      <c r="G670" s="10" t="s">
        <v>2007</v>
      </c>
      <c r="H670" s="10" t="s">
        <v>2008</v>
      </c>
      <c r="I670" s="10" t="s">
        <v>2058</v>
      </c>
      <c r="J670" s="10" t="s">
        <v>2059</v>
      </c>
      <c r="K670" s="11">
        <v>110572</v>
      </c>
      <c r="L670" s="11">
        <v>15509</v>
      </c>
      <c r="M670" s="11">
        <v>0</v>
      </c>
      <c r="N670" s="21">
        <v>15000</v>
      </c>
      <c r="O670" s="7">
        <v>2</v>
      </c>
      <c r="P670" s="11">
        <v>0</v>
      </c>
      <c r="Q670" s="11">
        <f t="shared" si="70"/>
        <v>11722.565939433409</v>
      </c>
      <c r="R670" s="12" t="b">
        <f t="shared" si="71"/>
        <v>0</v>
      </c>
      <c r="S670" s="23">
        <f t="shared" si="72"/>
        <v>12809.287348606578</v>
      </c>
      <c r="T670" s="23" t="b">
        <f t="shared" si="73"/>
        <v>0</v>
      </c>
      <c r="U670" s="23">
        <f t="shared" si="74"/>
        <v>12819.686596541891</v>
      </c>
      <c r="V670" s="25">
        <f t="shared" si="75"/>
        <v>12820</v>
      </c>
      <c r="W670" s="27">
        <f t="shared" si="76"/>
        <v>-2180</v>
      </c>
    </row>
    <row r="671" spans="2:23" ht="25.5" hidden="1" x14ac:dyDescent="0.2">
      <c r="B671" s="9">
        <v>670</v>
      </c>
      <c r="C671" s="9">
        <v>21</v>
      </c>
      <c r="D671" s="9" t="s">
        <v>2005</v>
      </c>
      <c r="E671" s="9" t="s">
        <v>2060</v>
      </c>
      <c r="F671" s="9">
        <v>127750</v>
      </c>
      <c r="G671" s="10" t="s">
        <v>2007</v>
      </c>
      <c r="H671" s="10" t="s">
        <v>2008</v>
      </c>
      <c r="I671" s="10" t="s">
        <v>2061</v>
      </c>
      <c r="J671" s="10" t="s">
        <v>2062</v>
      </c>
      <c r="K671" s="11">
        <v>102000</v>
      </c>
      <c r="L671" s="11">
        <v>91357</v>
      </c>
      <c r="M671" s="11">
        <v>0</v>
      </c>
      <c r="N671" s="21">
        <v>50000</v>
      </c>
      <c r="O671" s="7">
        <v>2</v>
      </c>
      <c r="P671" s="11">
        <v>0</v>
      </c>
      <c r="Q671" s="11">
        <f t="shared" si="70"/>
        <v>11722.565939433409</v>
      </c>
      <c r="R671" s="12" t="b">
        <f t="shared" si="71"/>
        <v>0</v>
      </c>
      <c r="S671" s="23">
        <f t="shared" si="72"/>
        <v>12809.287348606578</v>
      </c>
      <c r="T671" s="23" t="b">
        <f t="shared" si="73"/>
        <v>0</v>
      </c>
      <c r="U671" s="23">
        <f t="shared" si="74"/>
        <v>12819.686596541891</v>
      </c>
      <c r="V671" s="25">
        <f t="shared" si="75"/>
        <v>12820</v>
      </c>
      <c r="W671" s="27">
        <f t="shared" si="76"/>
        <v>-37180</v>
      </c>
    </row>
    <row r="672" spans="2:23" ht="25.5" hidden="1" x14ac:dyDescent="0.2">
      <c r="B672" s="9">
        <v>671</v>
      </c>
      <c r="C672" s="9">
        <v>22</v>
      </c>
      <c r="D672" s="9" t="s">
        <v>2005</v>
      </c>
      <c r="E672" s="9" t="s">
        <v>2063</v>
      </c>
      <c r="F672" s="9">
        <v>127812</v>
      </c>
      <c r="G672" s="10" t="s">
        <v>2007</v>
      </c>
      <c r="H672" s="10" t="s">
        <v>2008</v>
      </c>
      <c r="I672" s="10" t="s">
        <v>2061</v>
      </c>
      <c r="J672" s="10" t="s">
        <v>2064</v>
      </c>
      <c r="K672" s="11">
        <v>280000</v>
      </c>
      <c r="L672" s="11">
        <v>104035</v>
      </c>
      <c r="M672" s="11">
        <v>0</v>
      </c>
      <c r="N672" s="21">
        <v>50000</v>
      </c>
      <c r="O672" s="7">
        <v>3</v>
      </c>
      <c r="P672" s="11">
        <v>0</v>
      </c>
      <c r="Q672" s="11">
        <f t="shared" si="70"/>
        <v>17583.848909150114</v>
      </c>
      <c r="R672" s="12" t="b">
        <f t="shared" si="71"/>
        <v>0</v>
      </c>
      <c r="S672" s="23">
        <f t="shared" si="72"/>
        <v>18670.570318323284</v>
      </c>
      <c r="T672" s="23" t="b">
        <f t="shared" si="73"/>
        <v>0</v>
      </c>
      <c r="U672" s="23">
        <f t="shared" si="74"/>
        <v>18680.969566258598</v>
      </c>
      <c r="V672" s="25">
        <f t="shared" si="75"/>
        <v>18681</v>
      </c>
      <c r="W672" s="27">
        <f t="shared" si="76"/>
        <v>-31319</v>
      </c>
    </row>
    <row r="673" spans="2:23" ht="25.5" hidden="1" x14ac:dyDescent="0.2">
      <c r="B673" s="9">
        <v>672</v>
      </c>
      <c r="C673" s="9">
        <v>23</v>
      </c>
      <c r="D673" s="9" t="s">
        <v>2005</v>
      </c>
      <c r="E673" s="9" t="s">
        <v>2065</v>
      </c>
      <c r="F673" s="9">
        <v>127983</v>
      </c>
      <c r="G673" s="10" t="s">
        <v>2007</v>
      </c>
      <c r="H673" s="10" t="s">
        <v>2008</v>
      </c>
      <c r="I673" s="10" t="s">
        <v>2066</v>
      </c>
      <c r="J673" s="10" t="s">
        <v>2067</v>
      </c>
      <c r="K673" s="11">
        <v>207674</v>
      </c>
      <c r="L673" s="11">
        <v>137408</v>
      </c>
      <c r="M673" s="11">
        <v>0</v>
      </c>
      <c r="N673" s="21">
        <v>50000</v>
      </c>
      <c r="O673" s="7">
        <v>2</v>
      </c>
      <c r="P673" s="11">
        <v>0</v>
      </c>
      <c r="Q673" s="11">
        <f t="shared" si="70"/>
        <v>11722.565939433409</v>
      </c>
      <c r="R673" s="12" t="b">
        <f t="shared" si="71"/>
        <v>0</v>
      </c>
      <c r="S673" s="23">
        <f t="shared" si="72"/>
        <v>12809.287348606578</v>
      </c>
      <c r="T673" s="23" t="b">
        <f t="shared" si="73"/>
        <v>0</v>
      </c>
      <c r="U673" s="23">
        <f t="shared" si="74"/>
        <v>12819.686596541891</v>
      </c>
      <c r="V673" s="25">
        <f t="shared" si="75"/>
        <v>12820</v>
      </c>
      <c r="W673" s="27">
        <f t="shared" si="76"/>
        <v>-37180</v>
      </c>
    </row>
    <row r="674" spans="2:23" ht="25.5" hidden="1" x14ac:dyDescent="0.2">
      <c r="B674" s="9">
        <v>673</v>
      </c>
      <c r="C674" s="9">
        <v>24</v>
      </c>
      <c r="D674" s="9" t="s">
        <v>2005</v>
      </c>
      <c r="E674" s="9" t="s">
        <v>1617</v>
      </c>
      <c r="F674" s="9">
        <v>128052</v>
      </c>
      <c r="G674" s="10" t="s">
        <v>2007</v>
      </c>
      <c r="H674" s="10" t="s">
        <v>2008</v>
      </c>
      <c r="I674" s="10" t="s">
        <v>513</v>
      </c>
      <c r="J674" s="10" t="s">
        <v>2068</v>
      </c>
      <c r="K674" s="11">
        <v>91000</v>
      </c>
      <c r="L674" s="11">
        <v>80357</v>
      </c>
      <c r="M674" s="11">
        <v>0</v>
      </c>
      <c r="N674" s="21">
        <v>40000</v>
      </c>
      <c r="O674" s="7">
        <v>3</v>
      </c>
      <c r="P674" s="11">
        <v>0</v>
      </c>
      <c r="Q674" s="11">
        <f t="shared" si="70"/>
        <v>17583.848909150114</v>
      </c>
      <c r="R674" s="12" t="b">
        <f t="shared" si="71"/>
        <v>0</v>
      </c>
      <c r="S674" s="23">
        <f t="shared" si="72"/>
        <v>18670.570318323284</v>
      </c>
      <c r="T674" s="23" t="b">
        <f t="shared" si="73"/>
        <v>0</v>
      </c>
      <c r="U674" s="23">
        <f t="shared" si="74"/>
        <v>18680.969566258598</v>
      </c>
      <c r="V674" s="25">
        <f t="shared" si="75"/>
        <v>18681</v>
      </c>
      <c r="W674" s="27">
        <f t="shared" si="76"/>
        <v>-21319</v>
      </c>
    </row>
    <row r="675" spans="2:23" ht="25.5" hidden="1" x14ac:dyDescent="0.2">
      <c r="B675" s="9">
        <v>674</v>
      </c>
      <c r="C675" s="9">
        <v>25</v>
      </c>
      <c r="D675" s="9" t="s">
        <v>2005</v>
      </c>
      <c r="E675" s="9" t="s">
        <v>2069</v>
      </c>
      <c r="F675" s="9">
        <v>128436</v>
      </c>
      <c r="G675" s="10" t="s">
        <v>2007</v>
      </c>
      <c r="H675" s="10" t="s">
        <v>2008</v>
      </c>
      <c r="I675" s="10" t="s">
        <v>2070</v>
      </c>
      <c r="J675" s="10" t="s">
        <v>2071</v>
      </c>
      <c r="K675" s="11">
        <v>97500</v>
      </c>
      <c r="L675" s="11">
        <v>61852</v>
      </c>
      <c r="M675" s="11">
        <v>0</v>
      </c>
      <c r="N675" s="21">
        <v>30000</v>
      </c>
      <c r="O675" s="7">
        <v>2</v>
      </c>
      <c r="P675" s="11">
        <v>0</v>
      </c>
      <c r="Q675" s="11">
        <f t="shared" si="70"/>
        <v>11722.565939433409</v>
      </c>
      <c r="R675" s="12" t="b">
        <f t="shared" si="71"/>
        <v>0</v>
      </c>
      <c r="S675" s="23">
        <f t="shared" si="72"/>
        <v>12809.287348606578</v>
      </c>
      <c r="T675" s="23" t="b">
        <f t="shared" si="73"/>
        <v>0</v>
      </c>
      <c r="U675" s="23">
        <f t="shared" si="74"/>
        <v>12819.686596541891</v>
      </c>
      <c r="V675" s="25">
        <f t="shared" si="75"/>
        <v>12820</v>
      </c>
      <c r="W675" s="27">
        <f t="shared" si="76"/>
        <v>-17180</v>
      </c>
    </row>
    <row r="676" spans="2:23" ht="25.5" hidden="1" x14ac:dyDescent="0.2">
      <c r="B676" s="9">
        <v>675</v>
      </c>
      <c r="C676" s="9">
        <v>26</v>
      </c>
      <c r="D676" s="9" t="s">
        <v>2005</v>
      </c>
      <c r="E676" s="9" t="s">
        <v>2072</v>
      </c>
      <c r="F676" s="9">
        <v>128524</v>
      </c>
      <c r="G676" s="10" t="s">
        <v>2007</v>
      </c>
      <c r="H676" s="10" t="s">
        <v>2008</v>
      </c>
      <c r="I676" s="10" t="s">
        <v>2073</v>
      </c>
      <c r="J676" s="10" t="s">
        <v>2074</v>
      </c>
      <c r="K676" s="11">
        <v>97500</v>
      </c>
      <c r="L676" s="11">
        <v>50500</v>
      </c>
      <c r="M676" s="11">
        <v>0</v>
      </c>
      <c r="N676" s="21">
        <v>20000</v>
      </c>
      <c r="O676" s="7">
        <v>2</v>
      </c>
      <c r="P676" s="11">
        <v>0</v>
      </c>
      <c r="Q676" s="11">
        <f t="shared" si="70"/>
        <v>11722.565939433409</v>
      </c>
      <c r="R676" s="12" t="b">
        <f t="shared" si="71"/>
        <v>0</v>
      </c>
      <c r="S676" s="23">
        <f t="shared" si="72"/>
        <v>12809.287348606578</v>
      </c>
      <c r="T676" s="23" t="b">
        <f t="shared" si="73"/>
        <v>0</v>
      </c>
      <c r="U676" s="23">
        <f t="shared" si="74"/>
        <v>12819.686596541891</v>
      </c>
      <c r="V676" s="25">
        <f t="shared" si="75"/>
        <v>12820</v>
      </c>
      <c r="W676" s="27">
        <f t="shared" si="76"/>
        <v>-7180</v>
      </c>
    </row>
    <row r="677" spans="2:23" ht="25.5" hidden="1" x14ac:dyDescent="0.2">
      <c r="B677" s="9">
        <v>676</v>
      </c>
      <c r="C677" s="9">
        <v>27</v>
      </c>
      <c r="D677" s="9" t="s">
        <v>2005</v>
      </c>
      <c r="E677" s="9" t="s">
        <v>2075</v>
      </c>
      <c r="F677" s="9">
        <v>128588</v>
      </c>
      <c r="G677" s="10" t="s">
        <v>2007</v>
      </c>
      <c r="H677" s="10" t="s">
        <v>2008</v>
      </c>
      <c r="I677" s="10" t="s">
        <v>2027</v>
      </c>
      <c r="J677" s="10" t="s">
        <v>2076</v>
      </c>
      <c r="K677" s="11">
        <v>45000</v>
      </c>
      <c r="L677" s="11">
        <v>12000</v>
      </c>
      <c r="M677" s="11">
        <v>0</v>
      </c>
      <c r="N677" s="21">
        <v>12000</v>
      </c>
      <c r="O677" s="7">
        <v>2</v>
      </c>
      <c r="P677" s="11">
        <v>0</v>
      </c>
      <c r="Q677" s="11">
        <f t="shared" si="70"/>
        <v>11722.565939433409</v>
      </c>
      <c r="R677" s="12" t="b">
        <f t="shared" si="71"/>
        <v>0</v>
      </c>
      <c r="S677" s="23">
        <f t="shared" si="72"/>
        <v>11722.565939433409</v>
      </c>
      <c r="T677" s="23" t="b">
        <f t="shared" si="73"/>
        <v>0</v>
      </c>
      <c r="U677" s="23">
        <f t="shared" si="74"/>
        <v>11732.965187368722</v>
      </c>
      <c r="V677" s="25">
        <f t="shared" si="75"/>
        <v>11733</v>
      </c>
      <c r="W677" s="27">
        <f t="shared" si="76"/>
        <v>-267</v>
      </c>
    </row>
    <row r="678" spans="2:23" ht="25.5" hidden="1" x14ac:dyDescent="0.2">
      <c r="B678" s="9">
        <v>677</v>
      </c>
      <c r="C678" s="9">
        <v>28</v>
      </c>
      <c r="D678" s="9" t="s">
        <v>2005</v>
      </c>
      <c r="E678" s="9" t="s">
        <v>2077</v>
      </c>
      <c r="F678" s="9">
        <v>128882</v>
      </c>
      <c r="G678" s="10" t="s">
        <v>2007</v>
      </c>
      <c r="H678" s="10" t="s">
        <v>2008</v>
      </c>
      <c r="I678" s="10" t="s">
        <v>2043</v>
      </c>
      <c r="J678" s="10" t="s">
        <v>2078</v>
      </c>
      <c r="K678" s="11">
        <v>125000</v>
      </c>
      <c r="L678" s="11">
        <v>50000</v>
      </c>
      <c r="M678" s="11">
        <v>0</v>
      </c>
      <c r="N678" s="21">
        <v>30000</v>
      </c>
      <c r="O678" s="7">
        <v>2</v>
      </c>
      <c r="P678" s="11">
        <v>0</v>
      </c>
      <c r="Q678" s="11">
        <f t="shared" si="70"/>
        <v>11722.565939433409</v>
      </c>
      <c r="R678" s="12" t="b">
        <f t="shared" si="71"/>
        <v>0</v>
      </c>
      <c r="S678" s="23">
        <f t="shared" si="72"/>
        <v>12809.287348606578</v>
      </c>
      <c r="T678" s="23" t="b">
        <f t="shared" si="73"/>
        <v>0</v>
      </c>
      <c r="U678" s="23">
        <f t="shared" si="74"/>
        <v>12819.686596541891</v>
      </c>
      <c r="V678" s="25">
        <f t="shared" si="75"/>
        <v>12820</v>
      </c>
      <c r="W678" s="27">
        <f t="shared" si="76"/>
        <v>-17180</v>
      </c>
    </row>
    <row r="679" spans="2:23" ht="25.5" hidden="1" x14ac:dyDescent="0.2">
      <c r="B679" s="9">
        <v>678</v>
      </c>
      <c r="C679" s="9">
        <v>29</v>
      </c>
      <c r="D679" s="9" t="s">
        <v>2005</v>
      </c>
      <c r="E679" s="9" t="s">
        <v>86</v>
      </c>
      <c r="F679" s="9">
        <v>128613</v>
      </c>
      <c r="G679" s="10" t="s">
        <v>2007</v>
      </c>
      <c r="H679" s="10" t="s">
        <v>2008</v>
      </c>
      <c r="I679" s="10" t="s">
        <v>2027</v>
      </c>
      <c r="J679" s="10" t="s">
        <v>2079</v>
      </c>
      <c r="K679" s="11">
        <v>100806</v>
      </c>
      <c r="L679" s="11">
        <v>32852</v>
      </c>
      <c r="M679" s="11">
        <v>0</v>
      </c>
      <c r="N679" s="21">
        <v>30000</v>
      </c>
      <c r="O679" s="7">
        <v>2</v>
      </c>
      <c r="P679" s="11">
        <v>0</v>
      </c>
      <c r="Q679" s="11">
        <f t="shared" si="70"/>
        <v>11722.565939433409</v>
      </c>
      <c r="R679" s="12" t="b">
        <f t="shared" si="71"/>
        <v>0</v>
      </c>
      <c r="S679" s="23">
        <f t="shared" si="72"/>
        <v>12809.287348606578</v>
      </c>
      <c r="T679" s="23" t="b">
        <f t="shared" si="73"/>
        <v>0</v>
      </c>
      <c r="U679" s="23">
        <f t="shared" si="74"/>
        <v>12819.686596541891</v>
      </c>
      <c r="V679" s="25">
        <f t="shared" si="75"/>
        <v>12820</v>
      </c>
      <c r="W679" s="27">
        <f t="shared" si="76"/>
        <v>-17180</v>
      </c>
    </row>
    <row r="680" spans="2:23" ht="25.5" hidden="1" x14ac:dyDescent="0.2">
      <c r="B680" s="9">
        <v>679</v>
      </c>
      <c r="C680" s="9">
        <v>30</v>
      </c>
      <c r="D680" s="9" t="s">
        <v>2005</v>
      </c>
      <c r="E680" s="9" t="s">
        <v>2080</v>
      </c>
      <c r="F680" s="9">
        <v>128659</v>
      </c>
      <c r="G680" s="10" t="s">
        <v>2007</v>
      </c>
      <c r="H680" s="10" t="s">
        <v>2008</v>
      </c>
      <c r="I680" s="10" t="s">
        <v>2043</v>
      </c>
      <c r="J680" s="10" t="s">
        <v>2081</v>
      </c>
      <c r="K680" s="11">
        <v>68781</v>
      </c>
      <c r="L680" s="11">
        <v>7420</v>
      </c>
      <c r="M680" s="11">
        <v>0</v>
      </c>
      <c r="N680" s="21">
        <v>7000</v>
      </c>
      <c r="O680" s="7">
        <v>2</v>
      </c>
      <c r="P680" s="11">
        <v>0</v>
      </c>
      <c r="Q680" s="11">
        <f t="shared" si="70"/>
        <v>7000</v>
      </c>
      <c r="R680" s="12" t="b">
        <f t="shared" si="71"/>
        <v>1</v>
      </c>
      <c r="S680" s="23">
        <f t="shared" si="72"/>
        <v>7000</v>
      </c>
      <c r="T680" s="23" t="b">
        <f t="shared" si="73"/>
        <v>1</v>
      </c>
      <c r="U680" s="23">
        <f t="shared" si="74"/>
        <v>7000</v>
      </c>
      <c r="V680" s="25">
        <f t="shared" si="75"/>
        <v>7000</v>
      </c>
      <c r="W680" s="27">
        <f t="shared" si="76"/>
        <v>0</v>
      </c>
    </row>
    <row r="681" spans="2:23" ht="25.5" hidden="1" x14ac:dyDescent="0.2">
      <c r="B681" s="9">
        <v>680</v>
      </c>
      <c r="C681" s="9">
        <v>31</v>
      </c>
      <c r="D681" s="9" t="s">
        <v>2005</v>
      </c>
      <c r="E681" s="9" t="s">
        <v>2082</v>
      </c>
      <c r="F681" s="9">
        <v>125374</v>
      </c>
      <c r="G681" s="10" t="s">
        <v>2007</v>
      </c>
      <c r="H681" s="10" t="s">
        <v>2008</v>
      </c>
      <c r="I681" s="10" t="s">
        <v>2083</v>
      </c>
      <c r="J681" s="10" t="s">
        <v>2084</v>
      </c>
      <c r="K681" s="11">
        <v>270000</v>
      </c>
      <c r="L681" s="11">
        <v>193000</v>
      </c>
      <c r="M681" s="11">
        <v>0</v>
      </c>
      <c r="N681" s="21">
        <v>50000</v>
      </c>
      <c r="O681" s="7">
        <v>2</v>
      </c>
      <c r="P681" s="11">
        <v>0</v>
      </c>
      <c r="Q681" s="11">
        <f t="shared" si="70"/>
        <v>11722.565939433409</v>
      </c>
      <c r="R681" s="12" t="b">
        <f t="shared" si="71"/>
        <v>0</v>
      </c>
      <c r="S681" s="23">
        <f t="shared" si="72"/>
        <v>12809.287348606578</v>
      </c>
      <c r="T681" s="23" t="b">
        <f t="shared" si="73"/>
        <v>0</v>
      </c>
      <c r="U681" s="23">
        <f t="shared" si="74"/>
        <v>12819.686596541891</v>
      </c>
      <c r="V681" s="25">
        <f t="shared" si="75"/>
        <v>12820</v>
      </c>
      <c r="W681" s="27">
        <f t="shared" si="76"/>
        <v>-37180</v>
      </c>
    </row>
    <row r="682" spans="2:23" ht="25.5" hidden="1" x14ac:dyDescent="0.2">
      <c r="B682" s="9">
        <v>681</v>
      </c>
      <c r="C682" s="9">
        <v>32</v>
      </c>
      <c r="D682" s="9" t="s">
        <v>2005</v>
      </c>
      <c r="E682" s="9" t="s">
        <v>2085</v>
      </c>
      <c r="F682" s="9">
        <v>128962</v>
      </c>
      <c r="G682" s="10" t="s">
        <v>2007</v>
      </c>
      <c r="H682" s="10" t="s">
        <v>2008</v>
      </c>
      <c r="I682" s="10" t="s">
        <v>2086</v>
      </c>
      <c r="J682" s="10" t="s">
        <v>2087</v>
      </c>
      <c r="K682" s="11">
        <v>102000</v>
      </c>
      <c r="L682" s="11">
        <v>74078</v>
      </c>
      <c r="M682" s="11">
        <v>0</v>
      </c>
      <c r="N682" s="21">
        <v>30000</v>
      </c>
      <c r="O682" s="7">
        <v>2</v>
      </c>
      <c r="P682" s="11">
        <v>0</v>
      </c>
      <c r="Q682" s="11">
        <f t="shared" si="70"/>
        <v>11722.565939433409</v>
      </c>
      <c r="R682" s="12" t="b">
        <f t="shared" si="71"/>
        <v>0</v>
      </c>
      <c r="S682" s="23">
        <f t="shared" si="72"/>
        <v>12809.287348606578</v>
      </c>
      <c r="T682" s="23" t="b">
        <f t="shared" si="73"/>
        <v>0</v>
      </c>
      <c r="U682" s="23">
        <f t="shared" si="74"/>
        <v>12819.686596541891</v>
      </c>
      <c r="V682" s="25">
        <f t="shared" si="75"/>
        <v>12820</v>
      </c>
      <c r="W682" s="27">
        <f t="shared" si="76"/>
        <v>-17180</v>
      </c>
    </row>
    <row r="683" spans="2:23" ht="25.5" hidden="1" x14ac:dyDescent="0.2">
      <c r="B683" s="9">
        <v>682</v>
      </c>
      <c r="C683" s="9">
        <v>33</v>
      </c>
      <c r="D683" s="9" t="s">
        <v>2005</v>
      </c>
      <c r="E683" s="9" t="s">
        <v>2088</v>
      </c>
      <c r="F683" s="9">
        <v>129139</v>
      </c>
      <c r="G683" s="10" t="s">
        <v>2007</v>
      </c>
      <c r="H683" s="10" t="s">
        <v>2008</v>
      </c>
      <c r="I683" s="10" t="s">
        <v>2089</v>
      </c>
      <c r="J683" s="10" t="s">
        <v>2090</v>
      </c>
      <c r="K683" s="11">
        <v>125000</v>
      </c>
      <c r="L683" s="11">
        <v>50000</v>
      </c>
      <c r="M683" s="11">
        <v>0</v>
      </c>
      <c r="N683" s="21">
        <v>50000</v>
      </c>
      <c r="O683" s="7">
        <v>2</v>
      </c>
      <c r="P683" s="11">
        <v>0</v>
      </c>
      <c r="Q683" s="11">
        <f t="shared" si="70"/>
        <v>11722.565939433409</v>
      </c>
      <c r="R683" s="12" t="b">
        <f t="shared" si="71"/>
        <v>0</v>
      </c>
      <c r="S683" s="23">
        <f t="shared" si="72"/>
        <v>12809.287348606578</v>
      </c>
      <c r="T683" s="23" t="b">
        <f t="shared" si="73"/>
        <v>0</v>
      </c>
      <c r="U683" s="23">
        <f t="shared" si="74"/>
        <v>12819.686596541891</v>
      </c>
      <c r="V683" s="25">
        <f t="shared" si="75"/>
        <v>12820</v>
      </c>
      <c r="W683" s="27">
        <f t="shared" si="76"/>
        <v>-37180</v>
      </c>
    </row>
    <row r="684" spans="2:23" ht="25.5" hidden="1" x14ac:dyDescent="0.2">
      <c r="B684" s="9">
        <v>683</v>
      </c>
      <c r="C684" s="9">
        <v>34</v>
      </c>
      <c r="D684" s="9" t="s">
        <v>2005</v>
      </c>
      <c r="E684" s="9" t="s">
        <v>2091</v>
      </c>
      <c r="F684" s="9">
        <v>129503</v>
      </c>
      <c r="G684" s="10" t="s">
        <v>2007</v>
      </c>
      <c r="H684" s="10" t="s">
        <v>2008</v>
      </c>
      <c r="I684" s="10" t="s">
        <v>2092</v>
      </c>
      <c r="J684" s="10" t="s">
        <v>2093</v>
      </c>
      <c r="K684" s="11">
        <v>129500</v>
      </c>
      <c r="L684" s="11">
        <v>115000</v>
      </c>
      <c r="M684" s="11">
        <v>0</v>
      </c>
      <c r="N684" s="21">
        <v>50000</v>
      </c>
      <c r="O684" s="7">
        <v>2</v>
      </c>
      <c r="P684" s="11">
        <v>0</v>
      </c>
      <c r="Q684" s="11">
        <f t="shared" si="70"/>
        <v>11722.565939433409</v>
      </c>
      <c r="R684" s="12" t="b">
        <f t="shared" si="71"/>
        <v>0</v>
      </c>
      <c r="S684" s="23">
        <f t="shared" si="72"/>
        <v>12809.287348606578</v>
      </c>
      <c r="T684" s="23" t="b">
        <f t="shared" si="73"/>
        <v>0</v>
      </c>
      <c r="U684" s="23">
        <f t="shared" si="74"/>
        <v>12819.686596541891</v>
      </c>
      <c r="V684" s="25">
        <f t="shared" si="75"/>
        <v>12820</v>
      </c>
      <c r="W684" s="27">
        <f t="shared" si="76"/>
        <v>-37180</v>
      </c>
    </row>
    <row r="685" spans="2:23" ht="25.5" hidden="1" x14ac:dyDescent="0.2">
      <c r="B685" s="9">
        <v>684</v>
      </c>
      <c r="C685" s="9">
        <v>35</v>
      </c>
      <c r="D685" s="9" t="s">
        <v>2005</v>
      </c>
      <c r="E685" s="9" t="s">
        <v>432</v>
      </c>
      <c r="F685" s="9">
        <v>129567</v>
      </c>
      <c r="G685" s="10" t="s">
        <v>2007</v>
      </c>
      <c r="H685" s="10" t="s">
        <v>2008</v>
      </c>
      <c r="I685" s="10" t="s">
        <v>2094</v>
      </c>
      <c r="J685" s="10" t="s">
        <v>2095</v>
      </c>
      <c r="K685" s="11">
        <v>41667</v>
      </c>
      <c r="L685" s="11">
        <v>32138</v>
      </c>
      <c r="M685" s="11">
        <v>0</v>
      </c>
      <c r="N685" s="21">
        <v>32000</v>
      </c>
      <c r="O685" s="7">
        <v>2</v>
      </c>
      <c r="P685" s="11">
        <v>0</v>
      </c>
      <c r="Q685" s="11">
        <f t="shared" si="70"/>
        <v>11722.565939433409</v>
      </c>
      <c r="R685" s="12" t="b">
        <f t="shared" si="71"/>
        <v>0</v>
      </c>
      <c r="S685" s="23">
        <f t="shared" si="72"/>
        <v>12809.287348606578</v>
      </c>
      <c r="T685" s="23" t="b">
        <f t="shared" si="73"/>
        <v>0</v>
      </c>
      <c r="U685" s="23">
        <f t="shared" si="74"/>
        <v>12819.686596541891</v>
      </c>
      <c r="V685" s="25">
        <f t="shared" si="75"/>
        <v>12820</v>
      </c>
      <c r="W685" s="27">
        <f t="shared" si="76"/>
        <v>-19180</v>
      </c>
    </row>
    <row r="686" spans="2:23" ht="25.5" hidden="1" x14ac:dyDescent="0.2">
      <c r="B686" s="9">
        <v>685</v>
      </c>
      <c r="C686" s="9">
        <v>36</v>
      </c>
      <c r="D686" s="9" t="s">
        <v>2005</v>
      </c>
      <c r="E686" s="9" t="s">
        <v>2096</v>
      </c>
      <c r="F686" s="9">
        <v>129629</v>
      </c>
      <c r="G686" s="10" t="s">
        <v>2007</v>
      </c>
      <c r="H686" s="10" t="s">
        <v>2008</v>
      </c>
      <c r="I686" s="10" t="s">
        <v>2027</v>
      </c>
      <c r="J686" s="10" t="s">
        <v>2097</v>
      </c>
      <c r="K686" s="11">
        <v>120000</v>
      </c>
      <c r="L686" s="11">
        <v>109357</v>
      </c>
      <c r="M686" s="11">
        <v>0</v>
      </c>
      <c r="N686" s="21">
        <v>50000</v>
      </c>
      <c r="O686" s="7">
        <v>2</v>
      </c>
      <c r="P686" s="11">
        <v>0</v>
      </c>
      <c r="Q686" s="11">
        <f t="shared" si="70"/>
        <v>11722.565939433409</v>
      </c>
      <c r="R686" s="12" t="b">
        <f t="shared" si="71"/>
        <v>0</v>
      </c>
      <c r="S686" s="23">
        <f t="shared" si="72"/>
        <v>12809.287348606578</v>
      </c>
      <c r="T686" s="23" t="b">
        <f t="shared" si="73"/>
        <v>0</v>
      </c>
      <c r="U686" s="23">
        <f t="shared" si="74"/>
        <v>12819.686596541891</v>
      </c>
      <c r="V686" s="25">
        <f t="shared" si="75"/>
        <v>12820</v>
      </c>
      <c r="W686" s="27">
        <f t="shared" si="76"/>
        <v>-37180</v>
      </c>
    </row>
    <row r="687" spans="2:23" ht="25.5" hidden="1" x14ac:dyDescent="0.2">
      <c r="B687" s="9">
        <v>686</v>
      </c>
      <c r="C687" s="9">
        <v>37</v>
      </c>
      <c r="D687" s="9" t="s">
        <v>2005</v>
      </c>
      <c r="E687" s="9" t="s">
        <v>2098</v>
      </c>
      <c r="F687" s="9">
        <v>129718</v>
      </c>
      <c r="G687" s="10" t="s">
        <v>2007</v>
      </c>
      <c r="H687" s="10" t="s">
        <v>2008</v>
      </c>
      <c r="I687" s="10" t="s">
        <v>1175</v>
      </c>
      <c r="J687" s="10" t="s">
        <v>2099</v>
      </c>
      <c r="K687" s="11">
        <v>95000</v>
      </c>
      <c r="L687" s="11">
        <v>52000</v>
      </c>
      <c r="M687" s="11">
        <v>0</v>
      </c>
      <c r="N687" s="21">
        <v>30000</v>
      </c>
      <c r="O687" s="7">
        <v>2</v>
      </c>
      <c r="P687" s="11">
        <v>0</v>
      </c>
      <c r="Q687" s="11">
        <f t="shared" si="70"/>
        <v>11722.565939433409</v>
      </c>
      <c r="R687" s="12" t="b">
        <f t="shared" si="71"/>
        <v>0</v>
      </c>
      <c r="S687" s="23">
        <f t="shared" si="72"/>
        <v>12809.287348606578</v>
      </c>
      <c r="T687" s="23" t="b">
        <f t="shared" si="73"/>
        <v>0</v>
      </c>
      <c r="U687" s="23">
        <f t="shared" si="74"/>
        <v>12819.686596541891</v>
      </c>
      <c r="V687" s="25">
        <f t="shared" si="75"/>
        <v>12820</v>
      </c>
      <c r="W687" s="27">
        <f t="shared" si="76"/>
        <v>-17180</v>
      </c>
    </row>
    <row r="688" spans="2:23" ht="25.5" hidden="1" x14ac:dyDescent="0.2">
      <c r="B688" s="9">
        <v>687</v>
      </c>
      <c r="C688" s="9">
        <v>38</v>
      </c>
      <c r="D688" s="9" t="s">
        <v>2005</v>
      </c>
      <c r="E688" s="9" t="s">
        <v>2100</v>
      </c>
      <c r="F688" s="9">
        <v>129745</v>
      </c>
      <c r="G688" s="10" t="s">
        <v>2007</v>
      </c>
      <c r="H688" s="10" t="s">
        <v>2008</v>
      </c>
      <c r="I688" s="10" t="s">
        <v>1175</v>
      </c>
      <c r="J688" s="10" t="s">
        <v>2101</v>
      </c>
      <c r="K688" s="11">
        <v>52000</v>
      </c>
      <c r="L688" s="11">
        <v>20748</v>
      </c>
      <c r="M688" s="11">
        <v>0</v>
      </c>
      <c r="N688" s="21">
        <v>20000</v>
      </c>
      <c r="O688" s="7">
        <v>3</v>
      </c>
      <c r="P688" s="11">
        <v>0</v>
      </c>
      <c r="Q688" s="11">
        <f t="shared" si="70"/>
        <v>17583.848909150114</v>
      </c>
      <c r="R688" s="12" t="b">
        <f t="shared" si="71"/>
        <v>0</v>
      </c>
      <c r="S688" s="23">
        <f t="shared" si="72"/>
        <v>18670.570318323284</v>
      </c>
      <c r="T688" s="23" t="b">
        <f t="shared" si="73"/>
        <v>0</v>
      </c>
      <c r="U688" s="23">
        <f t="shared" si="74"/>
        <v>18680.969566258598</v>
      </c>
      <c r="V688" s="25">
        <f t="shared" si="75"/>
        <v>18681</v>
      </c>
      <c r="W688" s="27">
        <f t="shared" si="76"/>
        <v>-1319</v>
      </c>
    </row>
    <row r="689" spans="2:23" ht="25.5" hidden="1" x14ac:dyDescent="0.2">
      <c r="B689" s="9">
        <v>688</v>
      </c>
      <c r="C689" s="9">
        <v>39</v>
      </c>
      <c r="D689" s="9" t="s">
        <v>2005</v>
      </c>
      <c r="E689" s="9" t="s">
        <v>1140</v>
      </c>
      <c r="F689" s="9">
        <v>129987</v>
      </c>
      <c r="G689" s="10" t="s">
        <v>2007</v>
      </c>
      <c r="H689" s="10" t="s">
        <v>2008</v>
      </c>
      <c r="I689" s="10" t="s">
        <v>2102</v>
      </c>
      <c r="J689" s="10" t="s">
        <v>2103</v>
      </c>
      <c r="K689" s="11">
        <v>125000</v>
      </c>
      <c r="L689" s="11">
        <v>97707</v>
      </c>
      <c r="M689" s="11">
        <v>0</v>
      </c>
      <c r="N689" s="21">
        <v>50000</v>
      </c>
      <c r="O689" s="7">
        <v>2</v>
      </c>
      <c r="P689" s="11">
        <v>0</v>
      </c>
      <c r="Q689" s="11">
        <f t="shared" si="70"/>
        <v>11722.565939433409</v>
      </c>
      <c r="R689" s="12" t="b">
        <f t="shared" si="71"/>
        <v>0</v>
      </c>
      <c r="S689" s="23">
        <f t="shared" si="72"/>
        <v>12809.287348606578</v>
      </c>
      <c r="T689" s="23" t="b">
        <f t="shared" si="73"/>
        <v>0</v>
      </c>
      <c r="U689" s="23">
        <f t="shared" si="74"/>
        <v>12819.686596541891</v>
      </c>
      <c r="V689" s="25">
        <f t="shared" si="75"/>
        <v>12820</v>
      </c>
      <c r="W689" s="27">
        <f t="shared" si="76"/>
        <v>-37180</v>
      </c>
    </row>
    <row r="690" spans="2:23" ht="25.5" hidden="1" x14ac:dyDescent="0.2">
      <c r="B690" s="9">
        <v>689</v>
      </c>
      <c r="C690" s="9">
        <v>40</v>
      </c>
      <c r="D690" s="9" t="s">
        <v>2005</v>
      </c>
      <c r="E690" s="9" t="s">
        <v>1146</v>
      </c>
      <c r="F690" s="9">
        <v>129656</v>
      </c>
      <c r="G690" s="10" t="s">
        <v>2007</v>
      </c>
      <c r="H690" s="10" t="s">
        <v>2008</v>
      </c>
      <c r="I690" s="10" t="s">
        <v>2104</v>
      </c>
      <c r="J690" s="10" t="s">
        <v>2105</v>
      </c>
      <c r="K690" s="11">
        <v>70800</v>
      </c>
      <c r="L690" s="11">
        <v>6152</v>
      </c>
      <c r="M690" s="11">
        <v>0</v>
      </c>
      <c r="N690" s="21">
        <v>6000</v>
      </c>
      <c r="O690" s="7">
        <v>2</v>
      </c>
      <c r="P690" s="11">
        <v>0</v>
      </c>
      <c r="Q690" s="11">
        <f t="shared" si="70"/>
        <v>6000</v>
      </c>
      <c r="R690" s="12" t="b">
        <f t="shared" si="71"/>
        <v>1</v>
      </c>
      <c r="S690" s="23">
        <f t="shared" si="72"/>
        <v>6000</v>
      </c>
      <c r="T690" s="23" t="b">
        <f t="shared" si="73"/>
        <v>1</v>
      </c>
      <c r="U690" s="23">
        <f t="shared" si="74"/>
        <v>6000</v>
      </c>
      <c r="V690" s="25">
        <f t="shared" si="75"/>
        <v>6000</v>
      </c>
      <c r="W690" s="27">
        <f t="shared" si="76"/>
        <v>0</v>
      </c>
    </row>
    <row r="691" spans="2:23" ht="25.5" hidden="1" x14ac:dyDescent="0.2">
      <c r="B691" s="9">
        <v>690</v>
      </c>
      <c r="C691" s="9">
        <v>41</v>
      </c>
      <c r="D691" s="9" t="s">
        <v>2005</v>
      </c>
      <c r="E691" s="9" t="s">
        <v>2106</v>
      </c>
      <c r="F691" s="9">
        <v>129914</v>
      </c>
      <c r="G691" s="10" t="s">
        <v>2007</v>
      </c>
      <c r="H691" s="10" t="s">
        <v>2008</v>
      </c>
      <c r="I691" s="10" t="s">
        <v>2107</v>
      </c>
      <c r="J691" s="10" t="s">
        <v>2108</v>
      </c>
      <c r="K691" s="11">
        <v>98898</v>
      </c>
      <c r="L691" s="11">
        <v>53264</v>
      </c>
      <c r="M691" s="11">
        <v>0</v>
      </c>
      <c r="N691" s="21">
        <v>30000</v>
      </c>
      <c r="O691" s="7">
        <v>2</v>
      </c>
      <c r="P691" s="11">
        <v>0</v>
      </c>
      <c r="Q691" s="11">
        <f t="shared" si="70"/>
        <v>11722.565939433409</v>
      </c>
      <c r="R691" s="12" t="b">
        <f t="shared" si="71"/>
        <v>0</v>
      </c>
      <c r="S691" s="23">
        <f t="shared" si="72"/>
        <v>12809.287348606578</v>
      </c>
      <c r="T691" s="23" t="b">
        <f t="shared" si="73"/>
        <v>0</v>
      </c>
      <c r="U691" s="23">
        <f t="shared" si="74"/>
        <v>12819.686596541891</v>
      </c>
      <c r="V691" s="25">
        <f t="shared" si="75"/>
        <v>12820</v>
      </c>
      <c r="W691" s="27">
        <f t="shared" si="76"/>
        <v>-17180</v>
      </c>
    </row>
    <row r="692" spans="2:23" ht="25.5" hidden="1" x14ac:dyDescent="0.2">
      <c r="B692" s="9">
        <v>691</v>
      </c>
      <c r="C692" s="9">
        <v>42</v>
      </c>
      <c r="D692" s="9" t="s">
        <v>2005</v>
      </c>
      <c r="E692" s="9" t="s">
        <v>2109</v>
      </c>
      <c r="F692" s="9">
        <v>130026</v>
      </c>
      <c r="G692" s="10" t="s">
        <v>2007</v>
      </c>
      <c r="H692" s="10" t="s">
        <v>2008</v>
      </c>
      <c r="I692" s="10" t="s">
        <v>459</v>
      </c>
      <c r="J692" s="10" t="s">
        <v>2110</v>
      </c>
      <c r="K692" s="11">
        <v>90535</v>
      </c>
      <c r="L692" s="11">
        <v>80326</v>
      </c>
      <c r="M692" s="11">
        <v>0</v>
      </c>
      <c r="N692" s="21">
        <v>30000</v>
      </c>
      <c r="O692" s="7">
        <v>2</v>
      </c>
      <c r="P692" s="11">
        <v>0</v>
      </c>
      <c r="Q692" s="11">
        <f t="shared" si="70"/>
        <v>11722.565939433409</v>
      </c>
      <c r="R692" s="12" t="b">
        <f t="shared" si="71"/>
        <v>0</v>
      </c>
      <c r="S692" s="23">
        <f t="shared" si="72"/>
        <v>12809.287348606578</v>
      </c>
      <c r="T692" s="23" t="b">
        <f t="shared" si="73"/>
        <v>0</v>
      </c>
      <c r="U692" s="23">
        <f t="shared" si="74"/>
        <v>12819.686596541891</v>
      </c>
      <c r="V692" s="25">
        <f t="shared" si="75"/>
        <v>12820</v>
      </c>
      <c r="W692" s="27">
        <f t="shared" si="76"/>
        <v>-17180</v>
      </c>
    </row>
    <row r="693" spans="2:23" ht="25.5" hidden="1" x14ac:dyDescent="0.2">
      <c r="B693" s="9">
        <v>692</v>
      </c>
      <c r="C693" s="9">
        <v>43</v>
      </c>
      <c r="D693" s="9" t="s">
        <v>2005</v>
      </c>
      <c r="E693" s="9" t="s">
        <v>2111</v>
      </c>
      <c r="F693" s="9">
        <v>130062</v>
      </c>
      <c r="G693" s="10" t="s">
        <v>2007</v>
      </c>
      <c r="H693" s="10" t="s">
        <v>2008</v>
      </c>
      <c r="I693" s="10" t="s">
        <v>516</v>
      </c>
      <c r="J693" s="10" t="s">
        <v>2112</v>
      </c>
      <c r="K693" s="11">
        <v>100000</v>
      </c>
      <c r="L693" s="11">
        <v>50000</v>
      </c>
      <c r="M693" s="11">
        <v>0</v>
      </c>
      <c r="N693" s="21">
        <v>30000</v>
      </c>
      <c r="O693" s="7">
        <v>2</v>
      </c>
      <c r="P693" s="11">
        <v>0</v>
      </c>
      <c r="Q693" s="11">
        <f t="shared" si="70"/>
        <v>11722.565939433409</v>
      </c>
      <c r="R693" s="12" t="b">
        <f t="shared" si="71"/>
        <v>0</v>
      </c>
      <c r="S693" s="23">
        <f t="shared" si="72"/>
        <v>12809.287348606578</v>
      </c>
      <c r="T693" s="23" t="b">
        <f t="shared" si="73"/>
        <v>0</v>
      </c>
      <c r="U693" s="23">
        <f t="shared" si="74"/>
        <v>12819.686596541891</v>
      </c>
      <c r="V693" s="25">
        <f t="shared" si="75"/>
        <v>12820</v>
      </c>
      <c r="W693" s="27">
        <f t="shared" si="76"/>
        <v>-17180</v>
      </c>
    </row>
    <row r="694" spans="2:23" ht="25.5" hidden="1" x14ac:dyDescent="0.2">
      <c r="B694" s="9">
        <v>693</v>
      </c>
      <c r="C694" s="9">
        <v>44</v>
      </c>
      <c r="D694" s="9" t="s">
        <v>2005</v>
      </c>
      <c r="E694" s="9" t="s">
        <v>2113</v>
      </c>
      <c r="F694" s="9">
        <v>130124</v>
      </c>
      <c r="G694" s="10" t="s">
        <v>2007</v>
      </c>
      <c r="H694" s="10" t="s">
        <v>2008</v>
      </c>
      <c r="I694" s="10" t="s">
        <v>1175</v>
      </c>
      <c r="J694" s="10" t="s">
        <v>2114</v>
      </c>
      <c r="K694" s="11">
        <v>97500</v>
      </c>
      <c r="L694" s="11">
        <v>49402</v>
      </c>
      <c r="M694" s="11">
        <v>0</v>
      </c>
      <c r="N694" s="21">
        <v>20000</v>
      </c>
      <c r="O694" s="7">
        <v>2</v>
      </c>
      <c r="P694" s="11">
        <v>0</v>
      </c>
      <c r="Q694" s="11">
        <f t="shared" si="70"/>
        <v>11722.565939433409</v>
      </c>
      <c r="R694" s="12" t="b">
        <f t="shared" si="71"/>
        <v>0</v>
      </c>
      <c r="S694" s="23">
        <f t="shared" si="72"/>
        <v>12809.287348606578</v>
      </c>
      <c r="T694" s="23" t="b">
        <f t="shared" si="73"/>
        <v>0</v>
      </c>
      <c r="U694" s="23">
        <f t="shared" si="74"/>
        <v>12819.686596541891</v>
      </c>
      <c r="V694" s="25">
        <f t="shared" si="75"/>
        <v>12820</v>
      </c>
      <c r="W694" s="27">
        <f t="shared" si="76"/>
        <v>-7180</v>
      </c>
    </row>
    <row r="695" spans="2:23" ht="25.5" hidden="1" x14ac:dyDescent="0.2">
      <c r="B695" s="9">
        <v>694</v>
      </c>
      <c r="C695" s="9">
        <v>1</v>
      </c>
      <c r="D695" s="9" t="s">
        <v>2115</v>
      </c>
      <c r="E695" s="9" t="s">
        <v>2116</v>
      </c>
      <c r="F695" s="9">
        <v>131899</v>
      </c>
      <c r="G695" s="10" t="s">
        <v>2117</v>
      </c>
      <c r="H695" s="10" t="s">
        <v>2118</v>
      </c>
      <c r="I695" s="10" t="s">
        <v>2119</v>
      </c>
      <c r="J695" s="10" t="s">
        <v>2120</v>
      </c>
      <c r="K695" s="11">
        <v>153510</v>
      </c>
      <c r="L695" s="11">
        <v>71390</v>
      </c>
      <c r="M695" s="11">
        <v>27360</v>
      </c>
      <c r="N695" s="21">
        <v>44030</v>
      </c>
      <c r="O695" s="7">
        <v>2</v>
      </c>
      <c r="P695" s="11">
        <v>0</v>
      </c>
      <c r="Q695" s="11">
        <f t="shared" si="70"/>
        <v>11722.565939433409</v>
      </c>
      <c r="R695" s="12" t="b">
        <f t="shared" si="71"/>
        <v>0</v>
      </c>
      <c r="S695" s="23">
        <f t="shared" si="72"/>
        <v>12809.287348606578</v>
      </c>
      <c r="T695" s="23" t="b">
        <f t="shared" si="73"/>
        <v>0</v>
      </c>
      <c r="U695" s="23">
        <f t="shared" si="74"/>
        <v>12819.686596541891</v>
      </c>
      <c r="V695" s="25">
        <f t="shared" si="75"/>
        <v>12820</v>
      </c>
      <c r="W695" s="27">
        <f t="shared" si="76"/>
        <v>-31210</v>
      </c>
    </row>
    <row r="696" spans="2:23" ht="51" hidden="1" x14ac:dyDescent="0.2">
      <c r="B696" s="9">
        <v>695</v>
      </c>
      <c r="C696" s="9">
        <v>2</v>
      </c>
      <c r="D696" s="9" t="s">
        <v>2115</v>
      </c>
      <c r="E696" s="9" t="s">
        <v>2121</v>
      </c>
      <c r="F696" s="9">
        <v>132137</v>
      </c>
      <c r="G696" s="10" t="s">
        <v>2117</v>
      </c>
      <c r="H696" s="10" t="s">
        <v>2118</v>
      </c>
      <c r="I696" s="10" t="s">
        <v>2122</v>
      </c>
      <c r="J696" s="10" t="s">
        <v>2123</v>
      </c>
      <c r="K696" s="11">
        <v>185334</v>
      </c>
      <c r="L696" s="11">
        <v>11500</v>
      </c>
      <c r="M696" s="11">
        <v>0</v>
      </c>
      <c r="N696" s="21">
        <v>11500</v>
      </c>
      <c r="O696" s="7">
        <v>3</v>
      </c>
      <c r="P696" s="11">
        <v>0</v>
      </c>
      <c r="Q696" s="11">
        <f t="shared" si="70"/>
        <v>11500</v>
      </c>
      <c r="R696" s="12" t="b">
        <f t="shared" si="71"/>
        <v>1</v>
      </c>
      <c r="S696" s="23">
        <f t="shared" si="72"/>
        <v>11500</v>
      </c>
      <c r="T696" s="23" t="b">
        <f t="shared" si="73"/>
        <v>1</v>
      </c>
      <c r="U696" s="23">
        <f t="shared" si="74"/>
        <v>11500</v>
      </c>
      <c r="V696" s="25">
        <f t="shared" si="75"/>
        <v>11500</v>
      </c>
      <c r="W696" s="27">
        <f t="shared" si="76"/>
        <v>0</v>
      </c>
    </row>
    <row r="697" spans="2:23" ht="63.75" hidden="1" x14ac:dyDescent="0.2">
      <c r="B697" s="9">
        <v>696</v>
      </c>
      <c r="C697" s="9">
        <v>3</v>
      </c>
      <c r="D697" s="9" t="s">
        <v>2115</v>
      </c>
      <c r="E697" s="9" t="s">
        <v>2124</v>
      </c>
      <c r="F697" s="9">
        <v>130954</v>
      </c>
      <c r="G697" s="10" t="s">
        <v>2117</v>
      </c>
      <c r="H697" s="10" t="s">
        <v>2118</v>
      </c>
      <c r="I697" s="10" t="s">
        <v>2125</v>
      </c>
      <c r="J697" s="10" t="s">
        <v>2126</v>
      </c>
      <c r="K697" s="11">
        <v>489864</v>
      </c>
      <c r="L697" s="11">
        <v>105200</v>
      </c>
      <c r="M697" s="11">
        <v>15200</v>
      </c>
      <c r="N697" s="21">
        <v>90000</v>
      </c>
      <c r="O697" s="7">
        <v>4</v>
      </c>
      <c r="P697" s="11">
        <v>0</v>
      </c>
      <c r="Q697" s="11">
        <f t="shared" si="70"/>
        <v>23445.131878866818</v>
      </c>
      <c r="R697" s="12" t="b">
        <f t="shared" si="71"/>
        <v>0</v>
      </c>
      <c r="S697" s="23">
        <f t="shared" si="72"/>
        <v>24531.853288039987</v>
      </c>
      <c r="T697" s="23" t="b">
        <f t="shared" si="73"/>
        <v>0</v>
      </c>
      <c r="U697" s="23">
        <f t="shared" si="74"/>
        <v>24542.252535975302</v>
      </c>
      <c r="V697" s="25">
        <f t="shared" si="75"/>
        <v>24543</v>
      </c>
      <c r="W697" s="27">
        <f t="shared" si="76"/>
        <v>-65457</v>
      </c>
    </row>
    <row r="698" spans="2:23" ht="25.5" hidden="1" x14ac:dyDescent="0.2">
      <c r="B698" s="9">
        <v>697</v>
      </c>
      <c r="C698" s="9">
        <v>4</v>
      </c>
      <c r="D698" s="9" t="s">
        <v>2115</v>
      </c>
      <c r="E698" s="9" t="s">
        <v>1640</v>
      </c>
      <c r="F698" s="9">
        <v>130614</v>
      </c>
      <c r="G698" s="10" t="s">
        <v>2117</v>
      </c>
      <c r="H698" s="10" t="s">
        <v>2118</v>
      </c>
      <c r="I698" s="10" t="s">
        <v>2127</v>
      </c>
      <c r="J698" s="10" t="s">
        <v>2128</v>
      </c>
      <c r="K698" s="11">
        <v>160650</v>
      </c>
      <c r="L698" s="11">
        <v>67830</v>
      </c>
      <c r="M698" s="11">
        <v>30000</v>
      </c>
      <c r="N698" s="21">
        <v>27830</v>
      </c>
      <c r="O698" s="7">
        <v>4</v>
      </c>
      <c r="P698" s="11">
        <v>0</v>
      </c>
      <c r="Q698" s="11">
        <f t="shared" si="70"/>
        <v>23445.131878866818</v>
      </c>
      <c r="R698" s="12" t="b">
        <f t="shared" si="71"/>
        <v>0</v>
      </c>
      <c r="S698" s="23">
        <f t="shared" si="72"/>
        <v>24531.853288039987</v>
      </c>
      <c r="T698" s="23" t="b">
        <f t="shared" si="73"/>
        <v>0</v>
      </c>
      <c r="U698" s="23">
        <f t="shared" si="74"/>
        <v>24542.252535975302</v>
      </c>
      <c r="V698" s="25">
        <f t="shared" si="75"/>
        <v>24543</v>
      </c>
      <c r="W698" s="27">
        <f t="shared" si="76"/>
        <v>-3287</v>
      </c>
    </row>
    <row r="699" spans="2:23" ht="38.25" hidden="1" x14ac:dyDescent="0.2">
      <c r="B699" s="9">
        <v>698</v>
      </c>
      <c r="C699" s="9">
        <v>5</v>
      </c>
      <c r="D699" s="9" t="s">
        <v>2115</v>
      </c>
      <c r="E699" s="9" t="s">
        <v>2129</v>
      </c>
      <c r="F699" s="9">
        <v>132342</v>
      </c>
      <c r="G699" s="10" t="s">
        <v>2117</v>
      </c>
      <c r="H699" s="10" t="s">
        <v>2118</v>
      </c>
      <c r="I699" s="10" t="s">
        <v>2130</v>
      </c>
      <c r="J699" s="10" t="s">
        <v>2131</v>
      </c>
      <c r="K699" s="11">
        <v>202700</v>
      </c>
      <c r="L699" s="11">
        <v>25113</v>
      </c>
      <c r="M699" s="11">
        <v>5000</v>
      </c>
      <c r="N699" s="21">
        <v>20113</v>
      </c>
      <c r="O699" s="7">
        <v>5</v>
      </c>
      <c r="P699" s="11">
        <v>0</v>
      </c>
      <c r="Q699" s="11">
        <f t="shared" si="70"/>
        <v>20113</v>
      </c>
      <c r="R699" s="12" t="b">
        <f t="shared" si="71"/>
        <v>1</v>
      </c>
      <c r="S699" s="23">
        <f t="shared" si="72"/>
        <v>20113</v>
      </c>
      <c r="T699" s="23" t="b">
        <f t="shared" si="73"/>
        <v>1</v>
      </c>
      <c r="U699" s="23">
        <f t="shared" si="74"/>
        <v>20113</v>
      </c>
      <c r="V699" s="25">
        <f t="shared" si="75"/>
        <v>20113</v>
      </c>
      <c r="W699" s="27">
        <f t="shared" si="76"/>
        <v>0</v>
      </c>
    </row>
    <row r="700" spans="2:23" ht="25.5" hidden="1" x14ac:dyDescent="0.2">
      <c r="B700" s="9">
        <v>699</v>
      </c>
      <c r="C700" s="9">
        <v>6</v>
      </c>
      <c r="D700" s="9" t="s">
        <v>2115</v>
      </c>
      <c r="E700" s="9" t="s">
        <v>2132</v>
      </c>
      <c r="F700" s="9">
        <v>132681</v>
      </c>
      <c r="G700" s="10" t="s">
        <v>2117</v>
      </c>
      <c r="H700" s="10" t="s">
        <v>2118</v>
      </c>
      <c r="I700" s="10" t="s">
        <v>2133</v>
      </c>
      <c r="J700" s="10" t="s">
        <v>2134</v>
      </c>
      <c r="K700" s="11">
        <v>153510</v>
      </c>
      <c r="L700" s="11">
        <v>38675</v>
      </c>
      <c r="M700" s="11">
        <v>0</v>
      </c>
      <c r="N700" s="21">
        <v>38675</v>
      </c>
      <c r="O700" s="7">
        <v>4</v>
      </c>
      <c r="P700" s="11">
        <v>0</v>
      </c>
      <c r="Q700" s="11">
        <f t="shared" si="70"/>
        <v>23445.131878866818</v>
      </c>
      <c r="R700" s="12" t="b">
        <f t="shared" si="71"/>
        <v>0</v>
      </c>
      <c r="S700" s="23">
        <f t="shared" si="72"/>
        <v>24531.853288039987</v>
      </c>
      <c r="T700" s="23" t="b">
        <f t="shared" si="73"/>
        <v>0</v>
      </c>
      <c r="U700" s="23">
        <f t="shared" si="74"/>
        <v>24542.252535975302</v>
      </c>
      <c r="V700" s="25">
        <f t="shared" si="75"/>
        <v>24543</v>
      </c>
      <c r="W700" s="27">
        <f t="shared" si="76"/>
        <v>-14132</v>
      </c>
    </row>
    <row r="701" spans="2:23" ht="25.5" hidden="1" x14ac:dyDescent="0.2">
      <c r="B701" s="9">
        <v>700</v>
      </c>
      <c r="C701" s="9">
        <v>7</v>
      </c>
      <c r="D701" s="9" t="s">
        <v>2115</v>
      </c>
      <c r="E701" s="9" t="s">
        <v>2135</v>
      </c>
      <c r="F701" s="9">
        <v>136241</v>
      </c>
      <c r="G701" s="10" t="s">
        <v>2117</v>
      </c>
      <c r="H701" s="10" t="s">
        <v>2118</v>
      </c>
      <c r="I701" s="10" t="s">
        <v>2136</v>
      </c>
      <c r="J701" s="10" t="s">
        <v>2137</v>
      </c>
      <c r="K701" s="11">
        <v>154700</v>
      </c>
      <c r="L701" s="11">
        <v>124950</v>
      </c>
      <c r="M701" s="11">
        <v>10000</v>
      </c>
      <c r="N701" s="21">
        <v>114950</v>
      </c>
      <c r="O701" s="7">
        <v>3</v>
      </c>
      <c r="P701" s="11">
        <v>0</v>
      </c>
      <c r="Q701" s="11">
        <f t="shared" si="70"/>
        <v>17583.848909150114</v>
      </c>
      <c r="R701" s="12" t="b">
        <f t="shared" si="71"/>
        <v>0</v>
      </c>
      <c r="S701" s="23">
        <f t="shared" si="72"/>
        <v>18670.570318323284</v>
      </c>
      <c r="T701" s="23" t="b">
        <f t="shared" si="73"/>
        <v>0</v>
      </c>
      <c r="U701" s="23">
        <f t="shared" si="74"/>
        <v>18680.969566258598</v>
      </c>
      <c r="V701" s="25">
        <f t="shared" si="75"/>
        <v>18681</v>
      </c>
      <c r="W701" s="27">
        <f t="shared" si="76"/>
        <v>-96269</v>
      </c>
    </row>
    <row r="702" spans="2:23" ht="25.5" hidden="1" x14ac:dyDescent="0.2">
      <c r="B702" s="9">
        <v>701</v>
      </c>
      <c r="C702" s="9">
        <v>8</v>
      </c>
      <c r="D702" s="9" t="s">
        <v>2115</v>
      </c>
      <c r="E702" s="9" t="s">
        <v>2138</v>
      </c>
      <c r="F702" s="9">
        <v>132752</v>
      </c>
      <c r="G702" s="10" t="s">
        <v>2117</v>
      </c>
      <c r="H702" s="10" t="s">
        <v>2118</v>
      </c>
      <c r="I702" s="10" t="s">
        <v>2139</v>
      </c>
      <c r="J702" s="10" t="s">
        <v>2140</v>
      </c>
      <c r="K702" s="11">
        <v>422605.75</v>
      </c>
      <c r="L702" s="11">
        <v>40600</v>
      </c>
      <c r="M702" s="11">
        <v>0</v>
      </c>
      <c r="N702" s="21">
        <v>40600</v>
      </c>
      <c r="O702" s="7">
        <v>3</v>
      </c>
      <c r="P702" s="11">
        <v>0</v>
      </c>
      <c r="Q702" s="11">
        <f t="shared" si="70"/>
        <v>17583.848909150114</v>
      </c>
      <c r="R702" s="12" t="b">
        <f t="shared" si="71"/>
        <v>0</v>
      </c>
      <c r="S702" s="23">
        <f t="shared" si="72"/>
        <v>18670.570318323284</v>
      </c>
      <c r="T702" s="23" t="b">
        <f t="shared" si="73"/>
        <v>0</v>
      </c>
      <c r="U702" s="23">
        <f t="shared" si="74"/>
        <v>18680.969566258598</v>
      </c>
      <c r="V702" s="25">
        <f t="shared" si="75"/>
        <v>18681</v>
      </c>
      <c r="W702" s="27">
        <f t="shared" si="76"/>
        <v>-21919</v>
      </c>
    </row>
    <row r="703" spans="2:23" ht="38.25" hidden="1" x14ac:dyDescent="0.2">
      <c r="B703" s="9">
        <v>702</v>
      </c>
      <c r="C703" s="9">
        <v>9</v>
      </c>
      <c r="D703" s="9" t="s">
        <v>2115</v>
      </c>
      <c r="E703" s="9" t="s">
        <v>2141</v>
      </c>
      <c r="F703" s="9">
        <v>132841</v>
      </c>
      <c r="G703" s="10" t="s">
        <v>2117</v>
      </c>
      <c r="H703" s="10" t="s">
        <v>2118</v>
      </c>
      <c r="I703" s="10" t="s">
        <v>2142</v>
      </c>
      <c r="J703" s="10" t="s">
        <v>2143</v>
      </c>
      <c r="K703" s="11">
        <v>154700</v>
      </c>
      <c r="L703" s="11">
        <v>41846</v>
      </c>
      <c r="M703" s="11">
        <v>0</v>
      </c>
      <c r="N703" s="21">
        <v>41846</v>
      </c>
      <c r="O703" s="7">
        <v>2</v>
      </c>
      <c r="P703" s="11">
        <v>0</v>
      </c>
      <c r="Q703" s="11">
        <f t="shared" si="70"/>
        <v>11722.565939433409</v>
      </c>
      <c r="R703" s="12" t="b">
        <f t="shared" si="71"/>
        <v>0</v>
      </c>
      <c r="S703" s="23">
        <f t="shared" si="72"/>
        <v>12809.287348606578</v>
      </c>
      <c r="T703" s="23" t="b">
        <f t="shared" si="73"/>
        <v>0</v>
      </c>
      <c r="U703" s="23">
        <f t="shared" si="74"/>
        <v>12819.686596541891</v>
      </c>
      <c r="V703" s="25">
        <f t="shared" si="75"/>
        <v>12820</v>
      </c>
      <c r="W703" s="27">
        <f t="shared" si="76"/>
        <v>-29026</v>
      </c>
    </row>
    <row r="704" spans="2:23" ht="25.5" hidden="1" x14ac:dyDescent="0.2">
      <c r="B704" s="9">
        <v>703</v>
      </c>
      <c r="C704" s="9">
        <v>10</v>
      </c>
      <c r="D704" s="9" t="s">
        <v>2115</v>
      </c>
      <c r="E704" s="9" t="s">
        <v>2144</v>
      </c>
      <c r="F704" s="9">
        <v>132896</v>
      </c>
      <c r="G704" s="10" t="s">
        <v>2117</v>
      </c>
      <c r="H704" s="10" t="s">
        <v>2118</v>
      </c>
      <c r="I704" s="10" t="s">
        <v>2145</v>
      </c>
      <c r="J704" s="10" t="s">
        <v>2146</v>
      </c>
      <c r="K704" s="11">
        <v>89650</v>
      </c>
      <c r="L704" s="11">
        <v>5950</v>
      </c>
      <c r="M704" s="11">
        <v>0</v>
      </c>
      <c r="N704" s="21">
        <v>5950</v>
      </c>
      <c r="O704" s="7">
        <v>4</v>
      </c>
      <c r="P704" s="11">
        <v>0</v>
      </c>
      <c r="Q704" s="11">
        <f t="shared" si="70"/>
        <v>5950</v>
      </c>
      <c r="R704" s="12" t="b">
        <f t="shared" si="71"/>
        <v>1</v>
      </c>
      <c r="S704" s="23">
        <f t="shared" si="72"/>
        <v>5950</v>
      </c>
      <c r="T704" s="23" t="b">
        <f t="shared" si="73"/>
        <v>1</v>
      </c>
      <c r="U704" s="23">
        <f t="shared" si="74"/>
        <v>5950</v>
      </c>
      <c r="V704" s="25">
        <f t="shared" si="75"/>
        <v>5950</v>
      </c>
      <c r="W704" s="27">
        <f t="shared" si="76"/>
        <v>0</v>
      </c>
    </row>
    <row r="705" spans="2:23" ht="51" hidden="1" x14ac:dyDescent="0.2">
      <c r="B705" s="9">
        <v>704</v>
      </c>
      <c r="C705" s="9">
        <v>11</v>
      </c>
      <c r="D705" s="9" t="s">
        <v>2115</v>
      </c>
      <c r="E705" s="9" t="s">
        <v>2147</v>
      </c>
      <c r="F705" s="9">
        <v>133278</v>
      </c>
      <c r="G705" s="10" t="s">
        <v>2117</v>
      </c>
      <c r="H705" s="10" t="s">
        <v>2118</v>
      </c>
      <c r="I705" s="10" t="s">
        <v>2148</v>
      </c>
      <c r="J705" s="10" t="s">
        <v>2149</v>
      </c>
      <c r="K705" s="11">
        <v>182263</v>
      </c>
      <c r="L705" s="11">
        <v>38080</v>
      </c>
      <c r="M705" s="11">
        <v>0</v>
      </c>
      <c r="N705" s="21">
        <v>10000</v>
      </c>
      <c r="O705" s="7">
        <v>2</v>
      </c>
      <c r="P705" s="11">
        <v>0</v>
      </c>
      <c r="Q705" s="11">
        <f t="shared" si="70"/>
        <v>10000</v>
      </c>
      <c r="R705" s="12" t="b">
        <f t="shared" si="71"/>
        <v>1</v>
      </c>
      <c r="S705" s="23">
        <f t="shared" si="72"/>
        <v>10000</v>
      </c>
      <c r="T705" s="23" t="b">
        <f t="shared" si="73"/>
        <v>1</v>
      </c>
      <c r="U705" s="23">
        <f t="shared" si="74"/>
        <v>10000</v>
      </c>
      <c r="V705" s="25">
        <f t="shared" si="75"/>
        <v>10000</v>
      </c>
      <c r="W705" s="27">
        <f t="shared" si="76"/>
        <v>0</v>
      </c>
    </row>
    <row r="706" spans="2:23" ht="25.5" hidden="1" x14ac:dyDescent="0.2">
      <c r="B706" s="9">
        <v>705</v>
      </c>
      <c r="C706" s="9">
        <v>12</v>
      </c>
      <c r="D706" s="9" t="s">
        <v>2115</v>
      </c>
      <c r="E706" s="9" t="s">
        <v>2150</v>
      </c>
      <c r="F706" s="9">
        <v>134014</v>
      </c>
      <c r="G706" s="10" t="s">
        <v>2117</v>
      </c>
      <c r="H706" s="10" t="s">
        <v>2118</v>
      </c>
      <c r="I706" s="10" t="s">
        <v>2151</v>
      </c>
      <c r="J706" s="10" t="s">
        <v>2152</v>
      </c>
      <c r="K706" s="11">
        <v>207060</v>
      </c>
      <c r="L706" s="11">
        <v>100830</v>
      </c>
      <c r="M706" s="11">
        <v>33000</v>
      </c>
      <c r="N706" s="21">
        <v>67830</v>
      </c>
      <c r="O706" s="7">
        <v>3</v>
      </c>
      <c r="P706" s="11">
        <v>0</v>
      </c>
      <c r="Q706" s="11">
        <f t="shared" ref="Q706:Q769" si="77">IF(O706*$P$962&gt;N706,N706,O706*$P$962)</f>
        <v>17583.848909150114</v>
      </c>
      <c r="R706" s="12" t="b">
        <f t="shared" si="71"/>
        <v>0</v>
      </c>
      <c r="S706" s="23">
        <f t="shared" si="72"/>
        <v>18670.570318323284</v>
      </c>
      <c r="T706" s="23" t="b">
        <f t="shared" si="73"/>
        <v>0</v>
      </c>
      <c r="U706" s="23">
        <f t="shared" si="74"/>
        <v>18680.969566258598</v>
      </c>
      <c r="V706" s="25">
        <f t="shared" si="75"/>
        <v>18681</v>
      </c>
      <c r="W706" s="27">
        <f t="shared" si="76"/>
        <v>-49149</v>
      </c>
    </row>
    <row r="707" spans="2:23" ht="25.5" hidden="1" x14ac:dyDescent="0.2">
      <c r="B707" s="9">
        <v>706</v>
      </c>
      <c r="C707" s="9">
        <v>13</v>
      </c>
      <c r="D707" s="9" t="s">
        <v>2115</v>
      </c>
      <c r="E707" s="9" t="s">
        <v>2153</v>
      </c>
      <c r="F707" s="9">
        <v>131443</v>
      </c>
      <c r="G707" s="10" t="s">
        <v>2117</v>
      </c>
      <c r="H707" s="10" t="s">
        <v>2118</v>
      </c>
      <c r="I707" s="10" t="s">
        <v>2154</v>
      </c>
      <c r="J707" s="10" t="s">
        <v>2155</v>
      </c>
      <c r="K707" s="11">
        <v>95200</v>
      </c>
      <c r="L707" s="11">
        <v>54740</v>
      </c>
      <c r="M707" s="11">
        <v>14740</v>
      </c>
      <c r="N707" s="21">
        <v>40000</v>
      </c>
      <c r="O707" s="7">
        <v>2</v>
      </c>
      <c r="P707" s="11">
        <v>0</v>
      </c>
      <c r="Q707" s="11">
        <f t="shared" si="77"/>
        <v>11722.565939433409</v>
      </c>
      <c r="R707" s="12" t="b">
        <f t="shared" ref="R707:R770" si="78">IF(N707&lt;=Q707,TRUE,FALSE)</f>
        <v>0</v>
      </c>
      <c r="S707" s="23">
        <f t="shared" ref="S707:S770" si="79">IF(R707=FALSE,IF(SUM(Q707,$Q$963/$R$962)&gt;N707,Q707,SUM(Q707,$Q$963/$R$962)),Q707)</f>
        <v>12809.287348606578</v>
      </c>
      <c r="T707" s="23" t="b">
        <f t="shared" ref="T707:T770" si="80">IF(N707&lt;=S707,TRUE,FALSE)</f>
        <v>0</v>
      </c>
      <c r="U707" s="23">
        <f t="shared" ref="U707:U770" si="81">IF(T707=FALSE,IF(SUM(S707,$S$963/$T$962)&gt;N707,S707,SUM(S707,$S$963/$T$962)),S707)</f>
        <v>12819.686596541891</v>
      </c>
      <c r="V707" s="25">
        <f t="shared" ref="V707:V770" si="82">IF(U707&gt;=N707,ROUNDDOWN(U707,0),ROUNDUP(U707,0))</f>
        <v>12820</v>
      </c>
      <c r="W707" s="27">
        <f t="shared" ref="W707:W770" si="83">V707-N707</f>
        <v>-27180</v>
      </c>
    </row>
    <row r="708" spans="2:23" ht="38.25" hidden="1" x14ac:dyDescent="0.2">
      <c r="B708" s="9">
        <v>707</v>
      </c>
      <c r="C708" s="9">
        <v>14</v>
      </c>
      <c r="D708" s="9" t="s">
        <v>2115</v>
      </c>
      <c r="E708" s="9" t="s">
        <v>2156</v>
      </c>
      <c r="F708" s="9">
        <v>134755</v>
      </c>
      <c r="G708" s="10" t="s">
        <v>2117</v>
      </c>
      <c r="H708" s="10" t="s">
        <v>2118</v>
      </c>
      <c r="I708" s="10" t="s">
        <v>2157</v>
      </c>
      <c r="J708" s="10" t="s">
        <v>2158</v>
      </c>
      <c r="K708" s="11">
        <v>176916</v>
      </c>
      <c r="L708" s="11">
        <v>39145</v>
      </c>
      <c r="M708" s="11">
        <v>9145</v>
      </c>
      <c r="N708" s="21">
        <v>30000</v>
      </c>
      <c r="O708" s="7">
        <v>4</v>
      </c>
      <c r="P708" s="11">
        <v>0</v>
      </c>
      <c r="Q708" s="11">
        <f t="shared" si="77"/>
        <v>23445.131878866818</v>
      </c>
      <c r="R708" s="12" t="b">
        <f t="shared" si="78"/>
        <v>0</v>
      </c>
      <c r="S708" s="23">
        <f t="shared" si="79"/>
        <v>24531.853288039987</v>
      </c>
      <c r="T708" s="23" t="b">
        <f t="shared" si="80"/>
        <v>0</v>
      </c>
      <c r="U708" s="23">
        <f t="shared" si="81"/>
        <v>24542.252535975302</v>
      </c>
      <c r="V708" s="25">
        <f t="shared" si="82"/>
        <v>24543</v>
      </c>
      <c r="W708" s="27">
        <f t="shared" si="83"/>
        <v>-5457</v>
      </c>
    </row>
    <row r="709" spans="2:23" ht="25.5" hidden="1" x14ac:dyDescent="0.2">
      <c r="B709" s="9">
        <v>708</v>
      </c>
      <c r="C709" s="9">
        <v>15</v>
      </c>
      <c r="D709" s="9" t="s">
        <v>2115</v>
      </c>
      <c r="E709" s="9" t="s">
        <v>2159</v>
      </c>
      <c r="F709" s="9">
        <v>135164</v>
      </c>
      <c r="G709" s="10" t="s">
        <v>2117</v>
      </c>
      <c r="H709" s="10" t="s">
        <v>2118</v>
      </c>
      <c r="I709" s="10" t="s">
        <v>2160</v>
      </c>
      <c r="J709" s="10" t="s">
        <v>2161</v>
      </c>
      <c r="K709" s="11">
        <v>148056</v>
      </c>
      <c r="L709" s="11">
        <v>68392.639999999999</v>
      </c>
      <c r="M709" s="11">
        <v>1000</v>
      </c>
      <c r="N709" s="21">
        <v>67392.639999999999</v>
      </c>
      <c r="O709" s="7">
        <v>3</v>
      </c>
      <c r="P709" s="11">
        <v>0</v>
      </c>
      <c r="Q709" s="11">
        <f t="shared" si="77"/>
        <v>17583.848909150114</v>
      </c>
      <c r="R709" s="12" t="b">
        <f t="shared" si="78"/>
        <v>0</v>
      </c>
      <c r="S709" s="23">
        <f t="shared" si="79"/>
        <v>18670.570318323284</v>
      </c>
      <c r="T709" s="23" t="b">
        <f t="shared" si="80"/>
        <v>0</v>
      </c>
      <c r="U709" s="23">
        <f t="shared" si="81"/>
        <v>18680.969566258598</v>
      </c>
      <c r="V709" s="25">
        <f t="shared" si="82"/>
        <v>18681</v>
      </c>
      <c r="W709" s="27">
        <f t="shared" si="83"/>
        <v>-48711.64</v>
      </c>
    </row>
    <row r="710" spans="2:23" ht="25.5" hidden="1" x14ac:dyDescent="0.2">
      <c r="B710" s="9">
        <v>709</v>
      </c>
      <c r="C710" s="9">
        <v>16</v>
      </c>
      <c r="D710" s="9" t="s">
        <v>2115</v>
      </c>
      <c r="E710" s="9" t="s">
        <v>2162</v>
      </c>
      <c r="F710" s="9">
        <v>131540</v>
      </c>
      <c r="G710" s="10" t="s">
        <v>2117</v>
      </c>
      <c r="H710" s="10" t="s">
        <v>2118</v>
      </c>
      <c r="I710" s="10" t="s">
        <v>2163</v>
      </c>
      <c r="J710" s="10" t="s">
        <v>2164</v>
      </c>
      <c r="K710" s="11">
        <v>215000</v>
      </c>
      <c r="L710" s="11">
        <v>69000</v>
      </c>
      <c r="M710" s="11">
        <v>34500</v>
      </c>
      <c r="N710" s="21">
        <v>34500</v>
      </c>
      <c r="O710" s="7">
        <v>5</v>
      </c>
      <c r="P710" s="11">
        <v>0</v>
      </c>
      <c r="Q710" s="11">
        <f t="shared" si="77"/>
        <v>29306.414848583521</v>
      </c>
      <c r="R710" s="12" t="b">
        <f t="shared" si="78"/>
        <v>0</v>
      </c>
      <c r="S710" s="23">
        <f t="shared" si="79"/>
        <v>30393.136257756691</v>
      </c>
      <c r="T710" s="23" t="b">
        <f t="shared" si="80"/>
        <v>0</v>
      </c>
      <c r="U710" s="23">
        <f t="shared" si="81"/>
        <v>30403.535505692005</v>
      </c>
      <c r="V710" s="25">
        <f t="shared" si="82"/>
        <v>30404</v>
      </c>
      <c r="W710" s="27">
        <f t="shared" si="83"/>
        <v>-4096</v>
      </c>
    </row>
    <row r="711" spans="2:23" ht="25.5" hidden="1" x14ac:dyDescent="0.2">
      <c r="B711" s="9">
        <v>710</v>
      </c>
      <c r="C711" s="9">
        <v>17</v>
      </c>
      <c r="D711" s="9" t="s">
        <v>2115</v>
      </c>
      <c r="E711" s="9" t="s">
        <v>2165</v>
      </c>
      <c r="F711" s="9">
        <v>135547</v>
      </c>
      <c r="G711" s="10" t="s">
        <v>2117</v>
      </c>
      <c r="H711" s="10" t="s">
        <v>2118</v>
      </c>
      <c r="I711" s="10" t="s">
        <v>2166</v>
      </c>
      <c r="J711" s="10" t="s">
        <v>2167</v>
      </c>
      <c r="K711" s="11">
        <v>141448</v>
      </c>
      <c r="L711" s="11">
        <v>49890</v>
      </c>
      <c r="M711" s="11">
        <v>0</v>
      </c>
      <c r="N711" s="21">
        <v>42750</v>
      </c>
      <c r="O711" s="7">
        <v>3</v>
      </c>
      <c r="P711" s="11">
        <v>0</v>
      </c>
      <c r="Q711" s="11">
        <f t="shared" si="77"/>
        <v>17583.848909150114</v>
      </c>
      <c r="R711" s="12" t="b">
        <f t="shared" si="78"/>
        <v>0</v>
      </c>
      <c r="S711" s="23">
        <f t="shared" si="79"/>
        <v>18670.570318323284</v>
      </c>
      <c r="T711" s="23" t="b">
        <f t="shared" si="80"/>
        <v>0</v>
      </c>
      <c r="U711" s="23">
        <f t="shared" si="81"/>
        <v>18680.969566258598</v>
      </c>
      <c r="V711" s="25">
        <f t="shared" si="82"/>
        <v>18681</v>
      </c>
      <c r="W711" s="27">
        <f t="shared" si="83"/>
        <v>-24069</v>
      </c>
    </row>
    <row r="712" spans="2:23" ht="25.5" hidden="1" x14ac:dyDescent="0.2">
      <c r="B712" s="9">
        <v>711</v>
      </c>
      <c r="C712" s="9">
        <v>18</v>
      </c>
      <c r="D712" s="9" t="s">
        <v>2115</v>
      </c>
      <c r="E712" s="9" t="s">
        <v>2168</v>
      </c>
      <c r="F712" s="9">
        <v>135315</v>
      </c>
      <c r="G712" s="10" t="s">
        <v>2117</v>
      </c>
      <c r="H712" s="10" t="s">
        <v>2118</v>
      </c>
      <c r="I712" s="10" t="s">
        <v>2169</v>
      </c>
      <c r="J712" s="10" t="s">
        <v>2170</v>
      </c>
      <c r="K712" s="11">
        <v>195565</v>
      </c>
      <c r="L712" s="11">
        <v>177715</v>
      </c>
      <c r="M712" s="11">
        <v>16150</v>
      </c>
      <c r="N712" s="21">
        <v>161565</v>
      </c>
      <c r="O712" s="7">
        <v>2</v>
      </c>
      <c r="P712" s="11">
        <v>0</v>
      </c>
      <c r="Q712" s="11">
        <f t="shared" si="77"/>
        <v>11722.565939433409</v>
      </c>
      <c r="R712" s="12" t="b">
        <f t="shared" si="78"/>
        <v>0</v>
      </c>
      <c r="S712" s="23">
        <f t="shared" si="79"/>
        <v>12809.287348606578</v>
      </c>
      <c r="T712" s="23" t="b">
        <f t="shared" si="80"/>
        <v>0</v>
      </c>
      <c r="U712" s="23">
        <f t="shared" si="81"/>
        <v>12819.686596541891</v>
      </c>
      <c r="V712" s="25">
        <f t="shared" si="82"/>
        <v>12820</v>
      </c>
      <c r="W712" s="27">
        <f t="shared" si="83"/>
        <v>-148745</v>
      </c>
    </row>
    <row r="713" spans="2:23" ht="25.5" hidden="1" x14ac:dyDescent="0.2">
      <c r="B713" s="9">
        <v>712</v>
      </c>
      <c r="C713" s="9">
        <v>19</v>
      </c>
      <c r="D713" s="9" t="s">
        <v>2115</v>
      </c>
      <c r="E713" s="9" t="s">
        <v>2171</v>
      </c>
      <c r="F713" s="9">
        <v>135654</v>
      </c>
      <c r="G713" s="10" t="s">
        <v>2117</v>
      </c>
      <c r="H713" s="10" t="s">
        <v>2118</v>
      </c>
      <c r="I713" s="10" t="s">
        <v>2172</v>
      </c>
      <c r="J713" s="10" t="s">
        <v>2173</v>
      </c>
      <c r="K713" s="11">
        <v>150360</v>
      </c>
      <c r="L713" s="11">
        <v>10000</v>
      </c>
      <c r="M713" s="11">
        <v>0</v>
      </c>
      <c r="N713" s="21">
        <v>10000</v>
      </c>
      <c r="O713" s="7">
        <v>4</v>
      </c>
      <c r="P713" s="11">
        <v>0</v>
      </c>
      <c r="Q713" s="11">
        <f t="shared" si="77"/>
        <v>10000</v>
      </c>
      <c r="R713" s="12" t="b">
        <f t="shared" si="78"/>
        <v>1</v>
      </c>
      <c r="S713" s="23">
        <f t="shared" si="79"/>
        <v>10000</v>
      </c>
      <c r="T713" s="23" t="b">
        <f t="shared" si="80"/>
        <v>1</v>
      </c>
      <c r="U713" s="23">
        <f t="shared" si="81"/>
        <v>10000</v>
      </c>
      <c r="V713" s="25">
        <f t="shared" si="82"/>
        <v>10000</v>
      </c>
      <c r="W713" s="27">
        <f t="shared" si="83"/>
        <v>0</v>
      </c>
    </row>
    <row r="714" spans="2:23" ht="25.5" hidden="1" x14ac:dyDescent="0.2">
      <c r="B714" s="9">
        <v>713</v>
      </c>
      <c r="C714" s="9">
        <v>20</v>
      </c>
      <c r="D714" s="9" t="s">
        <v>2115</v>
      </c>
      <c r="E714" s="9" t="s">
        <v>2174</v>
      </c>
      <c r="F714" s="9">
        <v>135681</v>
      </c>
      <c r="G714" s="10" t="s">
        <v>2117</v>
      </c>
      <c r="H714" s="10" t="s">
        <v>2118</v>
      </c>
      <c r="I714" s="10" t="s">
        <v>2175</v>
      </c>
      <c r="J714" s="10" t="s">
        <v>2176</v>
      </c>
      <c r="K714" s="11">
        <v>184336</v>
      </c>
      <c r="L714" s="11">
        <v>27437</v>
      </c>
      <c r="M714" s="11">
        <v>0</v>
      </c>
      <c r="N714" s="21">
        <v>15000</v>
      </c>
      <c r="O714" s="7">
        <v>3</v>
      </c>
      <c r="P714" s="11">
        <v>0</v>
      </c>
      <c r="Q714" s="11">
        <f t="shared" si="77"/>
        <v>15000</v>
      </c>
      <c r="R714" s="12" t="b">
        <f t="shared" si="78"/>
        <v>1</v>
      </c>
      <c r="S714" s="23">
        <f t="shared" si="79"/>
        <v>15000</v>
      </c>
      <c r="T714" s="23" t="b">
        <f t="shared" si="80"/>
        <v>1</v>
      </c>
      <c r="U714" s="23">
        <f t="shared" si="81"/>
        <v>15000</v>
      </c>
      <c r="V714" s="25">
        <f t="shared" si="82"/>
        <v>15000</v>
      </c>
      <c r="W714" s="27">
        <f t="shared" si="83"/>
        <v>0</v>
      </c>
    </row>
    <row r="715" spans="2:23" ht="51" hidden="1" x14ac:dyDescent="0.2">
      <c r="B715" s="9">
        <v>714</v>
      </c>
      <c r="C715" s="9">
        <v>21</v>
      </c>
      <c r="D715" s="9" t="s">
        <v>2115</v>
      </c>
      <c r="E715" s="9" t="s">
        <v>2177</v>
      </c>
      <c r="F715" s="9">
        <v>136269</v>
      </c>
      <c r="G715" s="10" t="s">
        <v>2117</v>
      </c>
      <c r="H715" s="10" t="s">
        <v>2118</v>
      </c>
      <c r="I715" s="10" t="s">
        <v>198</v>
      </c>
      <c r="J715" s="10" t="s">
        <v>2178</v>
      </c>
      <c r="K715" s="11">
        <v>249240</v>
      </c>
      <c r="L715" s="11">
        <v>36342</v>
      </c>
      <c r="M715" s="11">
        <v>0</v>
      </c>
      <c r="N715" s="21">
        <v>36342</v>
      </c>
      <c r="O715" s="7">
        <v>2</v>
      </c>
      <c r="P715" s="11">
        <v>0</v>
      </c>
      <c r="Q715" s="11">
        <f t="shared" si="77"/>
        <v>11722.565939433409</v>
      </c>
      <c r="R715" s="12" t="b">
        <f t="shared" si="78"/>
        <v>0</v>
      </c>
      <c r="S715" s="23">
        <f t="shared" si="79"/>
        <v>12809.287348606578</v>
      </c>
      <c r="T715" s="23" t="b">
        <f t="shared" si="80"/>
        <v>0</v>
      </c>
      <c r="U715" s="23">
        <f t="shared" si="81"/>
        <v>12819.686596541891</v>
      </c>
      <c r="V715" s="25">
        <f t="shared" si="82"/>
        <v>12820</v>
      </c>
      <c r="W715" s="27">
        <f t="shared" si="83"/>
        <v>-23522</v>
      </c>
    </row>
    <row r="716" spans="2:23" ht="25.5" hidden="1" x14ac:dyDescent="0.2">
      <c r="B716" s="9">
        <v>715</v>
      </c>
      <c r="C716" s="9">
        <v>22</v>
      </c>
      <c r="D716" s="9" t="s">
        <v>2115</v>
      </c>
      <c r="E716" s="9" t="s">
        <v>2179</v>
      </c>
      <c r="F716" s="9">
        <v>136107</v>
      </c>
      <c r="G716" s="10" t="s">
        <v>2117</v>
      </c>
      <c r="H716" s="10" t="s">
        <v>2118</v>
      </c>
      <c r="I716" s="10" t="s">
        <v>2180</v>
      </c>
      <c r="J716" s="10" t="s">
        <v>2181</v>
      </c>
      <c r="K716" s="11">
        <v>54740</v>
      </c>
      <c r="L716" s="11">
        <v>54740</v>
      </c>
      <c r="M716" s="11">
        <v>20000</v>
      </c>
      <c r="N716" s="21">
        <v>34740</v>
      </c>
      <c r="O716" s="7">
        <v>5</v>
      </c>
      <c r="P716" s="11">
        <v>0</v>
      </c>
      <c r="Q716" s="11">
        <f t="shared" si="77"/>
        <v>29306.414848583521</v>
      </c>
      <c r="R716" s="12" t="b">
        <f t="shared" si="78"/>
        <v>0</v>
      </c>
      <c r="S716" s="23">
        <f t="shared" si="79"/>
        <v>30393.136257756691</v>
      </c>
      <c r="T716" s="23" t="b">
        <f t="shared" si="80"/>
        <v>0</v>
      </c>
      <c r="U716" s="23">
        <f t="shared" si="81"/>
        <v>30403.535505692005</v>
      </c>
      <c r="V716" s="25">
        <f t="shared" si="82"/>
        <v>30404</v>
      </c>
      <c r="W716" s="27">
        <f t="shared" si="83"/>
        <v>-4336</v>
      </c>
    </row>
    <row r="717" spans="2:23" ht="114.75" hidden="1" x14ac:dyDescent="0.2">
      <c r="B717" s="9">
        <v>716</v>
      </c>
      <c r="C717" s="9">
        <v>23</v>
      </c>
      <c r="D717" s="9" t="s">
        <v>2115</v>
      </c>
      <c r="E717" s="9" t="s">
        <v>2182</v>
      </c>
      <c r="F717" s="9">
        <v>131817</v>
      </c>
      <c r="G717" s="10" t="s">
        <v>2117</v>
      </c>
      <c r="H717" s="10" t="s">
        <v>2118</v>
      </c>
      <c r="I717" s="10" t="s">
        <v>2139</v>
      </c>
      <c r="J717" s="10" t="s">
        <v>2183</v>
      </c>
      <c r="K717" s="11">
        <v>373760</v>
      </c>
      <c r="L717" s="11">
        <v>50140</v>
      </c>
      <c r="M717" s="11">
        <v>0</v>
      </c>
      <c r="N717" s="21">
        <v>50140</v>
      </c>
      <c r="O717" s="7">
        <v>3</v>
      </c>
      <c r="P717" s="11">
        <v>0</v>
      </c>
      <c r="Q717" s="11">
        <f t="shared" si="77"/>
        <v>17583.848909150114</v>
      </c>
      <c r="R717" s="12" t="b">
        <f t="shared" si="78"/>
        <v>0</v>
      </c>
      <c r="S717" s="23">
        <f t="shared" si="79"/>
        <v>18670.570318323284</v>
      </c>
      <c r="T717" s="23" t="b">
        <f t="shared" si="80"/>
        <v>0</v>
      </c>
      <c r="U717" s="23">
        <f t="shared" si="81"/>
        <v>18680.969566258598</v>
      </c>
      <c r="V717" s="25">
        <f t="shared" si="82"/>
        <v>18681</v>
      </c>
      <c r="W717" s="27">
        <f t="shared" si="83"/>
        <v>-31459</v>
      </c>
    </row>
    <row r="718" spans="2:23" ht="76.5" hidden="1" x14ac:dyDescent="0.2">
      <c r="B718" s="9">
        <v>717</v>
      </c>
      <c r="C718" s="9">
        <v>1</v>
      </c>
      <c r="D718" s="9" t="s">
        <v>2184</v>
      </c>
      <c r="E718" s="9" t="s">
        <v>2185</v>
      </c>
      <c r="F718" s="9">
        <v>140244</v>
      </c>
      <c r="G718" s="10" t="s">
        <v>2186</v>
      </c>
      <c r="H718" s="10" t="s">
        <v>2187</v>
      </c>
      <c r="I718" s="10" t="s">
        <v>2188</v>
      </c>
      <c r="J718" s="10" t="s">
        <v>2189</v>
      </c>
      <c r="K718" s="11">
        <v>117096</v>
      </c>
      <c r="L718" s="11">
        <v>93515</v>
      </c>
      <c r="M718" s="11">
        <v>0</v>
      </c>
      <c r="N718" s="21">
        <v>93515</v>
      </c>
      <c r="O718" s="7">
        <v>3</v>
      </c>
      <c r="P718" s="11">
        <v>0</v>
      </c>
      <c r="Q718" s="11">
        <f t="shared" si="77"/>
        <v>17583.848909150114</v>
      </c>
      <c r="R718" s="12" t="b">
        <f t="shared" si="78"/>
        <v>0</v>
      </c>
      <c r="S718" s="23">
        <f t="shared" si="79"/>
        <v>18670.570318323284</v>
      </c>
      <c r="T718" s="23" t="b">
        <f t="shared" si="80"/>
        <v>0</v>
      </c>
      <c r="U718" s="23">
        <f t="shared" si="81"/>
        <v>18680.969566258598</v>
      </c>
      <c r="V718" s="25">
        <f t="shared" si="82"/>
        <v>18681</v>
      </c>
      <c r="W718" s="27">
        <f t="shared" si="83"/>
        <v>-74834</v>
      </c>
    </row>
    <row r="719" spans="2:23" ht="76.5" hidden="1" x14ac:dyDescent="0.2">
      <c r="B719" s="9">
        <v>718</v>
      </c>
      <c r="C719" s="9">
        <v>2</v>
      </c>
      <c r="D719" s="9" t="s">
        <v>2184</v>
      </c>
      <c r="E719" s="9" t="s">
        <v>2190</v>
      </c>
      <c r="F719" s="9">
        <v>140280</v>
      </c>
      <c r="G719" s="10" t="s">
        <v>2186</v>
      </c>
      <c r="H719" s="10" t="s">
        <v>2187</v>
      </c>
      <c r="I719" s="10" t="s">
        <v>2191</v>
      </c>
      <c r="J719" s="10" t="s">
        <v>2192</v>
      </c>
      <c r="K719" s="11">
        <v>131219</v>
      </c>
      <c r="L719" s="11">
        <v>79858.52</v>
      </c>
      <c r="M719" s="11">
        <v>0</v>
      </c>
      <c r="N719" s="21">
        <v>30000</v>
      </c>
      <c r="O719" s="7">
        <v>4</v>
      </c>
      <c r="P719" s="11">
        <v>0</v>
      </c>
      <c r="Q719" s="11">
        <f t="shared" si="77"/>
        <v>23445.131878866818</v>
      </c>
      <c r="R719" s="12" t="b">
        <f t="shared" si="78"/>
        <v>0</v>
      </c>
      <c r="S719" s="23">
        <f t="shared" si="79"/>
        <v>24531.853288039987</v>
      </c>
      <c r="T719" s="23" t="b">
        <f t="shared" si="80"/>
        <v>0</v>
      </c>
      <c r="U719" s="23">
        <f t="shared" si="81"/>
        <v>24542.252535975302</v>
      </c>
      <c r="V719" s="25">
        <f t="shared" si="82"/>
        <v>24543</v>
      </c>
      <c r="W719" s="27">
        <f t="shared" si="83"/>
        <v>-5457</v>
      </c>
    </row>
    <row r="720" spans="2:23" ht="76.5" hidden="1" x14ac:dyDescent="0.2">
      <c r="B720" s="9">
        <v>719</v>
      </c>
      <c r="C720" s="9">
        <v>3</v>
      </c>
      <c r="D720" s="9" t="s">
        <v>2184</v>
      </c>
      <c r="E720" s="9" t="s">
        <v>2193</v>
      </c>
      <c r="F720" s="9">
        <v>141081</v>
      </c>
      <c r="G720" s="10" t="s">
        <v>2186</v>
      </c>
      <c r="H720" s="10" t="s">
        <v>2187</v>
      </c>
      <c r="I720" s="10" t="s">
        <v>2194</v>
      </c>
      <c r="J720" s="10" t="s">
        <v>2195</v>
      </c>
      <c r="K720" s="11">
        <v>119566.05</v>
      </c>
      <c r="L720" s="11">
        <v>29365.63</v>
      </c>
      <c r="M720" s="11">
        <v>0</v>
      </c>
      <c r="N720" s="21">
        <v>29365.63</v>
      </c>
      <c r="O720" s="7">
        <v>4</v>
      </c>
      <c r="P720" s="11">
        <v>0</v>
      </c>
      <c r="Q720" s="11">
        <f t="shared" si="77"/>
        <v>23445.131878866818</v>
      </c>
      <c r="R720" s="12" t="b">
        <f t="shared" si="78"/>
        <v>0</v>
      </c>
      <c r="S720" s="23">
        <f t="shared" si="79"/>
        <v>24531.853288039987</v>
      </c>
      <c r="T720" s="23" t="b">
        <f t="shared" si="80"/>
        <v>0</v>
      </c>
      <c r="U720" s="23">
        <f t="shared" si="81"/>
        <v>24542.252535975302</v>
      </c>
      <c r="V720" s="25">
        <f t="shared" si="82"/>
        <v>24543</v>
      </c>
      <c r="W720" s="27">
        <f t="shared" si="83"/>
        <v>-4822.630000000001</v>
      </c>
    </row>
    <row r="721" spans="2:23" ht="76.5" hidden="1" x14ac:dyDescent="0.2">
      <c r="B721" s="9">
        <v>720</v>
      </c>
      <c r="C721" s="9">
        <v>4</v>
      </c>
      <c r="D721" s="9" t="s">
        <v>2184</v>
      </c>
      <c r="E721" s="9" t="s">
        <v>2196</v>
      </c>
      <c r="F721" s="9">
        <v>141535</v>
      </c>
      <c r="G721" s="10" t="s">
        <v>2186</v>
      </c>
      <c r="H721" s="10" t="s">
        <v>2187</v>
      </c>
      <c r="I721" s="10" t="s">
        <v>2197</v>
      </c>
      <c r="J721" s="10" t="s">
        <v>2198</v>
      </c>
      <c r="K721" s="11">
        <v>119900</v>
      </c>
      <c r="L721" s="11">
        <v>12250</v>
      </c>
      <c r="M721" s="11">
        <v>0</v>
      </c>
      <c r="N721" s="21">
        <v>12250</v>
      </c>
      <c r="O721" s="7">
        <v>4</v>
      </c>
      <c r="P721" s="11">
        <v>0</v>
      </c>
      <c r="Q721" s="11">
        <f t="shared" si="77"/>
        <v>12250</v>
      </c>
      <c r="R721" s="12" t="b">
        <f t="shared" si="78"/>
        <v>1</v>
      </c>
      <c r="S721" s="23">
        <f t="shared" si="79"/>
        <v>12250</v>
      </c>
      <c r="T721" s="23" t="b">
        <f t="shared" si="80"/>
        <v>1</v>
      </c>
      <c r="U721" s="23">
        <f t="shared" si="81"/>
        <v>12250</v>
      </c>
      <c r="V721" s="25">
        <f t="shared" si="82"/>
        <v>12250</v>
      </c>
      <c r="W721" s="27">
        <f t="shared" si="83"/>
        <v>0</v>
      </c>
    </row>
    <row r="722" spans="2:23" ht="127.5" hidden="1" x14ac:dyDescent="0.2">
      <c r="B722" s="9">
        <v>721</v>
      </c>
      <c r="C722" s="9">
        <v>5</v>
      </c>
      <c r="D722" s="9" t="s">
        <v>2184</v>
      </c>
      <c r="E722" s="9" t="s">
        <v>2199</v>
      </c>
      <c r="F722" s="9">
        <v>142239</v>
      </c>
      <c r="G722" s="10" t="s">
        <v>2186</v>
      </c>
      <c r="H722" s="10" t="s">
        <v>2187</v>
      </c>
      <c r="I722" s="10" t="s">
        <v>2200</v>
      </c>
      <c r="J722" s="10" t="s">
        <v>2201</v>
      </c>
      <c r="K722" s="11">
        <v>124355</v>
      </c>
      <c r="L722" s="11">
        <v>88461.45</v>
      </c>
      <c r="M722" s="11">
        <v>0</v>
      </c>
      <c r="N722" s="21">
        <v>88461.45</v>
      </c>
      <c r="O722" s="7">
        <v>4</v>
      </c>
      <c r="P722" s="11">
        <v>0</v>
      </c>
      <c r="Q722" s="11">
        <f t="shared" si="77"/>
        <v>23445.131878866818</v>
      </c>
      <c r="R722" s="12" t="b">
        <f t="shared" si="78"/>
        <v>0</v>
      </c>
      <c r="S722" s="23">
        <f t="shared" si="79"/>
        <v>24531.853288039987</v>
      </c>
      <c r="T722" s="23" t="b">
        <f t="shared" si="80"/>
        <v>0</v>
      </c>
      <c r="U722" s="23">
        <f t="shared" si="81"/>
        <v>24542.252535975302</v>
      </c>
      <c r="V722" s="25">
        <f t="shared" si="82"/>
        <v>24543</v>
      </c>
      <c r="W722" s="27">
        <f t="shared" si="83"/>
        <v>-63918.45</v>
      </c>
    </row>
    <row r="723" spans="2:23" ht="63.75" hidden="1" x14ac:dyDescent="0.2">
      <c r="B723" s="9">
        <v>722</v>
      </c>
      <c r="C723" s="9">
        <v>6</v>
      </c>
      <c r="D723" s="9" t="s">
        <v>2184</v>
      </c>
      <c r="E723" s="9" t="s">
        <v>2202</v>
      </c>
      <c r="F723" s="9">
        <v>142881</v>
      </c>
      <c r="G723" s="10" t="s">
        <v>2186</v>
      </c>
      <c r="H723" s="10" t="s">
        <v>2187</v>
      </c>
      <c r="I723" s="10" t="s">
        <v>2203</v>
      </c>
      <c r="J723" s="10" t="s">
        <v>2204</v>
      </c>
      <c r="K723" s="11">
        <v>157080</v>
      </c>
      <c r="L723" s="11">
        <v>146437</v>
      </c>
      <c r="M723" s="11">
        <v>84810</v>
      </c>
      <c r="N723" s="21">
        <v>61627</v>
      </c>
      <c r="O723" s="7">
        <v>3</v>
      </c>
      <c r="P723" s="11">
        <v>0</v>
      </c>
      <c r="Q723" s="11">
        <f t="shared" si="77"/>
        <v>17583.848909150114</v>
      </c>
      <c r="R723" s="12" t="b">
        <f t="shared" si="78"/>
        <v>0</v>
      </c>
      <c r="S723" s="23">
        <f t="shared" si="79"/>
        <v>18670.570318323284</v>
      </c>
      <c r="T723" s="23" t="b">
        <f t="shared" si="80"/>
        <v>0</v>
      </c>
      <c r="U723" s="23">
        <f t="shared" si="81"/>
        <v>18680.969566258598</v>
      </c>
      <c r="V723" s="25">
        <f t="shared" si="82"/>
        <v>18681</v>
      </c>
      <c r="W723" s="27">
        <f t="shared" si="83"/>
        <v>-42946</v>
      </c>
    </row>
    <row r="724" spans="2:23" ht="76.5" hidden="1" x14ac:dyDescent="0.2">
      <c r="B724" s="9">
        <v>723</v>
      </c>
      <c r="C724" s="9">
        <v>7</v>
      </c>
      <c r="D724" s="9" t="s">
        <v>2184</v>
      </c>
      <c r="E724" s="9" t="s">
        <v>2205</v>
      </c>
      <c r="F724" s="9">
        <v>142774</v>
      </c>
      <c r="G724" s="10" t="s">
        <v>2186</v>
      </c>
      <c r="H724" s="10" t="s">
        <v>2187</v>
      </c>
      <c r="I724" s="10" t="s">
        <v>2206</v>
      </c>
      <c r="J724" s="10" t="s">
        <v>2207</v>
      </c>
      <c r="K724" s="11">
        <v>167140</v>
      </c>
      <c r="L724" s="11">
        <v>100284</v>
      </c>
      <c r="M724" s="11">
        <v>0</v>
      </c>
      <c r="N724" s="21">
        <v>100284</v>
      </c>
      <c r="O724" s="7">
        <v>3</v>
      </c>
      <c r="P724" s="11">
        <v>0</v>
      </c>
      <c r="Q724" s="11">
        <f t="shared" si="77"/>
        <v>17583.848909150114</v>
      </c>
      <c r="R724" s="12" t="b">
        <f t="shared" si="78"/>
        <v>0</v>
      </c>
      <c r="S724" s="23">
        <f t="shared" si="79"/>
        <v>18670.570318323284</v>
      </c>
      <c r="T724" s="23" t="b">
        <f t="shared" si="80"/>
        <v>0</v>
      </c>
      <c r="U724" s="23">
        <f t="shared" si="81"/>
        <v>18680.969566258598</v>
      </c>
      <c r="V724" s="25">
        <f t="shared" si="82"/>
        <v>18681</v>
      </c>
      <c r="W724" s="27">
        <f t="shared" si="83"/>
        <v>-81603</v>
      </c>
    </row>
    <row r="725" spans="2:23" ht="51" hidden="1" x14ac:dyDescent="0.2">
      <c r="B725" s="9">
        <v>724</v>
      </c>
      <c r="C725" s="9">
        <v>8</v>
      </c>
      <c r="D725" s="9" t="s">
        <v>2184</v>
      </c>
      <c r="E725" s="9" t="s">
        <v>2208</v>
      </c>
      <c r="F725" s="9">
        <v>139704</v>
      </c>
      <c r="G725" s="10" t="s">
        <v>2186</v>
      </c>
      <c r="H725" s="10" t="s">
        <v>2187</v>
      </c>
      <c r="I725" s="10" t="s">
        <v>2209</v>
      </c>
      <c r="J725" s="10" t="s">
        <v>2210</v>
      </c>
      <c r="K725" s="11">
        <v>431375</v>
      </c>
      <c r="L725" s="11">
        <v>65450</v>
      </c>
      <c r="M725" s="11">
        <v>0</v>
      </c>
      <c r="N725" s="21">
        <v>65450</v>
      </c>
      <c r="O725" s="7">
        <v>3</v>
      </c>
      <c r="P725" s="11">
        <v>0</v>
      </c>
      <c r="Q725" s="11">
        <f t="shared" si="77"/>
        <v>17583.848909150114</v>
      </c>
      <c r="R725" s="12" t="b">
        <f t="shared" si="78"/>
        <v>0</v>
      </c>
      <c r="S725" s="23">
        <f t="shared" si="79"/>
        <v>18670.570318323284</v>
      </c>
      <c r="T725" s="23" t="b">
        <f t="shared" si="80"/>
        <v>0</v>
      </c>
      <c r="U725" s="23">
        <f t="shared" si="81"/>
        <v>18680.969566258598</v>
      </c>
      <c r="V725" s="25">
        <f t="shared" si="82"/>
        <v>18681</v>
      </c>
      <c r="W725" s="27">
        <f t="shared" si="83"/>
        <v>-46769</v>
      </c>
    </row>
    <row r="726" spans="2:23" ht="76.5" hidden="1" x14ac:dyDescent="0.2">
      <c r="B726" s="9">
        <v>725</v>
      </c>
      <c r="C726" s="9">
        <v>9</v>
      </c>
      <c r="D726" s="9" t="s">
        <v>2184</v>
      </c>
      <c r="E726" s="9" t="s">
        <v>2211</v>
      </c>
      <c r="F726" s="9">
        <v>143067</v>
      </c>
      <c r="G726" s="10" t="s">
        <v>2186</v>
      </c>
      <c r="H726" s="10" t="s">
        <v>2187</v>
      </c>
      <c r="I726" s="10" t="s">
        <v>2212</v>
      </c>
      <c r="J726" s="10" t="s">
        <v>2213</v>
      </c>
      <c r="K726" s="11">
        <v>138040</v>
      </c>
      <c r="L726" s="11">
        <v>6587.47</v>
      </c>
      <c r="M726" s="11">
        <v>0</v>
      </c>
      <c r="N726" s="21">
        <v>6587.47</v>
      </c>
      <c r="O726" s="7">
        <v>3</v>
      </c>
      <c r="P726" s="11">
        <v>0</v>
      </c>
      <c r="Q726" s="11">
        <f t="shared" si="77"/>
        <v>6587.47</v>
      </c>
      <c r="R726" s="12" t="b">
        <f t="shared" si="78"/>
        <v>1</v>
      </c>
      <c r="S726" s="23">
        <f t="shared" si="79"/>
        <v>6587.47</v>
      </c>
      <c r="T726" s="23" t="b">
        <f t="shared" si="80"/>
        <v>1</v>
      </c>
      <c r="U726" s="23">
        <f t="shared" si="81"/>
        <v>6587.47</v>
      </c>
      <c r="V726" s="25">
        <f t="shared" si="82"/>
        <v>6587</v>
      </c>
      <c r="W726" s="27">
        <f t="shared" si="83"/>
        <v>-0.47000000000025466</v>
      </c>
    </row>
    <row r="727" spans="2:23" ht="51" hidden="1" x14ac:dyDescent="0.2">
      <c r="B727" s="9">
        <v>726</v>
      </c>
      <c r="C727" s="9">
        <v>1</v>
      </c>
      <c r="D727" s="9" t="s">
        <v>1403</v>
      </c>
      <c r="E727" s="9" t="s">
        <v>2214</v>
      </c>
      <c r="F727" s="9">
        <v>136713</v>
      </c>
      <c r="G727" s="10" t="s">
        <v>2215</v>
      </c>
      <c r="H727" s="10" t="s">
        <v>2216</v>
      </c>
      <c r="I727" s="10" t="s">
        <v>2217</v>
      </c>
      <c r="J727" s="10" t="s">
        <v>2218</v>
      </c>
      <c r="K727" s="11">
        <v>123380</v>
      </c>
      <c r="L727" s="11">
        <v>12116</v>
      </c>
      <c r="M727" s="11">
        <v>0</v>
      </c>
      <c r="N727" s="21">
        <v>100000</v>
      </c>
      <c r="O727" s="13">
        <v>4</v>
      </c>
      <c r="P727" s="11">
        <v>0</v>
      </c>
      <c r="Q727" s="11">
        <f t="shared" si="77"/>
        <v>23445.131878866818</v>
      </c>
      <c r="R727" s="12" t="b">
        <f t="shared" si="78"/>
        <v>0</v>
      </c>
      <c r="S727" s="23">
        <f t="shared" si="79"/>
        <v>24531.853288039987</v>
      </c>
      <c r="T727" s="23" t="b">
        <f t="shared" si="80"/>
        <v>0</v>
      </c>
      <c r="U727" s="23">
        <f t="shared" si="81"/>
        <v>24542.252535975302</v>
      </c>
      <c r="V727" s="25">
        <f t="shared" si="82"/>
        <v>24543</v>
      </c>
      <c r="W727" s="27">
        <f t="shared" si="83"/>
        <v>-75457</v>
      </c>
    </row>
    <row r="728" spans="2:23" ht="38.25" hidden="1" x14ac:dyDescent="0.2">
      <c r="B728" s="9">
        <v>727</v>
      </c>
      <c r="C728" s="9">
        <v>2</v>
      </c>
      <c r="D728" s="9" t="s">
        <v>1403</v>
      </c>
      <c r="E728" s="9" t="s">
        <v>2219</v>
      </c>
      <c r="F728" s="9">
        <v>179873</v>
      </c>
      <c r="G728" s="10" t="s">
        <v>2215</v>
      </c>
      <c r="H728" s="10" t="s">
        <v>2216</v>
      </c>
      <c r="I728" s="10" t="s">
        <v>2220</v>
      </c>
      <c r="J728" s="10" t="s">
        <v>2221</v>
      </c>
      <c r="K728" s="11">
        <v>20000</v>
      </c>
      <c r="L728" s="11">
        <v>20000</v>
      </c>
      <c r="M728" s="11">
        <v>0</v>
      </c>
      <c r="N728" s="21">
        <v>20000</v>
      </c>
      <c r="O728" s="7">
        <v>5</v>
      </c>
      <c r="P728" s="11">
        <v>0</v>
      </c>
      <c r="Q728" s="11">
        <f t="shared" si="77"/>
        <v>20000</v>
      </c>
      <c r="R728" s="12" t="b">
        <f t="shared" si="78"/>
        <v>1</v>
      </c>
      <c r="S728" s="23">
        <f t="shared" si="79"/>
        <v>20000</v>
      </c>
      <c r="T728" s="23" t="b">
        <f t="shared" si="80"/>
        <v>1</v>
      </c>
      <c r="U728" s="23">
        <f t="shared" si="81"/>
        <v>20000</v>
      </c>
      <c r="V728" s="25">
        <f t="shared" si="82"/>
        <v>20000</v>
      </c>
      <c r="W728" s="27">
        <f t="shared" si="83"/>
        <v>0</v>
      </c>
    </row>
    <row r="729" spans="2:23" ht="25.5" hidden="1" x14ac:dyDescent="0.2">
      <c r="B729" s="9">
        <v>728</v>
      </c>
      <c r="C729" s="9">
        <v>3</v>
      </c>
      <c r="D729" s="9" t="s">
        <v>1403</v>
      </c>
      <c r="E729" s="9" t="s">
        <v>2222</v>
      </c>
      <c r="F729" s="9">
        <v>136964</v>
      </c>
      <c r="G729" s="10" t="s">
        <v>2215</v>
      </c>
      <c r="H729" s="10" t="s">
        <v>2216</v>
      </c>
      <c r="I729" s="10" t="s">
        <v>2223</v>
      </c>
      <c r="J729" s="10" t="s">
        <v>2224</v>
      </c>
      <c r="K729" s="11">
        <v>154700</v>
      </c>
      <c r="L729" s="11">
        <v>121101</v>
      </c>
      <c r="M729" s="11">
        <v>0</v>
      </c>
      <c r="N729" s="21">
        <v>121101</v>
      </c>
      <c r="O729" s="7">
        <v>4</v>
      </c>
      <c r="P729" s="11">
        <v>0</v>
      </c>
      <c r="Q729" s="11">
        <f t="shared" si="77"/>
        <v>23445.131878866818</v>
      </c>
      <c r="R729" s="12" t="b">
        <f t="shared" si="78"/>
        <v>0</v>
      </c>
      <c r="S729" s="23">
        <f t="shared" si="79"/>
        <v>24531.853288039987</v>
      </c>
      <c r="T729" s="23" t="b">
        <f t="shared" si="80"/>
        <v>0</v>
      </c>
      <c r="U729" s="23">
        <f t="shared" si="81"/>
        <v>24542.252535975302</v>
      </c>
      <c r="V729" s="25">
        <f t="shared" si="82"/>
        <v>24543</v>
      </c>
      <c r="W729" s="27">
        <f t="shared" si="83"/>
        <v>-96558</v>
      </c>
    </row>
    <row r="730" spans="2:23" ht="38.25" hidden="1" x14ac:dyDescent="0.2">
      <c r="B730" s="9">
        <v>729</v>
      </c>
      <c r="C730" s="9">
        <v>4</v>
      </c>
      <c r="D730" s="9" t="s">
        <v>1403</v>
      </c>
      <c r="E730" s="9" t="s">
        <v>2225</v>
      </c>
      <c r="F730" s="9">
        <v>137069</v>
      </c>
      <c r="G730" s="10" t="s">
        <v>2215</v>
      </c>
      <c r="H730" s="10" t="s">
        <v>2216</v>
      </c>
      <c r="I730" s="10" t="s">
        <v>2226</v>
      </c>
      <c r="J730" s="10" t="s">
        <v>2227</v>
      </c>
      <c r="K730" s="11">
        <v>156813.04999999999</v>
      </c>
      <c r="L730" s="11">
        <v>30000</v>
      </c>
      <c r="M730" s="11">
        <v>5000</v>
      </c>
      <c r="N730" s="21">
        <v>25000</v>
      </c>
      <c r="O730" s="7">
        <v>2</v>
      </c>
      <c r="P730" s="11">
        <v>0</v>
      </c>
      <c r="Q730" s="11">
        <f t="shared" si="77"/>
        <v>11722.565939433409</v>
      </c>
      <c r="R730" s="12" t="b">
        <f t="shared" si="78"/>
        <v>0</v>
      </c>
      <c r="S730" s="23">
        <f t="shared" si="79"/>
        <v>12809.287348606578</v>
      </c>
      <c r="T730" s="23" t="b">
        <f t="shared" si="80"/>
        <v>0</v>
      </c>
      <c r="U730" s="23">
        <f t="shared" si="81"/>
        <v>12819.686596541891</v>
      </c>
      <c r="V730" s="25">
        <f t="shared" si="82"/>
        <v>12820</v>
      </c>
      <c r="W730" s="27">
        <f t="shared" si="83"/>
        <v>-12180</v>
      </c>
    </row>
    <row r="731" spans="2:23" ht="25.5" hidden="1" x14ac:dyDescent="0.2">
      <c r="B731" s="9">
        <v>730</v>
      </c>
      <c r="C731" s="9">
        <v>5</v>
      </c>
      <c r="D731" s="9" t="s">
        <v>1403</v>
      </c>
      <c r="E731" s="9" t="s">
        <v>2228</v>
      </c>
      <c r="F731" s="9">
        <v>137130</v>
      </c>
      <c r="G731" s="10" t="s">
        <v>2215</v>
      </c>
      <c r="H731" s="10" t="s">
        <v>2216</v>
      </c>
      <c r="I731" s="10" t="s">
        <v>2229</v>
      </c>
      <c r="J731" s="10" t="s">
        <v>2230</v>
      </c>
      <c r="K731" s="11">
        <v>52360</v>
      </c>
      <c r="L731" s="11">
        <v>18761</v>
      </c>
      <c r="M731" s="11">
        <v>0</v>
      </c>
      <c r="N731" s="21">
        <v>18761</v>
      </c>
      <c r="O731" s="7">
        <v>3</v>
      </c>
      <c r="P731" s="11">
        <v>0</v>
      </c>
      <c r="Q731" s="11">
        <f t="shared" si="77"/>
        <v>17583.848909150114</v>
      </c>
      <c r="R731" s="12" t="b">
        <f t="shared" si="78"/>
        <v>0</v>
      </c>
      <c r="S731" s="23">
        <f t="shared" si="79"/>
        <v>18670.570318323284</v>
      </c>
      <c r="T731" s="23" t="b">
        <f t="shared" si="80"/>
        <v>0</v>
      </c>
      <c r="U731" s="23">
        <f t="shared" si="81"/>
        <v>18680.969566258598</v>
      </c>
      <c r="V731" s="25">
        <f t="shared" si="82"/>
        <v>18681</v>
      </c>
      <c r="W731" s="27">
        <f t="shared" si="83"/>
        <v>-80</v>
      </c>
    </row>
    <row r="732" spans="2:23" ht="51" hidden="1" x14ac:dyDescent="0.2">
      <c r="B732" s="9">
        <v>731</v>
      </c>
      <c r="C732" s="9">
        <v>6</v>
      </c>
      <c r="D732" s="9" t="s">
        <v>1403</v>
      </c>
      <c r="E732" s="9" t="s">
        <v>2231</v>
      </c>
      <c r="F732" s="9">
        <v>137274</v>
      </c>
      <c r="G732" s="10" t="s">
        <v>2215</v>
      </c>
      <c r="H732" s="10" t="s">
        <v>2216</v>
      </c>
      <c r="I732" s="10" t="s">
        <v>2232</v>
      </c>
      <c r="J732" s="10" t="s">
        <v>2233</v>
      </c>
      <c r="K732" s="11">
        <v>179950</v>
      </c>
      <c r="L732" s="11">
        <v>139037</v>
      </c>
      <c r="M732" s="11">
        <v>39037</v>
      </c>
      <c r="N732" s="21">
        <v>100000</v>
      </c>
      <c r="O732" s="7">
        <v>3</v>
      </c>
      <c r="P732" s="11">
        <v>0</v>
      </c>
      <c r="Q732" s="11">
        <f t="shared" si="77"/>
        <v>17583.848909150114</v>
      </c>
      <c r="R732" s="12" t="b">
        <f t="shared" si="78"/>
        <v>0</v>
      </c>
      <c r="S732" s="23">
        <f t="shared" si="79"/>
        <v>18670.570318323284</v>
      </c>
      <c r="T732" s="23" t="b">
        <f t="shared" si="80"/>
        <v>0</v>
      </c>
      <c r="U732" s="23">
        <f t="shared" si="81"/>
        <v>18680.969566258598</v>
      </c>
      <c r="V732" s="25">
        <f t="shared" si="82"/>
        <v>18681</v>
      </c>
      <c r="W732" s="27">
        <f t="shared" si="83"/>
        <v>-81319</v>
      </c>
    </row>
    <row r="733" spans="2:23" ht="63.75" hidden="1" x14ac:dyDescent="0.2">
      <c r="B733" s="9">
        <v>732</v>
      </c>
      <c r="C733" s="9">
        <v>7</v>
      </c>
      <c r="D733" s="9" t="s">
        <v>1403</v>
      </c>
      <c r="E733" s="9" t="s">
        <v>2234</v>
      </c>
      <c r="F733" s="9">
        <v>179677</v>
      </c>
      <c r="G733" s="10" t="s">
        <v>2215</v>
      </c>
      <c r="H733" s="10" t="s">
        <v>2216</v>
      </c>
      <c r="I733" s="10" t="s">
        <v>2235</v>
      </c>
      <c r="J733" s="10" t="s">
        <v>2236</v>
      </c>
      <c r="K733" s="11">
        <v>157080</v>
      </c>
      <c r="L733" s="11">
        <v>144932</v>
      </c>
      <c r="M733" s="11">
        <v>36000</v>
      </c>
      <c r="N733" s="21">
        <v>108932</v>
      </c>
      <c r="O733" s="7">
        <v>0</v>
      </c>
      <c r="P733" s="11">
        <v>0</v>
      </c>
      <c r="Q733" s="11">
        <f t="shared" si="77"/>
        <v>0</v>
      </c>
      <c r="R733" s="12" t="b">
        <f t="shared" si="78"/>
        <v>0</v>
      </c>
      <c r="S733" s="23">
        <f t="shared" si="79"/>
        <v>1086.7214091731698</v>
      </c>
      <c r="T733" s="23" t="b">
        <f t="shared" si="80"/>
        <v>0</v>
      </c>
      <c r="U733" s="23">
        <f t="shared" si="81"/>
        <v>1097.1206571084833</v>
      </c>
      <c r="V733" s="25">
        <f t="shared" si="82"/>
        <v>1098</v>
      </c>
      <c r="W733" s="27">
        <f t="shared" si="83"/>
        <v>-107834</v>
      </c>
    </row>
    <row r="734" spans="2:23" ht="38.25" hidden="1" x14ac:dyDescent="0.2">
      <c r="B734" s="9">
        <v>733</v>
      </c>
      <c r="C734" s="9">
        <v>8</v>
      </c>
      <c r="D734" s="9" t="s">
        <v>1403</v>
      </c>
      <c r="E734" s="9" t="s">
        <v>2237</v>
      </c>
      <c r="F734" s="9">
        <v>136553</v>
      </c>
      <c r="G734" s="10" t="s">
        <v>2215</v>
      </c>
      <c r="H734" s="10" t="s">
        <v>2216</v>
      </c>
      <c r="I734" s="10" t="s">
        <v>2238</v>
      </c>
      <c r="J734" s="10" t="s">
        <v>2239</v>
      </c>
      <c r="K734" s="11">
        <v>157080</v>
      </c>
      <c r="L734" s="11">
        <v>118159</v>
      </c>
      <c r="M734" s="11">
        <v>0</v>
      </c>
      <c r="N734" s="21">
        <v>118159</v>
      </c>
      <c r="O734" s="7">
        <v>3</v>
      </c>
      <c r="P734" s="11">
        <v>0</v>
      </c>
      <c r="Q734" s="11">
        <f t="shared" si="77"/>
        <v>17583.848909150114</v>
      </c>
      <c r="R734" s="12" t="b">
        <f t="shared" si="78"/>
        <v>0</v>
      </c>
      <c r="S734" s="23">
        <f t="shared" si="79"/>
        <v>18670.570318323284</v>
      </c>
      <c r="T734" s="23" t="b">
        <f t="shared" si="80"/>
        <v>0</v>
      </c>
      <c r="U734" s="23">
        <f t="shared" si="81"/>
        <v>18680.969566258598</v>
      </c>
      <c r="V734" s="25">
        <f t="shared" si="82"/>
        <v>18681</v>
      </c>
      <c r="W734" s="27">
        <f t="shared" si="83"/>
        <v>-99478</v>
      </c>
    </row>
    <row r="735" spans="2:23" ht="76.5" hidden="1" x14ac:dyDescent="0.2">
      <c r="B735" s="9">
        <v>734</v>
      </c>
      <c r="C735" s="9">
        <v>9</v>
      </c>
      <c r="D735" s="9" t="s">
        <v>1403</v>
      </c>
      <c r="E735" s="9" t="s">
        <v>2240</v>
      </c>
      <c r="F735" s="9">
        <v>136526</v>
      </c>
      <c r="G735" s="10" t="s">
        <v>2215</v>
      </c>
      <c r="H735" s="10" t="s">
        <v>2216</v>
      </c>
      <c r="I735" s="10" t="s">
        <v>2241</v>
      </c>
      <c r="J735" s="10" t="s">
        <v>2242</v>
      </c>
      <c r="K735" s="11">
        <v>120000</v>
      </c>
      <c r="L735" s="11">
        <v>120000</v>
      </c>
      <c r="M735" s="11">
        <v>0</v>
      </c>
      <c r="N735" s="21">
        <v>120000</v>
      </c>
      <c r="O735" s="13">
        <v>3</v>
      </c>
      <c r="P735" s="11">
        <v>0</v>
      </c>
      <c r="Q735" s="11">
        <f t="shared" si="77"/>
        <v>17583.848909150114</v>
      </c>
      <c r="R735" s="12" t="b">
        <f t="shared" si="78"/>
        <v>0</v>
      </c>
      <c r="S735" s="23">
        <f t="shared" si="79"/>
        <v>18670.570318323284</v>
      </c>
      <c r="T735" s="23" t="b">
        <f t="shared" si="80"/>
        <v>0</v>
      </c>
      <c r="U735" s="23">
        <f t="shared" si="81"/>
        <v>18680.969566258598</v>
      </c>
      <c r="V735" s="25">
        <f t="shared" si="82"/>
        <v>18681</v>
      </c>
      <c r="W735" s="27">
        <f t="shared" si="83"/>
        <v>-101319</v>
      </c>
    </row>
    <row r="736" spans="2:23" ht="165.75" hidden="1" x14ac:dyDescent="0.2">
      <c r="B736" s="9">
        <v>735</v>
      </c>
      <c r="C736" s="9">
        <v>10</v>
      </c>
      <c r="D736" s="9" t="s">
        <v>1403</v>
      </c>
      <c r="E736" s="9" t="s">
        <v>2243</v>
      </c>
      <c r="F736" s="9">
        <v>137292</v>
      </c>
      <c r="G736" s="10" t="s">
        <v>2215</v>
      </c>
      <c r="H736" s="10" t="s">
        <v>2216</v>
      </c>
      <c r="I736" s="10" t="s">
        <v>2244</v>
      </c>
      <c r="J736" s="10" t="s">
        <v>2245</v>
      </c>
      <c r="K736" s="11">
        <v>74732</v>
      </c>
      <c r="L736" s="11">
        <v>44111</v>
      </c>
      <c r="M736" s="11">
        <v>0</v>
      </c>
      <c r="N736" s="21">
        <v>44111</v>
      </c>
      <c r="O736" s="7">
        <v>3</v>
      </c>
      <c r="P736" s="11">
        <v>0</v>
      </c>
      <c r="Q736" s="11">
        <f t="shared" si="77"/>
        <v>17583.848909150114</v>
      </c>
      <c r="R736" s="12" t="b">
        <f t="shared" si="78"/>
        <v>0</v>
      </c>
      <c r="S736" s="23">
        <f t="shared" si="79"/>
        <v>18670.570318323284</v>
      </c>
      <c r="T736" s="23" t="b">
        <f t="shared" si="80"/>
        <v>0</v>
      </c>
      <c r="U736" s="23">
        <f t="shared" si="81"/>
        <v>18680.969566258598</v>
      </c>
      <c r="V736" s="25">
        <f t="shared" si="82"/>
        <v>18681</v>
      </c>
      <c r="W736" s="27">
        <f t="shared" si="83"/>
        <v>-25430</v>
      </c>
    </row>
    <row r="737" spans="2:23" ht="76.5" hidden="1" x14ac:dyDescent="0.2">
      <c r="B737" s="9">
        <v>736</v>
      </c>
      <c r="C737" s="9">
        <v>11</v>
      </c>
      <c r="D737" s="9" t="s">
        <v>1403</v>
      </c>
      <c r="E737" s="9" t="s">
        <v>2246</v>
      </c>
      <c r="F737" s="9">
        <v>137407</v>
      </c>
      <c r="G737" s="10" t="s">
        <v>2215</v>
      </c>
      <c r="H737" s="10" t="s">
        <v>2216</v>
      </c>
      <c r="I737" s="10" t="s">
        <v>2247</v>
      </c>
      <c r="J737" s="10" t="s">
        <v>2248</v>
      </c>
      <c r="K737" s="11">
        <v>152320</v>
      </c>
      <c r="L737" s="11">
        <v>136355</v>
      </c>
      <c r="M737" s="11">
        <v>0</v>
      </c>
      <c r="N737" s="21">
        <v>136355</v>
      </c>
      <c r="O737" s="7">
        <v>3</v>
      </c>
      <c r="P737" s="11">
        <v>0</v>
      </c>
      <c r="Q737" s="11">
        <f t="shared" si="77"/>
        <v>17583.848909150114</v>
      </c>
      <c r="R737" s="12" t="b">
        <f t="shared" si="78"/>
        <v>0</v>
      </c>
      <c r="S737" s="23">
        <f t="shared" si="79"/>
        <v>18670.570318323284</v>
      </c>
      <c r="T737" s="23" t="b">
        <f t="shared" si="80"/>
        <v>0</v>
      </c>
      <c r="U737" s="23">
        <f t="shared" si="81"/>
        <v>18680.969566258598</v>
      </c>
      <c r="V737" s="25">
        <f t="shared" si="82"/>
        <v>18681</v>
      </c>
      <c r="W737" s="27">
        <f t="shared" si="83"/>
        <v>-117674</v>
      </c>
    </row>
    <row r="738" spans="2:23" ht="63.75" hidden="1" x14ac:dyDescent="0.2">
      <c r="B738" s="9">
        <v>737</v>
      </c>
      <c r="C738" s="9">
        <v>12</v>
      </c>
      <c r="D738" s="9" t="s">
        <v>1403</v>
      </c>
      <c r="E738" s="9" t="s">
        <v>2249</v>
      </c>
      <c r="F738" s="9">
        <v>137728</v>
      </c>
      <c r="G738" s="10" t="s">
        <v>2215</v>
      </c>
      <c r="H738" s="10" t="s">
        <v>2216</v>
      </c>
      <c r="I738" s="10" t="s">
        <v>2250</v>
      </c>
      <c r="J738" s="10" t="s">
        <v>2251</v>
      </c>
      <c r="K738" s="11">
        <v>47675</v>
      </c>
      <c r="L738" s="11">
        <v>26221</v>
      </c>
      <c r="M738" s="11">
        <v>0</v>
      </c>
      <c r="N738" s="21">
        <v>26221</v>
      </c>
      <c r="O738" s="7">
        <v>3</v>
      </c>
      <c r="P738" s="11">
        <v>0</v>
      </c>
      <c r="Q738" s="11">
        <f t="shared" si="77"/>
        <v>17583.848909150114</v>
      </c>
      <c r="R738" s="12" t="b">
        <f t="shared" si="78"/>
        <v>0</v>
      </c>
      <c r="S738" s="23">
        <f t="shared" si="79"/>
        <v>18670.570318323284</v>
      </c>
      <c r="T738" s="23" t="b">
        <f t="shared" si="80"/>
        <v>0</v>
      </c>
      <c r="U738" s="23">
        <f t="shared" si="81"/>
        <v>18680.969566258598</v>
      </c>
      <c r="V738" s="25">
        <f t="shared" si="82"/>
        <v>18681</v>
      </c>
      <c r="W738" s="27">
        <f t="shared" si="83"/>
        <v>-7540</v>
      </c>
    </row>
    <row r="739" spans="2:23" ht="38.25" hidden="1" x14ac:dyDescent="0.2">
      <c r="B739" s="9">
        <v>738</v>
      </c>
      <c r="C739" s="9">
        <v>13</v>
      </c>
      <c r="D739" s="9" t="s">
        <v>1403</v>
      </c>
      <c r="E739" s="9" t="s">
        <v>2252</v>
      </c>
      <c r="F739" s="9">
        <v>137746</v>
      </c>
      <c r="G739" s="10" t="s">
        <v>2215</v>
      </c>
      <c r="H739" s="10" t="s">
        <v>2216</v>
      </c>
      <c r="I739" s="10" t="s">
        <v>2253</v>
      </c>
      <c r="J739" s="10" t="s">
        <v>2254</v>
      </c>
      <c r="K739" s="11">
        <v>136850</v>
      </c>
      <c r="L739" s="11">
        <v>38583</v>
      </c>
      <c r="M739" s="11">
        <v>5000</v>
      </c>
      <c r="N739" s="21">
        <v>33583</v>
      </c>
      <c r="O739" s="7">
        <v>2</v>
      </c>
      <c r="P739" s="11">
        <v>0</v>
      </c>
      <c r="Q739" s="11">
        <f t="shared" si="77"/>
        <v>11722.565939433409</v>
      </c>
      <c r="R739" s="12" t="b">
        <f t="shared" si="78"/>
        <v>0</v>
      </c>
      <c r="S739" s="23">
        <f t="shared" si="79"/>
        <v>12809.287348606578</v>
      </c>
      <c r="T739" s="23" t="b">
        <f t="shared" si="80"/>
        <v>0</v>
      </c>
      <c r="U739" s="23">
        <f t="shared" si="81"/>
        <v>12819.686596541891</v>
      </c>
      <c r="V739" s="25">
        <f t="shared" si="82"/>
        <v>12820</v>
      </c>
      <c r="W739" s="27">
        <f t="shared" si="83"/>
        <v>-20763</v>
      </c>
    </row>
    <row r="740" spans="2:23" ht="51" hidden="1" x14ac:dyDescent="0.2">
      <c r="B740" s="9">
        <v>739</v>
      </c>
      <c r="C740" s="9">
        <v>14</v>
      </c>
      <c r="D740" s="9" t="s">
        <v>1403</v>
      </c>
      <c r="E740" s="9" t="s">
        <v>2255</v>
      </c>
      <c r="F740" s="9">
        <v>137844</v>
      </c>
      <c r="G740" s="10" t="s">
        <v>2215</v>
      </c>
      <c r="H740" s="10" t="s">
        <v>2216</v>
      </c>
      <c r="I740" s="10" t="s">
        <v>2256</v>
      </c>
      <c r="J740" s="10" t="s">
        <v>2257</v>
      </c>
      <c r="K740" s="11">
        <v>154700</v>
      </c>
      <c r="L740" s="11">
        <v>121101</v>
      </c>
      <c r="M740" s="11">
        <v>0</v>
      </c>
      <c r="N740" s="21">
        <v>91101</v>
      </c>
      <c r="O740" s="7">
        <v>3</v>
      </c>
      <c r="P740" s="11">
        <v>0</v>
      </c>
      <c r="Q740" s="11">
        <f t="shared" si="77"/>
        <v>17583.848909150114</v>
      </c>
      <c r="R740" s="12" t="b">
        <f t="shared" si="78"/>
        <v>0</v>
      </c>
      <c r="S740" s="23">
        <f t="shared" si="79"/>
        <v>18670.570318323284</v>
      </c>
      <c r="T740" s="23" t="b">
        <f t="shared" si="80"/>
        <v>0</v>
      </c>
      <c r="U740" s="23">
        <f t="shared" si="81"/>
        <v>18680.969566258598</v>
      </c>
      <c r="V740" s="25">
        <f t="shared" si="82"/>
        <v>18681</v>
      </c>
      <c r="W740" s="27">
        <f t="shared" si="83"/>
        <v>-72420</v>
      </c>
    </row>
    <row r="741" spans="2:23" ht="25.5" hidden="1" x14ac:dyDescent="0.2">
      <c r="B741" s="9">
        <v>740</v>
      </c>
      <c r="C741" s="9">
        <v>15</v>
      </c>
      <c r="D741" s="9" t="s">
        <v>1403</v>
      </c>
      <c r="E741" s="9" t="s">
        <v>2258</v>
      </c>
      <c r="F741" s="9">
        <v>137899</v>
      </c>
      <c r="G741" s="10" t="s">
        <v>2215</v>
      </c>
      <c r="H741" s="10" t="s">
        <v>2216</v>
      </c>
      <c r="I741" s="10"/>
      <c r="J741" s="10" t="s">
        <v>2259</v>
      </c>
      <c r="K741" s="11">
        <v>72000</v>
      </c>
      <c r="L741" s="11">
        <v>41035</v>
      </c>
      <c r="M741" s="11">
        <v>0</v>
      </c>
      <c r="N741" s="21">
        <v>41035</v>
      </c>
      <c r="O741" s="7">
        <v>3</v>
      </c>
      <c r="P741" s="11">
        <v>0</v>
      </c>
      <c r="Q741" s="11">
        <f t="shared" si="77"/>
        <v>17583.848909150114</v>
      </c>
      <c r="R741" s="12" t="b">
        <f t="shared" si="78"/>
        <v>0</v>
      </c>
      <c r="S741" s="23">
        <f t="shared" si="79"/>
        <v>18670.570318323284</v>
      </c>
      <c r="T741" s="23" t="b">
        <f t="shared" si="80"/>
        <v>0</v>
      </c>
      <c r="U741" s="23">
        <f t="shared" si="81"/>
        <v>18680.969566258598</v>
      </c>
      <c r="V741" s="25">
        <f t="shared" si="82"/>
        <v>18681</v>
      </c>
      <c r="W741" s="27">
        <f t="shared" si="83"/>
        <v>-22354</v>
      </c>
    </row>
    <row r="742" spans="2:23" ht="25.5" hidden="1" x14ac:dyDescent="0.2">
      <c r="B742" s="9">
        <v>741</v>
      </c>
      <c r="C742" s="9">
        <v>16</v>
      </c>
      <c r="D742" s="9" t="s">
        <v>1403</v>
      </c>
      <c r="E742" s="9" t="s">
        <v>2260</v>
      </c>
      <c r="F742" s="9">
        <v>137960</v>
      </c>
      <c r="G742" s="10" t="s">
        <v>2215</v>
      </c>
      <c r="H742" s="10" t="s">
        <v>2216</v>
      </c>
      <c r="I742" s="10" t="s">
        <v>2261</v>
      </c>
      <c r="J742" s="10" t="s">
        <v>2262</v>
      </c>
      <c r="K742" s="11">
        <v>60000</v>
      </c>
      <c r="L742" s="11">
        <v>49357</v>
      </c>
      <c r="M742" s="11">
        <v>0</v>
      </c>
      <c r="N742" s="21">
        <v>49357</v>
      </c>
      <c r="O742" s="7">
        <v>3</v>
      </c>
      <c r="P742" s="11">
        <v>0</v>
      </c>
      <c r="Q742" s="11">
        <f t="shared" si="77"/>
        <v>17583.848909150114</v>
      </c>
      <c r="R742" s="12" t="b">
        <f t="shared" si="78"/>
        <v>0</v>
      </c>
      <c r="S742" s="23">
        <f t="shared" si="79"/>
        <v>18670.570318323284</v>
      </c>
      <c r="T742" s="23" t="b">
        <f t="shared" si="80"/>
        <v>0</v>
      </c>
      <c r="U742" s="23">
        <f t="shared" si="81"/>
        <v>18680.969566258598</v>
      </c>
      <c r="V742" s="25">
        <f t="shared" si="82"/>
        <v>18681</v>
      </c>
      <c r="W742" s="27">
        <f t="shared" si="83"/>
        <v>-30676</v>
      </c>
    </row>
    <row r="743" spans="2:23" ht="25.5" hidden="1" x14ac:dyDescent="0.2">
      <c r="B743" s="9">
        <v>742</v>
      </c>
      <c r="C743" s="9">
        <v>17</v>
      </c>
      <c r="D743" s="9" t="s">
        <v>1403</v>
      </c>
      <c r="E743" s="9" t="s">
        <v>2263</v>
      </c>
      <c r="F743" s="9">
        <v>138084</v>
      </c>
      <c r="G743" s="10" t="s">
        <v>2215</v>
      </c>
      <c r="H743" s="10" t="s">
        <v>2216</v>
      </c>
      <c r="I743" s="10" t="s">
        <v>2264</v>
      </c>
      <c r="J743" s="10" t="s">
        <v>2265</v>
      </c>
      <c r="K743" s="11">
        <v>157080</v>
      </c>
      <c r="L743" s="11">
        <v>157080</v>
      </c>
      <c r="M743" s="11">
        <v>15000</v>
      </c>
      <c r="N743" s="21">
        <v>142080</v>
      </c>
      <c r="O743" s="7">
        <v>4</v>
      </c>
      <c r="P743" s="11">
        <v>0</v>
      </c>
      <c r="Q743" s="11">
        <f t="shared" si="77"/>
        <v>23445.131878866818</v>
      </c>
      <c r="R743" s="12" t="b">
        <f t="shared" si="78"/>
        <v>0</v>
      </c>
      <c r="S743" s="23">
        <f t="shared" si="79"/>
        <v>24531.853288039987</v>
      </c>
      <c r="T743" s="23" t="b">
        <f t="shared" si="80"/>
        <v>0</v>
      </c>
      <c r="U743" s="23">
        <f t="shared" si="81"/>
        <v>24542.252535975302</v>
      </c>
      <c r="V743" s="25">
        <f t="shared" si="82"/>
        <v>24543</v>
      </c>
      <c r="W743" s="27">
        <f t="shared" si="83"/>
        <v>-117537</v>
      </c>
    </row>
    <row r="744" spans="2:23" ht="25.5" hidden="1" x14ac:dyDescent="0.2">
      <c r="B744" s="9">
        <v>743</v>
      </c>
      <c r="C744" s="9">
        <v>18</v>
      </c>
      <c r="D744" s="9" t="s">
        <v>1403</v>
      </c>
      <c r="E744" s="9" t="s">
        <v>2266</v>
      </c>
      <c r="F744" s="9">
        <v>138164</v>
      </c>
      <c r="G744" s="10" t="s">
        <v>2215</v>
      </c>
      <c r="H744" s="10" t="s">
        <v>2216</v>
      </c>
      <c r="I744" s="10" t="s">
        <v>2267</v>
      </c>
      <c r="J744" s="10" t="s">
        <v>2268</v>
      </c>
      <c r="K744" s="11">
        <v>47802</v>
      </c>
      <c r="L744" s="11">
        <v>21802</v>
      </c>
      <c r="M744" s="11">
        <v>5000</v>
      </c>
      <c r="N744" s="21">
        <v>16802</v>
      </c>
      <c r="O744" s="7">
        <v>3</v>
      </c>
      <c r="P744" s="11">
        <v>0</v>
      </c>
      <c r="Q744" s="11">
        <f t="shared" si="77"/>
        <v>16802</v>
      </c>
      <c r="R744" s="12" t="b">
        <f t="shared" si="78"/>
        <v>1</v>
      </c>
      <c r="S744" s="23">
        <f t="shared" si="79"/>
        <v>16802</v>
      </c>
      <c r="T744" s="23" t="b">
        <f t="shared" si="80"/>
        <v>1</v>
      </c>
      <c r="U744" s="23">
        <f t="shared" si="81"/>
        <v>16802</v>
      </c>
      <c r="V744" s="25">
        <f t="shared" si="82"/>
        <v>16802</v>
      </c>
      <c r="W744" s="27">
        <f t="shared" si="83"/>
        <v>0</v>
      </c>
    </row>
    <row r="745" spans="2:23" ht="25.5" hidden="1" x14ac:dyDescent="0.2">
      <c r="B745" s="9">
        <v>744</v>
      </c>
      <c r="C745" s="9">
        <v>19</v>
      </c>
      <c r="D745" s="9" t="s">
        <v>1403</v>
      </c>
      <c r="E745" s="9" t="s">
        <v>2269</v>
      </c>
      <c r="F745" s="9">
        <v>138208</v>
      </c>
      <c r="G745" s="10" t="s">
        <v>2215</v>
      </c>
      <c r="H745" s="10" t="s">
        <v>2216</v>
      </c>
      <c r="I745" s="10" t="s">
        <v>2270</v>
      </c>
      <c r="J745" s="10" t="s">
        <v>2271</v>
      </c>
      <c r="K745" s="11">
        <v>76177.850000000006</v>
      </c>
      <c r="L745" s="11">
        <v>54890.85</v>
      </c>
      <c r="M745" s="11">
        <v>0</v>
      </c>
      <c r="N745" s="21">
        <v>54890.85</v>
      </c>
      <c r="O745" s="7">
        <v>3</v>
      </c>
      <c r="P745" s="11">
        <v>0</v>
      </c>
      <c r="Q745" s="11">
        <f t="shared" si="77"/>
        <v>17583.848909150114</v>
      </c>
      <c r="R745" s="12" t="b">
        <f t="shared" si="78"/>
        <v>0</v>
      </c>
      <c r="S745" s="23">
        <f t="shared" si="79"/>
        <v>18670.570318323284</v>
      </c>
      <c r="T745" s="23" t="b">
        <f t="shared" si="80"/>
        <v>0</v>
      </c>
      <c r="U745" s="23">
        <f t="shared" si="81"/>
        <v>18680.969566258598</v>
      </c>
      <c r="V745" s="25">
        <f t="shared" si="82"/>
        <v>18681</v>
      </c>
      <c r="W745" s="27">
        <f t="shared" si="83"/>
        <v>-36209.85</v>
      </c>
    </row>
    <row r="746" spans="2:23" ht="25.5" hidden="1" x14ac:dyDescent="0.2">
      <c r="B746" s="9">
        <v>745</v>
      </c>
      <c r="C746" s="9">
        <v>20</v>
      </c>
      <c r="D746" s="9" t="s">
        <v>1403</v>
      </c>
      <c r="E746" s="9" t="s">
        <v>2272</v>
      </c>
      <c r="F746" s="9">
        <v>138351</v>
      </c>
      <c r="G746" s="10" t="s">
        <v>2215</v>
      </c>
      <c r="H746" s="10" t="s">
        <v>2216</v>
      </c>
      <c r="I746" s="10" t="s">
        <v>459</v>
      </c>
      <c r="J746" s="10" t="s">
        <v>2273</v>
      </c>
      <c r="K746" s="11">
        <v>120001</v>
      </c>
      <c r="L746" s="11">
        <v>54802</v>
      </c>
      <c r="M746" s="11">
        <v>0</v>
      </c>
      <c r="N746" s="21">
        <v>54802</v>
      </c>
      <c r="O746" s="7">
        <v>3</v>
      </c>
      <c r="P746" s="11">
        <v>0</v>
      </c>
      <c r="Q746" s="11">
        <f t="shared" si="77"/>
        <v>17583.848909150114</v>
      </c>
      <c r="R746" s="12" t="b">
        <f t="shared" si="78"/>
        <v>0</v>
      </c>
      <c r="S746" s="23">
        <f t="shared" si="79"/>
        <v>18670.570318323284</v>
      </c>
      <c r="T746" s="23" t="b">
        <f t="shared" si="80"/>
        <v>0</v>
      </c>
      <c r="U746" s="23">
        <f t="shared" si="81"/>
        <v>18680.969566258598</v>
      </c>
      <c r="V746" s="25">
        <f t="shared" si="82"/>
        <v>18681</v>
      </c>
      <c r="W746" s="27">
        <f t="shared" si="83"/>
        <v>-36121</v>
      </c>
    </row>
    <row r="747" spans="2:23" ht="51" hidden="1" x14ac:dyDescent="0.2">
      <c r="B747" s="9">
        <v>746</v>
      </c>
      <c r="C747" s="9">
        <v>21</v>
      </c>
      <c r="D747" s="9" t="s">
        <v>1403</v>
      </c>
      <c r="E747" s="9" t="s">
        <v>2274</v>
      </c>
      <c r="F747" s="9">
        <v>138431</v>
      </c>
      <c r="G747" s="10" t="s">
        <v>2215</v>
      </c>
      <c r="H747" s="10" t="s">
        <v>2216</v>
      </c>
      <c r="I747" s="10" t="s">
        <v>2275</v>
      </c>
      <c r="J747" s="10" t="s">
        <v>2276</v>
      </c>
      <c r="K747" s="11">
        <v>190566.66</v>
      </c>
      <c r="L747" s="11">
        <v>73860</v>
      </c>
      <c r="M747" s="11">
        <v>0</v>
      </c>
      <c r="N747" s="21">
        <v>73860</v>
      </c>
      <c r="O747" s="7">
        <v>3</v>
      </c>
      <c r="P747" s="11">
        <v>0</v>
      </c>
      <c r="Q747" s="11">
        <f t="shared" si="77"/>
        <v>17583.848909150114</v>
      </c>
      <c r="R747" s="12" t="b">
        <f t="shared" si="78"/>
        <v>0</v>
      </c>
      <c r="S747" s="23">
        <f t="shared" si="79"/>
        <v>18670.570318323284</v>
      </c>
      <c r="T747" s="23" t="b">
        <f t="shared" si="80"/>
        <v>0</v>
      </c>
      <c r="U747" s="23">
        <f t="shared" si="81"/>
        <v>18680.969566258598</v>
      </c>
      <c r="V747" s="25">
        <f t="shared" si="82"/>
        <v>18681</v>
      </c>
      <c r="W747" s="27">
        <f t="shared" si="83"/>
        <v>-55179</v>
      </c>
    </row>
    <row r="748" spans="2:23" ht="25.5" hidden="1" x14ac:dyDescent="0.2">
      <c r="B748" s="9">
        <v>747</v>
      </c>
      <c r="C748" s="9">
        <v>22</v>
      </c>
      <c r="D748" s="9" t="s">
        <v>1403</v>
      </c>
      <c r="E748" s="9" t="s">
        <v>2277</v>
      </c>
      <c r="F748" s="9">
        <v>138501</v>
      </c>
      <c r="G748" s="10" t="s">
        <v>2215</v>
      </c>
      <c r="H748" s="10" t="s">
        <v>2216</v>
      </c>
      <c r="I748" s="10" t="s">
        <v>2278</v>
      </c>
      <c r="J748" s="10" t="s">
        <v>2279</v>
      </c>
      <c r="K748" s="11">
        <v>119000</v>
      </c>
      <c r="L748" s="11">
        <v>119000</v>
      </c>
      <c r="M748" s="11">
        <v>0</v>
      </c>
      <c r="N748" s="21">
        <v>20000</v>
      </c>
      <c r="O748" s="7">
        <v>3</v>
      </c>
      <c r="P748" s="11">
        <v>0</v>
      </c>
      <c r="Q748" s="11">
        <f t="shared" si="77"/>
        <v>17583.848909150114</v>
      </c>
      <c r="R748" s="12" t="b">
        <f t="shared" si="78"/>
        <v>0</v>
      </c>
      <c r="S748" s="23">
        <f t="shared" si="79"/>
        <v>18670.570318323284</v>
      </c>
      <c r="T748" s="23" t="b">
        <f t="shared" si="80"/>
        <v>0</v>
      </c>
      <c r="U748" s="23">
        <f t="shared" si="81"/>
        <v>18680.969566258598</v>
      </c>
      <c r="V748" s="25">
        <f t="shared" si="82"/>
        <v>18681</v>
      </c>
      <c r="W748" s="27">
        <f t="shared" si="83"/>
        <v>-1319</v>
      </c>
    </row>
    <row r="749" spans="2:23" ht="25.5" hidden="1" x14ac:dyDescent="0.2">
      <c r="B749" s="9">
        <v>748</v>
      </c>
      <c r="C749" s="9">
        <v>23</v>
      </c>
      <c r="D749" s="9" t="s">
        <v>1403</v>
      </c>
      <c r="E749" s="9" t="s">
        <v>2280</v>
      </c>
      <c r="F749" s="9">
        <v>138574</v>
      </c>
      <c r="G749" s="10" t="s">
        <v>2215</v>
      </c>
      <c r="H749" s="10" t="s">
        <v>2216</v>
      </c>
      <c r="I749" s="10"/>
      <c r="J749" s="10" t="s">
        <v>2281</v>
      </c>
      <c r="K749" s="11">
        <v>58800</v>
      </c>
      <c r="L749" s="11">
        <v>2969</v>
      </c>
      <c r="M749" s="11">
        <v>0</v>
      </c>
      <c r="N749" s="21">
        <v>2969</v>
      </c>
      <c r="O749" s="7">
        <v>3</v>
      </c>
      <c r="P749" s="11">
        <v>0</v>
      </c>
      <c r="Q749" s="11">
        <f t="shared" si="77"/>
        <v>2969</v>
      </c>
      <c r="R749" s="12" t="b">
        <f t="shared" si="78"/>
        <v>1</v>
      </c>
      <c r="S749" s="23">
        <f t="shared" si="79"/>
        <v>2969</v>
      </c>
      <c r="T749" s="23" t="b">
        <f t="shared" si="80"/>
        <v>1</v>
      </c>
      <c r="U749" s="23">
        <f t="shared" si="81"/>
        <v>2969</v>
      </c>
      <c r="V749" s="25">
        <f t="shared" si="82"/>
        <v>2969</v>
      </c>
      <c r="W749" s="27">
        <f t="shared" si="83"/>
        <v>0</v>
      </c>
    </row>
    <row r="750" spans="2:23" ht="51" hidden="1" x14ac:dyDescent="0.2">
      <c r="B750" s="9">
        <v>749</v>
      </c>
      <c r="C750" s="9">
        <v>24</v>
      </c>
      <c r="D750" s="9" t="s">
        <v>1403</v>
      </c>
      <c r="E750" s="9" t="s">
        <v>2282</v>
      </c>
      <c r="F750" s="9">
        <v>180028</v>
      </c>
      <c r="G750" s="10" t="s">
        <v>2215</v>
      </c>
      <c r="H750" s="10" t="s">
        <v>2216</v>
      </c>
      <c r="I750" s="10" t="s">
        <v>2283</v>
      </c>
      <c r="J750" s="10" t="s">
        <v>2284</v>
      </c>
      <c r="K750" s="11">
        <v>119000</v>
      </c>
      <c r="L750" s="11">
        <v>96209</v>
      </c>
      <c r="M750" s="11">
        <v>0</v>
      </c>
      <c r="N750" s="21">
        <v>80000</v>
      </c>
      <c r="O750" s="7">
        <v>3</v>
      </c>
      <c r="P750" s="11">
        <v>0</v>
      </c>
      <c r="Q750" s="11">
        <f t="shared" si="77"/>
        <v>17583.848909150114</v>
      </c>
      <c r="R750" s="12" t="b">
        <f t="shared" si="78"/>
        <v>0</v>
      </c>
      <c r="S750" s="23">
        <f t="shared" si="79"/>
        <v>18670.570318323284</v>
      </c>
      <c r="T750" s="23" t="b">
        <f t="shared" si="80"/>
        <v>0</v>
      </c>
      <c r="U750" s="23">
        <f t="shared" si="81"/>
        <v>18680.969566258598</v>
      </c>
      <c r="V750" s="25">
        <f t="shared" si="82"/>
        <v>18681</v>
      </c>
      <c r="W750" s="27">
        <f t="shared" si="83"/>
        <v>-61319</v>
      </c>
    </row>
    <row r="751" spans="2:23" ht="25.5" hidden="1" x14ac:dyDescent="0.2">
      <c r="B751" s="9">
        <v>750</v>
      </c>
      <c r="C751" s="9">
        <v>25</v>
      </c>
      <c r="D751" s="9" t="s">
        <v>1403</v>
      </c>
      <c r="E751" s="9" t="s">
        <v>2285</v>
      </c>
      <c r="F751" s="9">
        <v>180091</v>
      </c>
      <c r="G751" s="10" t="s">
        <v>2215</v>
      </c>
      <c r="H751" s="10" t="s">
        <v>2216</v>
      </c>
      <c r="I751" s="10" t="s">
        <v>2286</v>
      </c>
      <c r="J751" s="10" t="s">
        <v>2287</v>
      </c>
      <c r="K751" s="11">
        <v>157080</v>
      </c>
      <c r="L751" s="11">
        <v>157080</v>
      </c>
      <c r="M751" s="11">
        <v>30000</v>
      </c>
      <c r="N751" s="21">
        <v>127080</v>
      </c>
      <c r="O751" s="7">
        <v>3</v>
      </c>
      <c r="P751" s="11">
        <v>0</v>
      </c>
      <c r="Q751" s="11">
        <f t="shared" si="77"/>
        <v>17583.848909150114</v>
      </c>
      <c r="R751" s="12" t="b">
        <f t="shared" si="78"/>
        <v>0</v>
      </c>
      <c r="S751" s="23">
        <f t="shared" si="79"/>
        <v>18670.570318323284</v>
      </c>
      <c r="T751" s="23" t="b">
        <f t="shared" si="80"/>
        <v>0</v>
      </c>
      <c r="U751" s="23">
        <f t="shared" si="81"/>
        <v>18680.969566258598</v>
      </c>
      <c r="V751" s="25">
        <f t="shared" si="82"/>
        <v>18681</v>
      </c>
      <c r="W751" s="27">
        <f t="shared" si="83"/>
        <v>-108399</v>
      </c>
    </row>
    <row r="752" spans="2:23" ht="178.5" hidden="1" x14ac:dyDescent="0.2">
      <c r="B752" s="9">
        <v>751</v>
      </c>
      <c r="C752" s="9">
        <v>26</v>
      </c>
      <c r="D752" s="9" t="s">
        <v>1403</v>
      </c>
      <c r="E752" s="9" t="s">
        <v>2288</v>
      </c>
      <c r="F752" s="9">
        <v>138770</v>
      </c>
      <c r="G752" s="10" t="s">
        <v>2215</v>
      </c>
      <c r="H752" s="10" t="s">
        <v>2216</v>
      </c>
      <c r="I752" s="10" t="s">
        <v>2289</v>
      </c>
      <c r="J752" s="10" t="s">
        <v>2290</v>
      </c>
      <c r="K752" s="11">
        <v>148825</v>
      </c>
      <c r="L752" s="11">
        <v>138182</v>
      </c>
      <c r="M752" s="11">
        <v>0</v>
      </c>
      <c r="N752" s="21">
        <v>138182</v>
      </c>
      <c r="O752" s="7">
        <v>3</v>
      </c>
      <c r="P752" s="11">
        <v>0</v>
      </c>
      <c r="Q752" s="11">
        <f t="shared" si="77"/>
        <v>17583.848909150114</v>
      </c>
      <c r="R752" s="12" t="b">
        <f t="shared" si="78"/>
        <v>0</v>
      </c>
      <c r="S752" s="23">
        <f t="shared" si="79"/>
        <v>18670.570318323284</v>
      </c>
      <c r="T752" s="23" t="b">
        <f t="shared" si="80"/>
        <v>0</v>
      </c>
      <c r="U752" s="23">
        <f t="shared" si="81"/>
        <v>18680.969566258598</v>
      </c>
      <c r="V752" s="25">
        <f t="shared" si="82"/>
        <v>18681</v>
      </c>
      <c r="W752" s="27">
        <f t="shared" si="83"/>
        <v>-119501</v>
      </c>
    </row>
    <row r="753" spans="2:23" ht="76.5" hidden="1" x14ac:dyDescent="0.2">
      <c r="B753" s="9">
        <v>752</v>
      </c>
      <c r="C753" s="9">
        <v>27</v>
      </c>
      <c r="D753" s="9" t="s">
        <v>1403</v>
      </c>
      <c r="E753" s="9" t="s">
        <v>2291</v>
      </c>
      <c r="F753" s="9">
        <v>138734</v>
      </c>
      <c r="G753" s="10" t="s">
        <v>2215</v>
      </c>
      <c r="H753" s="10" t="s">
        <v>2216</v>
      </c>
      <c r="I753" s="10" t="s">
        <v>2292</v>
      </c>
      <c r="J753" s="10" t="s">
        <v>2293</v>
      </c>
      <c r="K753" s="11">
        <v>157080</v>
      </c>
      <c r="L753" s="11">
        <v>157080</v>
      </c>
      <c r="M753" s="11">
        <v>10000</v>
      </c>
      <c r="N753" s="21">
        <v>147080</v>
      </c>
      <c r="O753" s="7">
        <v>3</v>
      </c>
      <c r="P753" s="11">
        <v>0</v>
      </c>
      <c r="Q753" s="11">
        <f t="shared" si="77"/>
        <v>17583.848909150114</v>
      </c>
      <c r="R753" s="12" t="b">
        <f t="shared" si="78"/>
        <v>0</v>
      </c>
      <c r="S753" s="23">
        <f t="shared" si="79"/>
        <v>18670.570318323284</v>
      </c>
      <c r="T753" s="23" t="b">
        <f t="shared" si="80"/>
        <v>0</v>
      </c>
      <c r="U753" s="23">
        <f t="shared" si="81"/>
        <v>18680.969566258598</v>
      </c>
      <c r="V753" s="25">
        <f t="shared" si="82"/>
        <v>18681</v>
      </c>
      <c r="W753" s="27">
        <f t="shared" si="83"/>
        <v>-128399</v>
      </c>
    </row>
    <row r="754" spans="2:23" ht="38.25" hidden="1" x14ac:dyDescent="0.2">
      <c r="B754" s="9">
        <v>753</v>
      </c>
      <c r="C754" s="9">
        <v>28</v>
      </c>
      <c r="D754" s="9" t="s">
        <v>1403</v>
      </c>
      <c r="E754" s="9" t="s">
        <v>1403</v>
      </c>
      <c r="F754" s="9">
        <v>136483</v>
      </c>
      <c r="G754" s="10" t="s">
        <v>2215</v>
      </c>
      <c r="H754" s="10" t="s">
        <v>2216</v>
      </c>
      <c r="I754" s="10"/>
      <c r="J754" s="10" t="s">
        <v>2294</v>
      </c>
      <c r="K754" s="11">
        <v>1132356.1200000001</v>
      </c>
      <c r="L754" s="11">
        <v>248887.84</v>
      </c>
      <c r="M754" s="11">
        <v>117887.84</v>
      </c>
      <c r="N754" s="21">
        <v>131000</v>
      </c>
      <c r="O754" s="7">
        <v>4</v>
      </c>
      <c r="P754" s="11">
        <v>0</v>
      </c>
      <c r="Q754" s="11">
        <f t="shared" si="77"/>
        <v>23445.131878866818</v>
      </c>
      <c r="R754" s="12" t="b">
        <f t="shared" si="78"/>
        <v>0</v>
      </c>
      <c r="S754" s="23">
        <f t="shared" si="79"/>
        <v>24531.853288039987</v>
      </c>
      <c r="T754" s="23" t="b">
        <f t="shared" si="80"/>
        <v>0</v>
      </c>
      <c r="U754" s="23">
        <f t="shared" si="81"/>
        <v>24542.252535975302</v>
      </c>
      <c r="V754" s="25">
        <f t="shared" si="82"/>
        <v>24543</v>
      </c>
      <c r="W754" s="27">
        <f t="shared" si="83"/>
        <v>-106457</v>
      </c>
    </row>
    <row r="755" spans="2:23" ht="25.5" hidden="1" x14ac:dyDescent="0.2">
      <c r="B755" s="9">
        <v>754</v>
      </c>
      <c r="C755" s="9">
        <v>29</v>
      </c>
      <c r="D755" s="9" t="s">
        <v>1403</v>
      </c>
      <c r="E755" s="9" t="s">
        <v>2295</v>
      </c>
      <c r="F755" s="9">
        <v>138805</v>
      </c>
      <c r="G755" s="10" t="s">
        <v>2215</v>
      </c>
      <c r="H755" s="10" t="s">
        <v>2216</v>
      </c>
      <c r="I755" s="10" t="s">
        <v>2296</v>
      </c>
      <c r="J755" s="10" t="s">
        <v>2297</v>
      </c>
      <c r="K755" s="11">
        <v>56000</v>
      </c>
      <c r="L755" s="11">
        <v>7000</v>
      </c>
      <c r="M755" s="11">
        <v>2000</v>
      </c>
      <c r="N755" s="21">
        <v>5000</v>
      </c>
      <c r="O755" s="7">
        <v>3</v>
      </c>
      <c r="P755" s="11">
        <v>0</v>
      </c>
      <c r="Q755" s="11">
        <f t="shared" si="77"/>
        <v>5000</v>
      </c>
      <c r="R755" s="12" t="b">
        <f t="shared" si="78"/>
        <v>1</v>
      </c>
      <c r="S755" s="23">
        <f t="shared" si="79"/>
        <v>5000</v>
      </c>
      <c r="T755" s="23" t="b">
        <f t="shared" si="80"/>
        <v>1</v>
      </c>
      <c r="U755" s="23">
        <f t="shared" si="81"/>
        <v>5000</v>
      </c>
      <c r="V755" s="25">
        <f t="shared" si="82"/>
        <v>5000</v>
      </c>
      <c r="W755" s="27">
        <f t="shared" si="83"/>
        <v>0</v>
      </c>
    </row>
    <row r="756" spans="2:23" ht="25.5" hidden="1" x14ac:dyDescent="0.2">
      <c r="B756" s="9">
        <v>755</v>
      </c>
      <c r="C756" s="9">
        <v>30</v>
      </c>
      <c r="D756" s="9" t="s">
        <v>1403</v>
      </c>
      <c r="E756" s="9" t="s">
        <v>2298</v>
      </c>
      <c r="F756" s="9">
        <v>138869</v>
      </c>
      <c r="G756" s="10" t="s">
        <v>2215</v>
      </c>
      <c r="H756" s="10" t="s">
        <v>2216</v>
      </c>
      <c r="I756" s="10" t="s">
        <v>2299</v>
      </c>
      <c r="J756" s="10" t="s">
        <v>2300</v>
      </c>
      <c r="K756" s="11">
        <v>157080</v>
      </c>
      <c r="L756" s="11">
        <v>101537</v>
      </c>
      <c r="M756" s="11">
        <v>0</v>
      </c>
      <c r="N756" s="21">
        <v>101537</v>
      </c>
      <c r="O756" s="7">
        <v>2</v>
      </c>
      <c r="P756" s="11">
        <v>0</v>
      </c>
      <c r="Q756" s="11">
        <f t="shared" si="77"/>
        <v>11722.565939433409</v>
      </c>
      <c r="R756" s="12" t="b">
        <f t="shared" si="78"/>
        <v>0</v>
      </c>
      <c r="S756" s="23">
        <f t="shared" si="79"/>
        <v>12809.287348606578</v>
      </c>
      <c r="T756" s="23" t="b">
        <f t="shared" si="80"/>
        <v>0</v>
      </c>
      <c r="U756" s="23">
        <f t="shared" si="81"/>
        <v>12819.686596541891</v>
      </c>
      <c r="V756" s="25">
        <f t="shared" si="82"/>
        <v>12820</v>
      </c>
      <c r="W756" s="27">
        <f t="shared" si="83"/>
        <v>-88717</v>
      </c>
    </row>
    <row r="757" spans="2:23" ht="25.5" hidden="1" x14ac:dyDescent="0.2">
      <c r="B757" s="9">
        <v>756</v>
      </c>
      <c r="C757" s="9">
        <v>31</v>
      </c>
      <c r="D757" s="9" t="s">
        <v>1403</v>
      </c>
      <c r="E757" s="9" t="s">
        <v>2301</v>
      </c>
      <c r="F757" s="9">
        <v>139009</v>
      </c>
      <c r="G757" s="10" t="s">
        <v>2215</v>
      </c>
      <c r="H757" s="10" t="s">
        <v>2216</v>
      </c>
      <c r="I757" s="10" t="s">
        <v>2302</v>
      </c>
      <c r="J757" s="10" t="s">
        <v>2303</v>
      </c>
      <c r="K757" s="11">
        <v>157080</v>
      </c>
      <c r="L757" s="11">
        <v>157080</v>
      </c>
      <c r="M757" s="11">
        <v>20000</v>
      </c>
      <c r="N757" s="21">
        <v>137080</v>
      </c>
      <c r="O757" s="7">
        <v>2</v>
      </c>
      <c r="P757" s="11">
        <v>0</v>
      </c>
      <c r="Q757" s="11">
        <f t="shared" si="77"/>
        <v>11722.565939433409</v>
      </c>
      <c r="R757" s="12" t="b">
        <f t="shared" si="78"/>
        <v>0</v>
      </c>
      <c r="S757" s="23">
        <f t="shared" si="79"/>
        <v>12809.287348606578</v>
      </c>
      <c r="T757" s="23" t="b">
        <f t="shared" si="80"/>
        <v>0</v>
      </c>
      <c r="U757" s="23">
        <f t="shared" si="81"/>
        <v>12819.686596541891</v>
      </c>
      <c r="V757" s="25">
        <f t="shared" si="82"/>
        <v>12820</v>
      </c>
      <c r="W757" s="27">
        <f t="shared" si="83"/>
        <v>-124260</v>
      </c>
    </row>
    <row r="758" spans="2:23" ht="25.5" hidden="1" x14ac:dyDescent="0.2">
      <c r="B758" s="9">
        <v>757</v>
      </c>
      <c r="C758" s="9">
        <v>32</v>
      </c>
      <c r="D758" s="9" t="s">
        <v>1403</v>
      </c>
      <c r="E758" s="9" t="s">
        <v>2304</v>
      </c>
      <c r="F758" s="9">
        <v>139143</v>
      </c>
      <c r="G758" s="10" t="s">
        <v>2215</v>
      </c>
      <c r="H758" s="10" t="s">
        <v>2216</v>
      </c>
      <c r="I758" s="10" t="s">
        <v>459</v>
      </c>
      <c r="J758" s="10" t="s">
        <v>2305</v>
      </c>
      <c r="K758" s="11">
        <v>117810</v>
      </c>
      <c r="L758" s="11">
        <v>15470</v>
      </c>
      <c r="M758" s="11">
        <v>0</v>
      </c>
      <c r="N758" s="21">
        <v>15470</v>
      </c>
      <c r="O758" s="7">
        <v>4</v>
      </c>
      <c r="P758" s="11">
        <v>0</v>
      </c>
      <c r="Q758" s="11">
        <f t="shared" si="77"/>
        <v>15470</v>
      </c>
      <c r="R758" s="12" t="b">
        <f t="shared" si="78"/>
        <v>1</v>
      </c>
      <c r="S758" s="23">
        <f t="shared" si="79"/>
        <v>15470</v>
      </c>
      <c r="T758" s="23" t="b">
        <f t="shared" si="80"/>
        <v>1</v>
      </c>
      <c r="U758" s="23">
        <f t="shared" si="81"/>
        <v>15470</v>
      </c>
      <c r="V758" s="25">
        <f t="shared" si="82"/>
        <v>15470</v>
      </c>
      <c r="W758" s="27">
        <f t="shared" si="83"/>
        <v>0</v>
      </c>
    </row>
    <row r="759" spans="2:23" ht="51" hidden="1" x14ac:dyDescent="0.2">
      <c r="B759" s="9">
        <v>758</v>
      </c>
      <c r="C759" s="9">
        <v>33</v>
      </c>
      <c r="D759" s="9" t="s">
        <v>1403</v>
      </c>
      <c r="E759" s="9" t="s">
        <v>2306</v>
      </c>
      <c r="F759" s="9">
        <v>139170</v>
      </c>
      <c r="G759" s="10" t="s">
        <v>2215</v>
      </c>
      <c r="H759" s="10" t="s">
        <v>2216</v>
      </c>
      <c r="I759" s="10" t="s">
        <v>2307</v>
      </c>
      <c r="J759" s="10" t="s">
        <v>2308</v>
      </c>
      <c r="K759" s="11">
        <v>77826</v>
      </c>
      <c r="L759" s="11">
        <v>36771</v>
      </c>
      <c r="M759" s="11">
        <v>0</v>
      </c>
      <c r="N759" s="21">
        <v>36771</v>
      </c>
      <c r="O759" s="13">
        <v>4</v>
      </c>
      <c r="P759" s="11">
        <v>0</v>
      </c>
      <c r="Q759" s="11">
        <f t="shared" si="77"/>
        <v>23445.131878866818</v>
      </c>
      <c r="R759" s="12" t="b">
        <f t="shared" si="78"/>
        <v>0</v>
      </c>
      <c r="S759" s="23">
        <f t="shared" si="79"/>
        <v>24531.853288039987</v>
      </c>
      <c r="T759" s="23" t="b">
        <f t="shared" si="80"/>
        <v>0</v>
      </c>
      <c r="U759" s="23">
        <f t="shared" si="81"/>
        <v>24542.252535975302</v>
      </c>
      <c r="V759" s="25">
        <f t="shared" si="82"/>
        <v>24543</v>
      </c>
      <c r="W759" s="27">
        <f t="shared" si="83"/>
        <v>-12228</v>
      </c>
    </row>
    <row r="760" spans="2:23" ht="76.5" hidden="1" x14ac:dyDescent="0.2">
      <c r="B760" s="9">
        <v>759</v>
      </c>
      <c r="C760" s="9">
        <v>34</v>
      </c>
      <c r="D760" s="9" t="s">
        <v>1403</v>
      </c>
      <c r="E760" s="9" t="s">
        <v>2309</v>
      </c>
      <c r="F760" s="9">
        <v>139214</v>
      </c>
      <c r="G760" s="10" t="s">
        <v>2215</v>
      </c>
      <c r="H760" s="10" t="s">
        <v>2216</v>
      </c>
      <c r="I760" s="10" t="s">
        <v>2310</v>
      </c>
      <c r="J760" s="10" t="s">
        <v>2311</v>
      </c>
      <c r="K760" s="11">
        <v>132000</v>
      </c>
      <c r="L760" s="11">
        <v>111000</v>
      </c>
      <c r="M760" s="11">
        <v>0</v>
      </c>
      <c r="N760" s="21">
        <v>111000</v>
      </c>
      <c r="O760" s="7">
        <v>3</v>
      </c>
      <c r="P760" s="11">
        <v>0</v>
      </c>
      <c r="Q760" s="11">
        <f t="shared" si="77"/>
        <v>17583.848909150114</v>
      </c>
      <c r="R760" s="12" t="b">
        <f t="shared" si="78"/>
        <v>0</v>
      </c>
      <c r="S760" s="23">
        <f t="shared" si="79"/>
        <v>18670.570318323284</v>
      </c>
      <c r="T760" s="23" t="b">
        <f t="shared" si="80"/>
        <v>0</v>
      </c>
      <c r="U760" s="23">
        <f t="shared" si="81"/>
        <v>18680.969566258598</v>
      </c>
      <c r="V760" s="25">
        <f t="shared" si="82"/>
        <v>18681</v>
      </c>
      <c r="W760" s="27">
        <f t="shared" si="83"/>
        <v>-92319</v>
      </c>
    </row>
    <row r="761" spans="2:23" ht="25.5" hidden="1" x14ac:dyDescent="0.2">
      <c r="B761" s="9">
        <v>760</v>
      </c>
      <c r="C761" s="9">
        <v>35</v>
      </c>
      <c r="D761" s="9" t="s">
        <v>1403</v>
      </c>
      <c r="E761" s="9" t="s">
        <v>1633</v>
      </c>
      <c r="F761" s="9">
        <v>139250</v>
      </c>
      <c r="G761" s="10" t="s">
        <v>2215</v>
      </c>
      <c r="H761" s="10" t="s">
        <v>2216</v>
      </c>
      <c r="I761" s="10" t="s">
        <v>2312</v>
      </c>
      <c r="J761" s="10" t="s">
        <v>2313</v>
      </c>
      <c r="K761" s="11">
        <v>46800</v>
      </c>
      <c r="L761" s="11">
        <v>9500</v>
      </c>
      <c r="M761" s="11">
        <v>0</v>
      </c>
      <c r="N761" s="21">
        <v>9500</v>
      </c>
      <c r="O761" s="7">
        <v>3</v>
      </c>
      <c r="P761" s="11">
        <v>0</v>
      </c>
      <c r="Q761" s="11">
        <f t="shared" si="77"/>
        <v>9500</v>
      </c>
      <c r="R761" s="12" t="b">
        <f t="shared" si="78"/>
        <v>1</v>
      </c>
      <c r="S761" s="23">
        <f t="shared" si="79"/>
        <v>9500</v>
      </c>
      <c r="T761" s="23" t="b">
        <f t="shared" si="80"/>
        <v>1</v>
      </c>
      <c r="U761" s="23">
        <f t="shared" si="81"/>
        <v>9500</v>
      </c>
      <c r="V761" s="25">
        <f t="shared" si="82"/>
        <v>9500</v>
      </c>
      <c r="W761" s="27">
        <f t="shared" si="83"/>
        <v>0</v>
      </c>
    </row>
    <row r="762" spans="2:23" ht="38.25" hidden="1" x14ac:dyDescent="0.2">
      <c r="B762" s="9">
        <v>761</v>
      </c>
      <c r="C762" s="9">
        <v>36</v>
      </c>
      <c r="D762" s="9" t="s">
        <v>1403</v>
      </c>
      <c r="E762" s="9" t="s">
        <v>2314</v>
      </c>
      <c r="F762" s="9">
        <v>139330</v>
      </c>
      <c r="G762" s="10" t="s">
        <v>2215</v>
      </c>
      <c r="H762" s="10" t="s">
        <v>2216</v>
      </c>
      <c r="I762" s="10" t="s">
        <v>2315</v>
      </c>
      <c r="J762" s="10" t="s">
        <v>2316</v>
      </c>
      <c r="K762" s="11">
        <v>38343</v>
      </c>
      <c r="L762" s="11">
        <v>35000</v>
      </c>
      <c r="M762" s="11">
        <v>15000</v>
      </c>
      <c r="N762" s="21">
        <v>20000</v>
      </c>
      <c r="O762" s="7">
        <v>2</v>
      </c>
      <c r="P762" s="11">
        <v>0</v>
      </c>
      <c r="Q762" s="11">
        <f t="shared" si="77"/>
        <v>11722.565939433409</v>
      </c>
      <c r="R762" s="12" t="b">
        <f t="shared" si="78"/>
        <v>0</v>
      </c>
      <c r="S762" s="23">
        <f t="shared" si="79"/>
        <v>12809.287348606578</v>
      </c>
      <c r="T762" s="23" t="b">
        <f t="shared" si="80"/>
        <v>0</v>
      </c>
      <c r="U762" s="23">
        <f t="shared" si="81"/>
        <v>12819.686596541891</v>
      </c>
      <c r="V762" s="25">
        <f t="shared" si="82"/>
        <v>12820</v>
      </c>
      <c r="W762" s="27">
        <f t="shared" si="83"/>
        <v>-7180</v>
      </c>
    </row>
    <row r="763" spans="2:23" ht="38.25" hidden="1" x14ac:dyDescent="0.2">
      <c r="B763" s="9">
        <v>762</v>
      </c>
      <c r="C763" s="9">
        <v>1</v>
      </c>
      <c r="D763" s="9" t="s">
        <v>2317</v>
      </c>
      <c r="E763" s="9" t="s">
        <v>2318</v>
      </c>
      <c r="F763" s="9">
        <v>143959</v>
      </c>
      <c r="G763" s="10" t="s">
        <v>2319</v>
      </c>
      <c r="H763" s="10" t="s">
        <v>2320</v>
      </c>
      <c r="I763" s="10" t="s">
        <v>2321</v>
      </c>
      <c r="J763" s="10" t="s">
        <v>2322</v>
      </c>
      <c r="K763" s="11">
        <v>168000</v>
      </c>
      <c r="L763" s="11">
        <v>142309</v>
      </c>
      <c r="M763" s="11">
        <v>1000</v>
      </c>
      <c r="N763" s="21">
        <v>132309</v>
      </c>
      <c r="O763" s="7">
        <v>3</v>
      </c>
      <c r="P763" s="11">
        <v>0</v>
      </c>
      <c r="Q763" s="11">
        <f t="shared" si="77"/>
        <v>17583.848909150114</v>
      </c>
      <c r="R763" s="12" t="b">
        <f t="shared" si="78"/>
        <v>0</v>
      </c>
      <c r="S763" s="23">
        <f t="shared" si="79"/>
        <v>18670.570318323284</v>
      </c>
      <c r="T763" s="23" t="b">
        <f t="shared" si="80"/>
        <v>0</v>
      </c>
      <c r="U763" s="23">
        <f t="shared" si="81"/>
        <v>18680.969566258598</v>
      </c>
      <c r="V763" s="25">
        <f t="shared" si="82"/>
        <v>18681</v>
      </c>
      <c r="W763" s="27">
        <f t="shared" si="83"/>
        <v>-113628</v>
      </c>
    </row>
    <row r="764" spans="2:23" ht="51" hidden="1" x14ac:dyDescent="0.2">
      <c r="B764" s="9">
        <v>763</v>
      </c>
      <c r="C764" s="9">
        <v>2</v>
      </c>
      <c r="D764" s="9" t="s">
        <v>2317</v>
      </c>
      <c r="E764" s="9" t="s">
        <v>2323</v>
      </c>
      <c r="F764" s="9">
        <v>143995</v>
      </c>
      <c r="G764" s="10" t="s">
        <v>2319</v>
      </c>
      <c r="H764" s="10" t="s">
        <v>2320</v>
      </c>
      <c r="I764" s="10" t="s">
        <v>2324</v>
      </c>
      <c r="J764" s="10" t="s">
        <v>2325</v>
      </c>
      <c r="K764" s="11">
        <v>167609.20000000001</v>
      </c>
      <c r="L764" s="11">
        <v>112013.46</v>
      </c>
      <c r="M764" s="11">
        <v>0</v>
      </c>
      <c r="N764" s="21">
        <v>55595.74</v>
      </c>
      <c r="O764" s="7">
        <v>4</v>
      </c>
      <c r="P764" s="11">
        <v>0</v>
      </c>
      <c r="Q764" s="11">
        <f t="shared" si="77"/>
        <v>23445.131878866818</v>
      </c>
      <c r="R764" s="12" t="b">
        <f t="shared" si="78"/>
        <v>0</v>
      </c>
      <c r="S764" s="23">
        <f t="shared" si="79"/>
        <v>24531.853288039987</v>
      </c>
      <c r="T764" s="23" t="b">
        <f t="shared" si="80"/>
        <v>0</v>
      </c>
      <c r="U764" s="23">
        <f t="shared" si="81"/>
        <v>24542.252535975302</v>
      </c>
      <c r="V764" s="25">
        <f t="shared" si="82"/>
        <v>24543</v>
      </c>
      <c r="W764" s="27">
        <f t="shared" si="83"/>
        <v>-31052.739999999998</v>
      </c>
    </row>
    <row r="765" spans="2:23" ht="165.75" hidden="1" x14ac:dyDescent="0.2">
      <c r="B765" s="9">
        <v>764</v>
      </c>
      <c r="C765" s="9">
        <v>3</v>
      </c>
      <c r="D765" s="9" t="s">
        <v>2317</v>
      </c>
      <c r="E765" s="9" t="s">
        <v>2326</v>
      </c>
      <c r="F765" s="9">
        <v>144116</v>
      </c>
      <c r="G765" s="10" t="s">
        <v>2319</v>
      </c>
      <c r="H765" s="10" t="s">
        <v>2320</v>
      </c>
      <c r="I765" s="10" t="s">
        <v>2327</v>
      </c>
      <c r="J765" s="10" t="s">
        <v>2328</v>
      </c>
      <c r="K765" s="11">
        <v>152850</v>
      </c>
      <c r="L765" s="11">
        <v>99000</v>
      </c>
      <c r="M765" s="11">
        <v>0</v>
      </c>
      <c r="N765" s="21">
        <v>99000</v>
      </c>
      <c r="O765" s="7">
        <v>3</v>
      </c>
      <c r="P765" s="11">
        <v>0</v>
      </c>
      <c r="Q765" s="11">
        <f t="shared" si="77"/>
        <v>17583.848909150114</v>
      </c>
      <c r="R765" s="12" t="b">
        <f t="shared" si="78"/>
        <v>0</v>
      </c>
      <c r="S765" s="23">
        <f t="shared" si="79"/>
        <v>18670.570318323284</v>
      </c>
      <c r="T765" s="23" t="b">
        <f t="shared" si="80"/>
        <v>0</v>
      </c>
      <c r="U765" s="23">
        <f t="shared" si="81"/>
        <v>18680.969566258598</v>
      </c>
      <c r="V765" s="25">
        <f t="shared" si="82"/>
        <v>18681</v>
      </c>
      <c r="W765" s="27">
        <f t="shared" si="83"/>
        <v>-80319</v>
      </c>
    </row>
    <row r="766" spans="2:23" ht="25.5" hidden="1" x14ac:dyDescent="0.2">
      <c r="B766" s="9">
        <v>765</v>
      </c>
      <c r="C766" s="9">
        <v>4</v>
      </c>
      <c r="D766" s="9" t="s">
        <v>2317</v>
      </c>
      <c r="E766" s="9" t="s">
        <v>2329</v>
      </c>
      <c r="F766" s="9">
        <v>144303</v>
      </c>
      <c r="G766" s="10" t="s">
        <v>2319</v>
      </c>
      <c r="H766" s="10" t="s">
        <v>2320</v>
      </c>
      <c r="I766" s="10" t="s">
        <v>2330</v>
      </c>
      <c r="J766" s="10" t="s">
        <v>2331</v>
      </c>
      <c r="K766" s="11">
        <v>145659</v>
      </c>
      <c r="L766" s="11">
        <v>15000</v>
      </c>
      <c r="M766" s="11">
        <v>0</v>
      </c>
      <c r="N766" s="21">
        <v>15000</v>
      </c>
      <c r="O766" s="7">
        <v>2</v>
      </c>
      <c r="P766" s="11">
        <v>0</v>
      </c>
      <c r="Q766" s="11">
        <f t="shared" si="77"/>
        <v>11722.565939433409</v>
      </c>
      <c r="R766" s="12" t="b">
        <f t="shared" si="78"/>
        <v>0</v>
      </c>
      <c r="S766" s="23">
        <f t="shared" si="79"/>
        <v>12809.287348606578</v>
      </c>
      <c r="T766" s="23" t="b">
        <f t="shared" si="80"/>
        <v>0</v>
      </c>
      <c r="U766" s="23">
        <f t="shared" si="81"/>
        <v>12819.686596541891</v>
      </c>
      <c r="V766" s="25">
        <f t="shared" si="82"/>
        <v>12820</v>
      </c>
      <c r="W766" s="27">
        <f t="shared" si="83"/>
        <v>-2180</v>
      </c>
    </row>
    <row r="767" spans="2:23" ht="25.5" hidden="1" x14ac:dyDescent="0.2">
      <c r="B767" s="9">
        <v>766</v>
      </c>
      <c r="C767" s="9">
        <v>5</v>
      </c>
      <c r="D767" s="9" t="s">
        <v>2317</v>
      </c>
      <c r="E767" s="9" t="s">
        <v>2332</v>
      </c>
      <c r="F767" s="9">
        <v>144349</v>
      </c>
      <c r="G767" s="10" t="s">
        <v>2319</v>
      </c>
      <c r="H767" s="10" t="s">
        <v>2320</v>
      </c>
      <c r="I767" s="10" t="s">
        <v>2333</v>
      </c>
      <c r="J767" s="10" t="s">
        <v>2334</v>
      </c>
      <c r="K767" s="11">
        <v>130000</v>
      </c>
      <c r="L767" s="11">
        <v>93000</v>
      </c>
      <c r="M767" s="11">
        <v>63000</v>
      </c>
      <c r="N767" s="21">
        <v>30000</v>
      </c>
      <c r="O767" s="7">
        <v>3</v>
      </c>
      <c r="P767" s="11">
        <v>0</v>
      </c>
      <c r="Q767" s="11">
        <f t="shared" si="77"/>
        <v>17583.848909150114</v>
      </c>
      <c r="R767" s="12" t="b">
        <f t="shared" si="78"/>
        <v>0</v>
      </c>
      <c r="S767" s="23">
        <f t="shared" si="79"/>
        <v>18670.570318323284</v>
      </c>
      <c r="T767" s="23" t="b">
        <f t="shared" si="80"/>
        <v>0</v>
      </c>
      <c r="U767" s="23">
        <f t="shared" si="81"/>
        <v>18680.969566258598</v>
      </c>
      <c r="V767" s="25">
        <f t="shared" si="82"/>
        <v>18681</v>
      </c>
      <c r="W767" s="27">
        <f t="shared" si="83"/>
        <v>-11319</v>
      </c>
    </row>
    <row r="768" spans="2:23" ht="25.5" hidden="1" x14ac:dyDescent="0.2">
      <c r="B768" s="9">
        <v>767</v>
      </c>
      <c r="C768" s="9">
        <v>6</v>
      </c>
      <c r="D768" s="9" t="s">
        <v>2317</v>
      </c>
      <c r="E768" s="9" t="s">
        <v>2335</v>
      </c>
      <c r="F768" s="9">
        <v>144535</v>
      </c>
      <c r="G768" s="10" t="s">
        <v>2319</v>
      </c>
      <c r="H768" s="10" t="s">
        <v>2320</v>
      </c>
      <c r="I768" s="10" t="s">
        <v>2336</v>
      </c>
      <c r="J768" s="10" t="s">
        <v>2337</v>
      </c>
      <c r="K768" s="11">
        <v>42000</v>
      </c>
      <c r="L768" s="11">
        <v>42000</v>
      </c>
      <c r="M768" s="11">
        <v>0</v>
      </c>
      <c r="N768" s="21">
        <v>42000</v>
      </c>
      <c r="O768" s="7">
        <v>3</v>
      </c>
      <c r="P768" s="11">
        <v>0</v>
      </c>
      <c r="Q768" s="11">
        <f t="shared" si="77"/>
        <v>17583.848909150114</v>
      </c>
      <c r="R768" s="12" t="b">
        <f t="shared" si="78"/>
        <v>0</v>
      </c>
      <c r="S768" s="23">
        <f t="shared" si="79"/>
        <v>18670.570318323284</v>
      </c>
      <c r="T768" s="23" t="b">
        <f t="shared" si="80"/>
        <v>0</v>
      </c>
      <c r="U768" s="23">
        <f t="shared" si="81"/>
        <v>18680.969566258598</v>
      </c>
      <c r="V768" s="25">
        <f t="shared" si="82"/>
        <v>18681</v>
      </c>
      <c r="W768" s="27">
        <f t="shared" si="83"/>
        <v>-23319</v>
      </c>
    </row>
    <row r="769" spans="2:23" ht="25.5" hidden="1" x14ac:dyDescent="0.2">
      <c r="B769" s="9">
        <v>768</v>
      </c>
      <c r="C769" s="9">
        <v>7</v>
      </c>
      <c r="D769" s="9" t="s">
        <v>2317</v>
      </c>
      <c r="E769" s="9" t="s">
        <v>2338</v>
      </c>
      <c r="F769" s="9">
        <v>144456</v>
      </c>
      <c r="G769" s="10" t="s">
        <v>2319</v>
      </c>
      <c r="H769" s="10" t="s">
        <v>2320</v>
      </c>
      <c r="I769" s="10" t="s">
        <v>2339</v>
      </c>
      <c r="J769" s="10" t="s">
        <v>2340</v>
      </c>
      <c r="K769" s="11">
        <v>44000</v>
      </c>
      <c r="L769" s="11">
        <v>6852</v>
      </c>
      <c r="M769" s="11">
        <v>0</v>
      </c>
      <c r="N769" s="21">
        <v>6852</v>
      </c>
      <c r="O769" s="7">
        <v>2</v>
      </c>
      <c r="P769" s="11">
        <v>0</v>
      </c>
      <c r="Q769" s="11">
        <f t="shared" si="77"/>
        <v>6852</v>
      </c>
      <c r="R769" s="12" t="b">
        <f t="shared" si="78"/>
        <v>1</v>
      </c>
      <c r="S769" s="23">
        <f t="shared" si="79"/>
        <v>6852</v>
      </c>
      <c r="T769" s="23" t="b">
        <f t="shared" si="80"/>
        <v>1</v>
      </c>
      <c r="U769" s="23">
        <f t="shared" si="81"/>
        <v>6852</v>
      </c>
      <c r="V769" s="25">
        <f t="shared" si="82"/>
        <v>6852</v>
      </c>
      <c r="W769" s="27">
        <f t="shared" si="83"/>
        <v>0</v>
      </c>
    </row>
    <row r="770" spans="2:23" ht="25.5" hidden="1" x14ac:dyDescent="0.2">
      <c r="B770" s="9">
        <v>769</v>
      </c>
      <c r="C770" s="9">
        <v>8</v>
      </c>
      <c r="D770" s="9" t="s">
        <v>2317</v>
      </c>
      <c r="E770" s="9" t="s">
        <v>2341</v>
      </c>
      <c r="F770" s="9">
        <v>143771</v>
      </c>
      <c r="G770" s="10" t="s">
        <v>2319</v>
      </c>
      <c r="H770" s="10" t="s">
        <v>2320</v>
      </c>
      <c r="I770" s="10" t="s">
        <v>2342</v>
      </c>
      <c r="J770" s="10" t="s">
        <v>2343</v>
      </c>
      <c r="K770" s="11">
        <v>130000</v>
      </c>
      <c r="L770" s="11">
        <v>75000</v>
      </c>
      <c r="M770" s="11">
        <v>10000</v>
      </c>
      <c r="N770" s="21">
        <v>65000</v>
      </c>
      <c r="O770" s="7">
        <v>3</v>
      </c>
      <c r="P770" s="11">
        <v>0</v>
      </c>
      <c r="Q770" s="11">
        <f t="shared" ref="Q770:Q833" si="84">IF(O770*$P$962&gt;N770,N770,O770*$P$962)</f>
        <v>17583.848909150114</v>
      </c>
      <c r="R770" s="12" t="b">
        <f t="shared" si="78"/>
        <v>0</v>
      </c>
      <c r="S770" s="23">
        <f t="shared" si="79"/>
        <v>18670.570318323284</v>
      </c>
      <c r="T770" s="23" t="b">
        <f t="shared" si="80"/>
        <v>0</v>
      </c>
      <c r="U770" s="23">
        <f t="shared" si="81"/>
        <v>18680.969566258598</v>
      </c>
      <c r="V770" s="25">
        <f t="shared" si="82"/>
        <v>18681</v>
      </c>
      <c r="W770" s="27">
        <f t="shared" si="83"/>
        <v>-46319</v>
      </c>
    </row>
    <row r="771" spans="2:23" ht="25.5" hidden="1" x14ac:dyDescent="0.2">
      <c r="B771" s="9">
        <v>770</v>
      </c>
      <c r="C771" s="9">
        <v>9</v>
      </c>
      <c r="D771" s="9" t="s">
        <v>2317</v>
      </c>
      <c r="E771" s="9" t="s">
        <v>2344</v>
      </c>
      <c r="F771" s="9">
        <v>144713</v>
      </c>
      <c r="G771" s="10" t="s">
        <v>2319</v>
      </c>
      <c r="H771" s="10" t="s">
        <v>2320</v>
      </c>
      <c r="I771" s="10" t="s">
        <v>2345</v>
      </c>
      <c r="J771" s="10" t="s">
        <v>2346</v>
      </c>
      <c r="K771" s="11">
        <v>91600</v>
      </c>
      <c r="L771" s="11">
        <v>50000</v>
      </c>
      <c r="M771" s="11">
        <v>0</v>
      </c>
      <c r="N771" s="21">
        <v>50000</v>
      </c>
      <c r="O771" s="7">
        <v>3</v>
      </c>
      <c r="P771" s="11">
        <v>0</v>
      </c>
      <c r="Q771" s="11">
        <f t="shared" si="84"/>
        <v>17583.848909150114</v>
      </c>
      <c r="R771" s="12" t="b">
        <f t="shared" ref="R771:R834" si="85">IF(N771&lt;=Q771,TRUE,FALSE)</f>
        <v>0</v>
      </c>
      <c r="S771" s="23">
        <f t="shared" ref="S771:S834" si="86">IF(R771=FALSE,IF(SUM(Q771,$Q$963/$R$962)&gt;N771,Q771,SUM(Q771,$Q$963/$R$962)),Q771)</f>
        <v>18670.570318323284</v>
      </c>
      <c r="T771" s="23" t="b">
        <f t="shared" ref="T771:T834" si="87">IF(N771&lt;=S771,TRUE,FALSE)</f>
        <v>0</v>
      </c>
      <c r="U771" s="23">
        <f t="shared" ref="U771:U834" si="88">IF(T771=FALSE,IF(SUM(S771,$S$963/$T$962)&gt;N771,S771,SUM(S771,$S$963/$T$962)),S771)</f>
        <v>18680.969566258598</v>
      </c>
      <c r="V771" s="25">
        <f t="shared" ref="V771:V834" si="89">IF(U771&gt;=N771,ROUNDDOWN(U771,0),ROUNDUP(U771,0))</f>
        <v>18681</v>
      </c>
      <c r="W771" s="27">
        <f t="shared" ref="W771:W834" si="90">V771-N771</f>
        <v>-31319</v>
      </c>
    </row>
    <row r="772" spans="2:23" ht="25.5" hidden="1" x14ac:dyDescent="0.2">
      <c r="B772" s="9">
        <v>771</v>
      </c>
      <c r="C772" s="9">
        <v>10</v>
      </c>
      <c r="D772" s="9" t="s">
        <v>2317</v>
      </c>
      <c r="E772" s="9" t="s">
        <v>2347</v>
      </c>
      <c r="F772" s="9">
        <v>144991</v>
      </c>
      <c r="G772" s="10" t="s">
        <v>2319</v>
      </c>
      <c r="H772" s="10" t="s">
        <v>2320</v>
      </c>
      <c r="I772" s="10" t="s">
        <v>2348</v>
      </c>
      <c r="J772" s="10" t="s">
        <v>2349</v>
      </c>
      <c r="K772" s="11">
        <v>130000</v>
      </c>
      <c r="L772" s="11">
        <v>20000</v>
      </c>
      <c r="M772" s="11">
        <v>0</v>
      </c>
      <c r="N772" s="21">
        <v>20000</v>
      </c>
      <c r="O772" s="7">
        <v>2</v>
      </c>
      <c r="P772" s="11">
        <v>0</v>
      </c>
      <c r="Q772" s="11">
        <f t="shared" si="84"/>
        <v>11722.565939433409</v>
      </c>
      <c r="R772" s="12" t="b">
        <f t="shared" si="85"/>
        <v>0</v>
      </c>
      <c r="S772" s="23">
        <f t="shared" si="86"/>
        <v>12809.287348606578</v>
      </c>
      <c r="T772" s="23" t="b">
        <f t="shared" si="87"/>
        <v>0</v>
      </c>
      <c r="U772" s="23">
        <f t="shared" si="88"/>
        <v>12819.686596541891</v>
      </c>
      <c r="V772" s="25">
        <f t="shared" si="89"/>
        <v>12820</v>
      </c>
      <c r="W772" s="27">
        <f t="shared" si="90"/>
        <v>-7180</v>
      </c>
    </row>
    <row r="773" spans="2:23" ht="25.5" hidden="1" x14ac:dyDescent="0.2">
      <c r="B773" s="9">
        <v>772</v>
      </c>
      <c r="C773" s="9">
        <v>11</v>
      </c>
      <c r="D773" s="9" t="s">
        <v>2317</v>
      </c>
      <c r="E773" s="9" t="s">
        <v>2350</v>
      </c>
      <c r="F773" s="9">
        <v>144928</v>
      </c>
      <c r="G773" s="10" t="s">
        <v>2319</v>
      </c>
      <c r="H773" s="10" t="s">
        <v>2320</v>
      </c>
      <c r="I773" s="10" t="s">
        <v>2351</v>
      </c>
      <c r="J773" s="10" t="s">
        <v>2352</v>
      </c>
      <c r="K773" s="11">
        <v>137711</v>
      </c>
      <c r="L773" s="11">
        <v>43871</v>
      </c>
      <c r="M773" s="11">
        <v>0</v>
      </c>
      <c r="N773" s="21">
        <v>43871</v>
      </c>
      <c r="O773" s="7">
        <v>4</v>
      </c>
      <c r="P773" s="11">
        <v>0</v>
      </c>
      <c r="Q773" s="11">
        <f t="shared" si="84"/>
        <v>23445.131878866818</v>
      </c>
      <c r="R773" s="12" t="b">
        <f t="shared" si="85"/>
        <v>0</v>
      </c>
      <c r="S773" s="23">
        <f t="shared" si="86"/>
        <v>24531.853288039987</v>
      </c>
      <c r="T773" s="23" t="b">
        <f t="shared" si="87"/>
        <v>0</v>
      </c>
      <c r="U773" s="23">
        <f t="shared" si="88"/>
        <v>24542.252535975302</v>
      </c>
      <c r="V773" s="25">
        <f t="shared" si="89"/>
        <v>24543</v>
      </c>
      <c r="W773" s="27">
        <f t="shared" si="90"/>
        <v>-19328</v>
      </c>
    </row>
    <row r="774" spans="2:23" ht="25.5" hidden="1" x14ac:dyDescent="0.2">
      <c r="B774" s="9">
        <v>773</v>
      </c>
      <c r="C774" s="9">
        <v>12</v>
      </c>
      <c r="D774" s="9" t="s">
        <v>2317</v>
      </c>
      <c r="E774" s="9" t="s">
        <v>2353</v>
      </c>
      <c r="F774" s="9">
        <v>145104</v>
      </c>
      <c r="G774" s="10" t="s">
        <v>2319</v>
      </c>
      <c r="H774" s="10" t="s">
        <v>2320</v>
      </c>
      <c r="I774" s="10" t="s">
        <v>2354</v>
      </c>
      <c r="J774" s="10" t="s">
        <v>459</v>
      </c>
      <c r="K774" s="11">
        <v>10000</v>
      </c>
      <c r="L774" s="11">
        <v>15000</v>
      </c>
      <c r="M774" s="11">
        <v>0</v>
      </c>
      <c r="N774" s="21">
        <v>15000</v>
      </c>
      <c r="O774" s="7">
        <v>3</v>
      </c>
      <c r="P774" s="11">
        <v>0</v>
      </c>
      <c r="Q774" s="11">
        <f t="shared" si="84"/>
        <v>15000</v>
      </c>
      <c r="R774" s="12" t="b">
        <f t="shared" si="85"/>
        <v>1</v>
      </c>
      <c r="S774" s="23">
        <f t="shared" si="86"/>
        <v>15000</v>
      </c>
      <c r="T774" s="23" t="b">
        <f t="shared" si="87"/>
        <v>1</v>
      </c>
      <c r="U774" s="23">
        <f t="shared" si="88"/>
        <v>15000</v>
      </c>
      <c r="V774" s="25">
        <f t="shared" si="89"/>
        <v>15000</v>
      </c>
      <c r="W774" s="27">
        <f t="shared" si="90"/>
        <v>0</v>
      </c>
    </row>
    <row r="775" spans="2:23" ht="25.5" hidden="1" x14ac:dyDescent="0.2">
      <c r="B775" s="9">
        <v>774</v>
      </c>
      <c r="C775" s="9">
        <v>13</v>
      </c>
      <c r="D775" s="9" t="s">
        <v>2317</v>
      </c>
      <c r="E775" s="9" t="s">
        <v>2355</v>
      </c>
      <c r="F775" s="9">
        <v>145202</v>
      </c>
      <c r="G775" s="10" t="s">
        <v>2319</v>
      </c>
      <c r="H775" s="10" t="s">
        <v>2320</v>
      </c>
      <c r="I775" s="10" t="s">
        <v>2356</v>
      </c>
      <c r="J775" s="10" t="s">
        <v>2357</v>
      </c>
      <c r="K775" s="11">
        <v>125300</v>
      </c>
      <c r="L775" s="11">
        <v>5811</v>
      </c>
      <c r="M775" s="11">
        <v>0</v>
      </c>
      <c r="N775" s="21">
        <v>5811</v>
      </c>
      <c r="O775" s="7">
        <v>3</v>
      </c>
      <c r="P775" s="11">
        <v>0</v>
      </c>
      <c r="Q775" s="11">
        <f t="shared" si="84"/>
        <v>5811</v>
      </c>
      <c r="R775" s="12" t="b">
        <f t="shared" si="85"/>
        <v>1</v>
      </c>
      <c r="S775" s="23">
        <f t="shared" si="86"/>
        <v>5811</v>
      </c>
      <c r="T775" s="23" t="b">
        <f t="shared" si="87"/>
        <v>1</v>
      </c>
      <c r="U775" s="23">
        <f t="shared" si="88"/>
        <v>5811</v>
      </c>
      <c r="V775" s="25">
        <f t="shared" si="89"/>
        <v>5811</v>
      </c>
      <c r="W775" s="27">
        <f t="shared" si="90"/>
        <v>0</v>
      </c>
    </row>
    <row r="776" spans="2:23" ht="25.5" hidden="1" x14ac:dyDescent="0.2">
      <c r="B776" s="9">
        <v>775</v>
      </c>
      <c r="C776" s="9">
        <v>14</v>
      </c>
      <c r="D776" s="9" t="s">
        <v>2317</v>
      </c>
      <c r="E776" s="9" t="s">
        <v>2358</v>
      </c>
      <c r="F776" s="9">
        <v>143502</v>
      </c>
      <c r="G776" s="10" t="s">
        <v>2319</v>
      </c>
      <c r="H776" s="10" t="s">
        <v>2320</v>
      </c>
      <c r="I776" s="10" t="s">
        <v>2359</v>
      </c>
      <c r="J776" s="10" t="s">
        <v>2360</v>
      </c>
      <c r="K776" s="11">
        <v>139230</v>
      </c>
      <c r="L776" s="11">
        <v>75505</v>
      </c>
      <c r="M776" s="11">
        <v>0</v>
      </c>
      <c r="N776" s="21">
        <v>75505</v>
      </c>
      <c r="O776" s="7">
        <v>2</v>
      </c>
      <c r="P776" s="11">
        <v>0</v>
      </c>
      <c r="Q776" s="11">
        <f t="shared" si="84"/>
        <v>11722.565939433409</v>
      </c>
      <c r="R776" s="12" t="b">
        <f t="shared" si="85"/>
        <v>0</v>
      </c>
      <c r="S776" s="23">
        <f t="shared" si="86"/>
        <v>12809.287348606578</v>
      </c>
      <c r="T776" s="23" t="b">
        <f t="shared" si="87"/>
        <v>0</v>
      </c>
      <c r="U776" s="23">
        <f t="shared" si="88"/>
        <v>12819.686596541891</v>
      </c>
      <c r="V776" s="25">
        <f t="shared" si="89"/>
        <v>12820</v>
      </c>
      <c r="W776" s="27">
        <f t="shared" si="90"/>
        <v>-62685</v>
      </c>
    </row>
    <row r="777" spans="2:23" ht="25.5" hidden="1" x14ac:dyDescent="0.2">
      <c r="B777" s="9">
        <v>776</v>
      </c>
      <c r="C777" s="9">
        <v>15</v>
      </c>
      <c r="D777" s="9" t="s">
        <v>2317</v>
      </c>
      <c r="E777" s="9" t="s">
        <v>2361</v>
      </c>
      <c r="F777" s="9">
        <v>145355</v>
      </c>
      <c r="G777" s="10" t="s">
        <v>2319</v>
      </c>
      <c r="H777" s="10" t="s">
        <v>2320</v>
      </c>
      <c r="I777" s="10" t="s">
        <v>522</v>
      </c>
      <c r="J777" s="10" t="s">
        <v>2362</v>
      </c>
      <c r="K777" s="11">
        <v>67200</v>
      </c>
      <c r="L777" s="11">
        <v>33600</v>
      </c>
      <c r="M777" s="11">
        <v>0</v>
      </c>
      <c r="N777" s="21">
        <v>33600</v>
      </c>
      <c r="O777" s="7">
        <v>2</v>
      </c>
      <c r="P777" s="11">
        <v>0</v>
      </c>
      <c r="Q777" s="11">
        <f t="shared" si="84"/>
        <v>11722.565939433409</v>
      </c>
      <c r="R777" s="12" t="b">
        <f t="shared" si="85"/>
        <v>0</v>
      </c>
      <c r="S777" s="23">
        <f t="shared" si="86"/>
        <v>12809.287348606578</v>
      </c>
      <c r="T777" s="23" t="b">
        <f t="shared" si="87"/>
        <v>0</v>
      </c>
      <c r="U777" s="23">
        <f t="shared" si="88"/>
        <v>12819.686596541891</v>
      </c>
      <c r="V777" s="25">
        <f t="shared" si="89"/>
        <v>12820</v>
      </c>
      <c r="W777" s="27">
        <f t="shared" si="90"/>
        <v>-20780</v>
      </c>
    </row>
    <row r="778" spans="2:23" ht="25.5" hidden="1" x14ac:dyDescent="0.2">
      <c r="B778" s="9">
        <v>777</v>
      </c>
      <c r="C778" s="9">
        <v>16</v>
      </c>
      <c r="D778" s="9" t="s">
        <v>2317</v>
      </c>
      <c r="E778" s="9" t="s">
        <v>2363</v>
      </c>
      <c r="F778" s="9">
        <v>143520</v>
      </c>
      <c r="G778" s="10" t="s">
        <v>2319</v>
      </c>
      <c r="H778" s="10" t="s">
        <v>2320</v>
      </c>
      <c r="I778" s="10" t="s">
        <v>2364</v>
      </c>
      <c r="J778" s="10" t="s">
        <v>2365</v>
      </c>
      <c r="K778" s="11">
        <v>130000</v>
      </c>
      <c r="L778" s="11">
        <v>96525</v>
      </c>
      <c r="M778" s="11">
        <v>46525</v>
      </c>
      <c r="N778" s="21">
        <v>50000</v>
      </c>
      <c r="O778" s="7">
        <v>4</v>
      </c>
      <c r="P778" s="11">
        <v>0</v>
      </c>
      <c r="Q778" s="11">
        <f t="shared" si="84"/>
        <v>23445.131878866818</v>
      </c>
      <c r="R778" s="12" t="b">
        <f t="shared" si="85"/>
        <v>0</v>
      </c>
      <c r="S778" s="23">
        <f t="shared" si="86"/>
        <v>24531.853288039987</v>
      </c>
      <c r="T778" s="23" t="b">
        <f t="shared" si="87"/>
        <v>0</v>
      </c>
      <c r="U778" s="23">
        <f t="shared" si="88"/>
        <v>24542.252535975302</v>
      </c>
      <c r="V778" s="25">
        <f t="shared" si="89"/>
        <v>24543</v>
      </c>
      <c r="W778" s="27">
        <f t="shared" si="90"/>
        <v>-25457</v>
      </c>
    </row>
    <row r="779" spans="2:23" ht="38.25" hidden="1" x14ac:dyDescent="0.2">
      <c r="B779" s="9">
        <v>778</v>
      </c>
      <c r="C779" s="9">
        <v>17</v>
      </c>
      <c r="D779" s="9" t="s">
        <v>2317</v>
      </c>
      <c r="E779" s="9" t="s">
        <v>2366</v>
      </c>
      <c r="F779" s="9">
        <v>145408</v>
      </c>
      <c r="G779" s="10" t="s">
        <v>2319</v>
      </c>
      <c r="H779" s="10" t="s">
        <v>2320</v>
      </c>
      <c r="I779" s="10" t="s">
        <v>2367</v>
      </c>
      <c r="J779" s="10" t="s">
        <v>2368</v>
      </c>
      <c r="K779" s="11">
        <v>105750</v>
      </c>
      <c r="L779" s="11">
        <v>16389</v>
      </c>
      <c r="M779" s="11">
        <v>0</v>
      </c>
      <c r="N779" s="21">
        <v>16389</v>
      </c>
      <c r="O779" s="7">
        <v>2</v>
      </c>
      <c r="P779" s="11">
        <v>0</v>
      </c>
      <c r="Q779" s="11">
        <f t="shared" si="84"/>
        <v>11722.565939433409</v>
      </c>
      <c r="R779" s="12" t="b">
        <f t="shared" si="85"/>
        <v>0</v>
      </c>
      <c r="S779" s="23">
        <f t="shared" si="86"/>
        <v>12809.287348606578</v>
      </c>
      <c r="T779" s="23" t="b">
        <f t="shared" si="87"/>
        <v>0</v>
      </c>
      <c r="U779" s="23">
        <f t="shared" si="88"/>
        <v>12819.686596541891</v>
      </c>
      <c r="V779" s="25">
        <f t="shared" si="89"/>
        <v>12820</v>
      </c>
      <c r="W779" s="27">
        <f t="shared" si="90"/>
        <v>-3569</v>
      </c>
    </row>
    <row r="780" spans="2:23" ht="25.5" hidden="1" x14ac:dyDescent="0.2">
      <c r="B780" s="9">
        <v>779</v>
      </c>
      <c r="C780" s="9">
        <v>18</v>
      </c>
      <c r="D780" s="9" t="s">
        <v>2317</v>
      </c>
      <c r="E780" s="9" t="s">
        <v>2369</v>
      </c>
      <c r="F780" s="9">
        <v>145667</v>
      </c>
      <c r="G780" s="10" t="s">
        <v>2319</v>
      </c>
      <c r="H780" s="10" t="s">
        <v>2320</v>
      </c>
      <c r="I780" s="10" t="s">
        <v>2356</v>
      </c>
      <c r="J780" s="10" t="s">
        <v>2370</v>
      </c>
      <c r="K780" s="11">
        <v>160000</v>
      </c>
      <c r="L780" s="11">
        <v>15274</v>
      </c>
      <c r="M780" s="11">
        <v>0</v>
      </c>
      <c r="N780" s="21">
        <v>15274</v>
      </c>
      <c r="O780" s="7">
        <v>3</v>
      </c>
      <c r="P780" s="11">
        <v>0</v>
      </c>
      <c r="Q780" s="11">
        <f t="shared" si="84"/>
        <v>15274</v>
      </c>
      <c r="R780" s="12" t="b">
        <f t="shared" si="85"/>
        <v>1</v>
      </c>
      <c r="S780" s="23">
        <f t="shared" si="86"/>
        <v>15274</v>
      </c>
      <c r="T780" s="23" t="b">
        <f t="shared" si="87"/>
        <v>1</v>
      </c>
      <c r="U780" s="23">
        <f t="shared" si="88"/>
        <v>15274</v>
      </c>
      <c r="V780" s="25">
        <f t="shared" si="89"/>
        <v>15274</v>
      </c>
      <c r="W780" s="27">
        <f t="shared" si="90"/>
        <v>0</v>
      </c>
    </row>
    <row r="781" spans="2:23" ht="25.5" hidden="1" x14ac:dyDescent="0.2">
      <c r="B781" s="9">
        <v>780</v>
      </c>
      <c r="C781" s="9">
        <v>19</v>
      </c>
      <c r="D781" s="9" t="s">
        <v>2317</v>
      </c>
      <c r="E781" s="9" t="s">
        <v>2371</v>
      </c>
      <c r="F781" s="9">
        <v>145738</v>
      </c>
      <c r="G781" s="10" t="s">
        <v>2319</v>
      </c>
      <c r="H781" s="10" t="s">
        <v>2320</v>
      </c>
      <c r="I781" s="10" t="s">
        <v>2372</v>
      </c>
      <c r="J781" s="10" t="s">
        <v>2373</v>
      </c>
      <c r="K781" s="11">
        <v>163670</v>
      </c>
      <c r="L781" s="11">
        <v>52470</v>
      </c>
      <c r="M781" s="11">
        <v>0</v>
      </c>
      <c r="N781" s="21">
        <v>20725.04</v>
      </c>
      <c r="O781" s="7">
        <v>3</v>
      </c>
      <c r="P781" s="11">
        <v>0</v>
      </c>
      <c r="Q781" s="11">
        <f t="shared" si="84"/>
        <v>17583.848909150114</v>
      </c>
      <c r="R781" s="12" t="b">
        <f t="shared" si="85"/>
        <v>0</v>
      </c>
      <c r="S781" s="23">
        <f t="shared" si="86"/>
        <v>18670.570318323284</v>
      </c>
      <c r="T781" s="23" t="b">
        <f t="shared" si="87"/>
        <v>0</v>
      </c>
      <c r="U781" s="23">
        <f t="shared" si="88"/>
        <v>18680.969566258598</v>
      </c>
      <c r="V781" s="25">
        <f t="shared" si="89"/>
        <v>18681</v>
      </c>
      <c r="W781" s="27">
        <f t="shared" si="90"/>
        <v>-2044.0400000000009</v>
      </c>
    </row>
    <row r="782" spans="2:23" ht="38.25" hidden="1" x14ac:dyDescent="0.2">
      <c r="B782" s="9">
        <v>781</v>
      </c>
      <c r="C782" s="9">
        <v>20</v>
      </c>
      <c r="D782" s="9" t="s">
        <v>2317</v>
      </c>
      <c r="E782" s="9" t="s">
        <v>2374</v>
      </c>
      <c r="F782" s="9">
        <v>143557</v>
      </c>
      <c r="G782" s="10" t="s">
        <v>2319</v>
      </c>
      <c r="H782" s="10" t="s">
        <v>2320</v>
      </c>
      <c r="I782" s="10" t="s">
        <v>2375</v>
      </c>
      <c r="J782" s="10" t="s">
        <v>2376</v>
      </c>
      <c r="K782" s="11">
        <v>1422050</v>
      </c>
      <c r="L782" s="11">
        <v>550380</v>
      </c>
      <c r="M782" s="11">
        <v>250000</v>
      </c>
      <c r="N782" s="21">
        <v>300380</v>
      </c>
      <c r="O782" s="7">
        <v>2</v>
      </c>
      <c r="P782" s="11">
        <v>0</v>
      </c>
      <c r="Q782" s="11">
        <f t="shared" si="84"/>
        <v>11722.565939433409</v>
      </c>
      <c r="R782" s="12" t="b">
        <f t="shared" si="85"/>
        <v>0</v>
      </c>
      <c r="S782" s="23">
        <f t="shared" si="86"/>
        <v>12809.287348606578</v>
      </c>
      <c r="T782" s="23" t="b">
        <f t="shared" si="87"/>
        <v>0</v>
      </c>
      <c r="U782" s="23">
        <f t="shared" si="88"/>
        <v>12819.686596541891</v>
      </c>
      <c r="V782" s="25">
        <f t="shared" si="89"/>
        <v>12820</v>
      </c>
      <c r="W782" s="27">
        <f t="shared" si="90"/>
        <v>-287560</v>
      </c>
    </row>
    <row r="783" spans="2:23" ht="38.25" hidden="1" x14ac:dyDescent="0.2">
      <c r="B783" s="9">
        <v>782</v>
      </c>
      <c r="C783" s="9">
        <v>21</v>
      </c>
      <c r="D783" s="9" t="s">
        <v>2317</v>
      </c>
      <c r="E783" s="9" t="s">
        <v>2377</v>
      </c>
      <c r="F783" s="9">
        <v>145603</v>
      </c>
      <c r="G783" s="10" t="s">
        <v>2319</v>
      </c>
      <c r="H783" s="10" t="s">
        <v>2320</v>
      </c>
      <c r="I783" s="10" t="s">
        <v>2378</v>
      </c>
      <c r="J783" s="10" t="s">
        <v>2379</v>
      </c>
      <c r="K783" s="11">
        <v>90000</v>
      </c>
      <c r="L783" s="11">
        <v>52014</v>
      </c>
      <c r="M783" s="11">
        <v>0</v>
      </c>
      <c r="N783" s="21">
        <v>20000</v>
      </c>
      <c r="O783" s="7">
        <v>4</v>
      </c>
      <c r="P783" s="11">
        <v>0</v>
      </c>
      <c r="Q783" s="11">
        <f t="shared" si="84"/>
        <v>20000</v>
      </c>
      <c r="R783" s="12" t="b">
        <f t="shared" si="85"/>
        <v>1</v>
      </c>
      <c r="S783" s="23">
        <f t="shared" si="86"/>
        <v>20000</v>
      </c>
      <c r="T783" s="23" t="b">
        <f t="shared" si="87"/>
        <v>1</v>
      </c>
      <c r="U783" s="23">
        <f t="shared" si="88"/>
        <v>20000</v>
      </c>
      <c r="V783" s="25">
        <f t="shared" si="89"/>
        <v>20000</v>
      </c>
      <c r="W783" s="27">
        <f t="shared" si="90"/>
        <v>0</v>
      </c>
    </row>
    <row r="784" spans="2:23" ht="25.5" hidden="1" x14ac:dyDescent="0.2">
      <c r="B784" s="9">
        <v>783</v>
      </c>
      <c r="C784" s="9">
        <v>22</v>
      </c>
      <c r="D784" s="9" t="s">
        <v>2317</v>
      </c>
      <c r="E784" s="9" t="s">
        <v>2380</v>
      </c>
      <c r="F784" s="9">
        <v>145765</v>
      </c>
      <c r="G784" s="10" t="s">
        <v>2319</v>
      </c>
      <c r="H784" s="10" t="s">
        <v>2320</v>
      </c>
      <c r="I784" s="10" t="s">
        <v>2381</v>
      </c>
      <c r="J784" s="10" t="s">
        <v>2382</v>
      </c>
      <c r="K784" s="11">
        <v>105400</v>
      </c>
      <c r="L784" s="11">
        <v>19840</v>
      </c>
      <c r="M784" s="11">
        <v>0</v>
      </c>
      <c r="N784" s="21">
        <v>19840</v>
      </c>
      <c r="O784" s="7">
        <v>2</v>
      </c>
      <c r="P784" s="11">
        <v>0</v>
      </c>
      <c r="Q784" s="11">
        <f t="shared" si="84"/>
        <v>11722.565939433409</v>
      </c>
      <c r="R784" s="12" t="b">
        <f t="shared" si="85"/>
        <v>0</v>
      </c>
      <c r="S784" s="23">
        <f t="shared" si="86"/>
        <v>12809.287348606578</v>
      </c>
      <c r="T784" s="23" t="b">
        <f t="shared" si="87"/>
        <v>0</v>
      </c>
      <c r="U784" s="23">
        <f t="shared" si="88"/>
        <v>12819.686596541891</v>
      </c>
      <c r="V784" s="25">
        <f t="shared" si="89"/>
        <v>12820</v>
      </c>
      <c r="W784" s="27">
        <f t="shared" si="90"/>
        <v>-7020</v>
      </c>
    </row>
    <row r="785" spans="2:23" ht="25.5" hidden="1" x14ac:dyDescent="0.2">
      <c r="B785" s="9">
        <v>784</v>
      </c>
      <c r="C785" s="9">
        <v>23</v>
      </c>
      <c r="D785" s="9" t="s">
        <v>2317</v>
      </c>
      <c r="E785" s="9" t="s">
        <v>2383</v>
      </c>
      <c r="F785" s="9">
        <v>143646</v>
      </c>
      <c r="G785" s="10" t="s">
        <v>2319</v>
      </c>
      <c r="H785" s="10" t="s">
        <v>2320</v>
      </c>
      <c r="I785" s="10" t="s">
        <v>2384</v>
      </c>
      <c r="J785" s="10" t="s">
        <v>459</v>
      </c>
      <c r="K785" s="11">
        <v>14000</v>
      </c>
      <c r="L785" s="11">
        <v>0</v>
      </c>
      <c r="M785" s="11">
        <v>0</v>
      </c>
      <c r="N785" s="21">
        <v>20000</v>
      </c>
      <c r="O785" s="7">
        <v>2</v>
      </c>
      <c r="P785" s="11">
        <v>0</v>
      </c>
      <c r="Q785" s="11">
        <f t="shared" si="84"/>
        <v>11722.565939433409</v>
      </c>
      <c r="R785" s="12" t="b">
        <f t="shared" si="85"/>
        <v>0</v>
      </c>
      <c r="S785" s="23">
        <f t="shared" si="86"/>
        <v>12809.287348606578</v>
      </c>
      <c r="T785" s="23" t="b">
        <f t="shared" si="87"/>
        <v>0</v>
      </c>
      <c r="U785" s="23">
        <f t="shared" si="88"/>
        <v>12819.686596541891</v>
      </c>
      <c r="V785" s="25">
        <f t="shared" si="89"/>
        <v>12820</v>
      </c>
      <c r="W785" s="27">
        <f t="shared" si="90"/>
        <v>-7180</v>
      </c>
    </row>
    <row r="786" spans="2:23" ht="25.5" hidden="1" x14ac:dyDescent="0.2">
      <c r="B786" s="9">
        <v>785</v>
      </c>
      <c r="C786" s="9">
        <v>24</v>
      </c>
      <c r="D786" s="9" t="s">
        <v>2317</v>
      </c>
      <c r="E786" s="9" t="s">
        <v>2385</v>
      </c>
      <c r="F786" s="9">
        <v>145934</v>
      </c>
      <c r="G786" s="10" t="s">
        <v>2319</v>
      </c>
      <c r="H786" s="10" t="s">
        <v>2320</v>
      </c>
      <c r="I786" s="10" t="s">
        <v>2386</v>
      </c>
      <c r="J786" s="10" t="s">
        <v>2387</v>
      </c>
      <c r="K786" s="11">
        <v>113050</v>
      </c>
      <c r="L786" s="11">
        <v>62722</v>
      </c>
      <c r="M786" s="11">
        <v>0</v>
      </c>
      <c r="N786" s="21">
        <v>62722</v>
      </c>
      <c r="O786" s="7">
        <v>3</v>
      </c>
      <c r="P786" s="11">
        <v>0</v>
      </c>
      <c r="Q786" s="11">
        <f t="shared" si="84"/>
        <v>17583.848909150114</v>
      </c>
      <c r="R786" s="12" t="b">
        <f t="shared" si="85"/>
        <v>0</v>
      </c>
      <c r="S786" s="23">
        <f t="shared" si="86"/>
        <v>18670.570318323284</v>
      </c>
      <c r="T786" s="23" t="b">
        <f t="shared" si="87"/>
        <v>0</v>
      </c>
      <c r="U786" s="23">
        <f t="shared" si="88"/>
        <v>18680.969566258598</v>
      </c>
      <c r="V786" s="25">
        <f t="shared" si="89"/>
        <v>18681</v>
      </c>
      <c r="W786" s="27">
        <f t="shared" si="90"/>
        <v>-44041</v>
      </c>
    </row>
    <row r="787" spans="2:23" ht="25.5" hidden="1" x14ac:dyDescent="0.2">
      <c r="B787" s="9">
        <v>786</v>
      </c>
      <c r="C787" s="9">
        <v>25</v>
      </c>
      <c r="D787" s="9" t="s">
        <v>2317</v>
      </c>
      <c r="E787" s="9" t="s">
        <v>2388</v>
      </c>
      <c r="F787" s="9">
        <v>145961</v>
      </c>
      <c r="G787" s="10" t="s">
        <v>2319</v>
      </c>
      <c r="H787" s="10" t="s">
        <v>2320</v>
      </c>
      <c r="I787" s="10" t="s">
        <v>2389</v>
      </c>
      <c r="J787" s="10" t="s">
        <v>2390</v>
      </c>
      <c r="K787" s="11">
        <v>129000</v>
      </c>
      <c r="L787" s="11">
        <v>65084</v>
      </c>
      <c r="M787" s="11">
        <v>4050</v>
      </c>
      <c r="N787" s="21">
        <v>61034</v>
      </c>
      <c r="O787" s="7">
        <v>4</v>
      </c>
      <c r="P787" s="11">
        <v>0</v>
      </c>
      <c r="Q787" s="11">
        <f t="shared" si="84"/>
        <v>23445.131878866818</v>
      </c>
      <c r="R787" s="12" t="b">
        <f t="shared" si="85"/>
        <v>0</v>
      </c>
      <c r="S787" s="23">
        <f t="shared" si="86"/>
        <v>24531.853288039987</v>
      </c>
      <c r="T787" s="23" t="b">
        <f t="shared" si="87"/>
        <v>0</v>
      </c>
      <c r="U787" s="23">
        <f t="shared" si="88"/>
        <v>24542.252535975302</v>
      </c>
      <c r="V787" s="25">
        <f t="shared" si="89"/>
        <v>24543</v>
      </c>
      <c r="W787" s="27">
        <f t="shared" si="90"/>
        <v>-36491</v>
      </c>
    </row>
    <row r="788" spans="2:23" ht="51" hidden="1" x14ac:dyDescent="0.2">
      <c r="B788" s="9">
        <v>787</v>
      </c>
      <c r="C788" s="9">
        <v>1</v>
      </c>
      <c r="D788" s="9" t="s">
        <v>2391</v>
      </c>
      <c r="E788" s="9" t="s">
        <v>2392</v>
      </c>
      <c r="F788" s="9">
        <v>146904</v>
      </c>
      <c r="G788" s="10" t="s">
        <v>2393</v>
      </c>
      <c r="H788" s="10" t="s">
        <v>2394</v>
      </c>
      <c r="I788" s="10" t="s">
        <v>2395</v>
      </c>
      <c r="J788" s="10" t="s">
        <v>2396</v>
      </c>
      <c r="K788" s="11">
        <v>150000</v>
      </c>
      <c r="L788" s="11">
        <v>12000</v>
      </c>
      <c r="M788" s="11">
        <v>0</v>
      </c>
      <c r="N788" s="21">
        <v>12000</v>
      </c>
      <c r="O788" s="7">
        <v>3</v>
      </c>
      <c r="P788" s="11">
        <v>0</v>
      </c>
      <c r="Q788" s="11">
        <f t="shared" si="84"/>
        <v>12000</v>
      </c>
      <c r="R788" s="12" t="b">
        <f t="shared" si="85"/>
        <v>1</v>
      </c>
      <c r="S788" s="23">
        <f t="shared" si="86"/>
        <v>12000</v>
      </c>
      <c r="T788" s="23" t="b">
        <f t="shared" si="87"/>
        <v>1</v>
      </c>
      <c r="U788" s="23">
        <f t="shared" si="88"/>
        <v>12000</v>
      </c>
      <c r="V788" s="25">
        <f t="shared" si="89"/>
        <v>12000</v>
      </c>
      <c r="W788" s="27">
        <f t="shared" si="90"/>
        <v>0</v>
      </c>
    </row>
    <row r="789" spans="2:23" ht="25.5" hidden="1" x14ac:dyDescent="0.2">
      <c r="B789" s="9">
        <v>788</v>
      </c>
      <c r="C789" s="9">
        <v>2</v>
      </c>
      <c r="D789" s="9" t="s">
        <v>2391</v>
      </c>
      <c r="E789" s="9" t="s">
        <v>2397</v>
      </c>
      <c r="F789" s="9">
        <v>151530</v>
      </c>
      <c r="G789" s="10" t="s">
        <v>2393</v>
      </c>
      <c r="H789" s="10" t="s">
        <v>2394</v>
      </c>
      <c r="I789" s="10" t="s">
        <v>2398</v>
      </c>
      <c r="J789" s="10" t="s">
        <v>2399</v>
      </c>
      <c r="K789" s="11">
        <v>154700</v>
      </c>
      <c r="L789" s="11">
        <v>97457</v>
      </c>
      <c r="M789" s="11">
        <v>0</v>
      </c>
      <c r="N789" s="21">
        <v>97457</v>
      </c>
      <c r="O789" s="7">
        <v>4</v>
      </c>
      <c r="P789" s="11">
        <v>0</v>
      </c>
      <c r="Q789" s="11">
        <f t="shared" si="84"/>
        <v>23445.131878866818</v>
      </c>
      <c r="R789" s="12" t="b">
        <f t="shared" si="85"/>
        <v>0</v>
      </c>
      <c r="S789" s="23">
        <f t="shared" si="86"/>
        <v>24531.853288039987</v>
      </c>
      <c r="T789" s="23" t="b">
        <f t="shared" si="87"/>
        <v>0</v>
      </c>
      <c r="U789" s="23">
        <f t="shared" si="88"/>
        <v>24542.252535975302</v>
      </c>
      <c r="V789" s="25">
        <f t="shared" si="89"/>
        <v>24543</v>
      </c>
      <c r="W789" s="27">
        <f t="shared" si="90"/>
        <v>-72914</v>
      </c>
    </row>
    <row r="790" spans="2:23" ht="25.5" hidden="1" x14ac:dyDescent="0.2">
      <c r="B790" s="9">
        <v>789</v>
      </c>
      <c r="C790" s="9">
        <v>3</v>
      </c>
      <c r="D790" s="9" t="s">
        <v>2391</v>
      </c>
      <c r="E790" s="9" t="s">
        <v>2400</v>
      </c>
      <c r="F790" s="9">
        <v>147161</v>
      </c>
      <c r="G790" s="10" t="s">
        <v>2393</v>
      </c>
      <c r="H790" s="10" t="s">
        <v>2394</v>
      </c>
      <c r="I790" s="10" t="s">
        <v>2401</v>
      </c>
      <c r="J790" s="10" t="s">
        <v>2402</v>
      </c>
      <c r="K790" s="11">
        <v>154700</v>
      </c>
      <c r="L790" s="11">
        <v>83293</v>
      </c>
      <c r="M790" s="11">
        <v>0</v>
      </c>
      <c r="N790" s="21">
        <v>83293</v>
      </c>
      <c r="O790" s="7">
        <v>3</v>
      </c>
      <c r="P790" s="11">
        <v>0</v>
      </c>
      <c r="Q790" s="11">
        <f t="shared" si="84"/>
        <v>17583.848909150114</v>
      </c>
      <c r="R790" s="12" t="b">
        <f t="shared" si="85"/>
        <v>0</v>
      </c>
      <c r="S790" s="23">
        <f t="shared" si="86"/>
        <v>18670.570318323284</v>
      </c>
      <c r="T790" s="23" t="b">
        <f t="shared" si="87"/>
        <v>0</v>
      </c>
      <c r="U790" s="23">
        <f t="shared" si="88"/>
        <v>18680.969566258598</v>
      </c>
      <c r="V790" s="25">
        <f t="shared" si="89"/>
        <v>18681</v>
      </c>
      <c r="W790" s="27">
        <f t="shared" si="90"/>
        <v>-64612</v>
      </c>
    </row>
    <row r="791" spans="2:23" ht="25.5" hidden="1" x14ac:dyDescent="0.2">
      <c r="B791" s="9">
        <v>790</v>
      </c>
      <c r="C791" s="9">
        <v>4</v>
      </c>
      <c r="D791" s="9" t="s">
        <v>2391</v>
      </c>
      <c r="E791" s="9" t="s">
        <v>2403</v>
      </c>
      <c r="F791" s="9">
        <v>147241</v>
      </c>
      <c r="G791" s="10" t="s">
        <v>2393</v>
      </c>
      <c r="H791" s="10" t="s">
        <v>2394</v>
      </c>
      <c r="I791" s="10" t="s">
        <v>2404</v>
      </c>
      <c r="J791" s="10" t="s">
        <v>2405</v>
      </c>
      <c r="K791" s="11">
        <v>121005</v>
      </c>
      <c r="L791" s="11">
        <v>121005</v>
      </c>
      <c r="M791" s="11">
        <v>0</v>
      </c>
      <c r="N791" s="21">
        <v>121005</v>
      </c>
      <c r="O791" s="7">
        <v>3</v>
      </c>
      <c r="P791" s="11">
        <v>0</v>
      </c>
      <c r="Q791" s="11">
        <f t="shared" si="84"/>
        <v>17583.848909150114</v>
      </c>
      <c r="R791" s="12" t="b">
        <f t="shared" si="85"/>
        <v>0</v>
      </c>
      <c r="S791" s="23">
        <f t="shared" si="86"/>
        <v>18670.570318323284</v>
      </c>
      <c r="T791" s="23" t="b">
        <f t="shared" si="87"/>
        <v>0</v>
      </c>
      <c r="U791" s="23">
        <f t="shared" si="88"/>
        <v>18680.969566258598</v>
      </c>
      <c r="V791" s="25">
        <f t="shared" si="89"/>
        <v>18681</v>
      </c>
      <c r="W791" s="27">
        <f t="shared" si="90"/>
        <v>-102324</v>
      </c>
    </row>
    <row r="792" spans="2:23" ht="51" hidden="1" x14ac:dyDescent="0.2">
      <c r="B792" s="9">
        <v>791</v>
      </c>
      <c r="C792" s="9">
        <v>5</v>
      </c>
      <c r="D792" s="9" t="s">
        <v>2391</v>
      </c>
      <c r="E792" s="9" t="s">
        <v>2406</v>
      </c>
      <c r="F792" s="9">
        <v>146502</v>
      </c>
      <c r="G792" s="10" t="s">
        <v>2393</v>
      </c>
      <c r="H792" s="10" t="s">
        <v>2394</v>
      </c>
      <c r="I792" s="10" t="s">
        <v>2407</v>
      </c>
      <c r="J792" s="10" t="s">
        <v>2408</v>
      </c>
      <c r="K792" s="11">
        <v>240000</v>
      </c>
      <c r="L792" s="11">
        <v>188808</v>
      </c>
      <c r="M792" s="11">
        <v>0</v>
      </c>
      <c r="N792" s="21">
        <v>188808</v>
      </c>
      <c r="O792" s="7">
        <v>5</v>
      </c>
      <c r="P792" s="11">
        <v>0</v>
      </c>
      <c r="Q792" s="11">
        <f t="shared" si="84"/>
        <v>29306.414848583521</v>
      </c>
      <c r="R792" s="12" t="b">
        <f t="shared" si="85"/>
        <v>0</v>
      </c>
      <c r="S792" s="23">
        <f t="shared" si="86"/>
        <v>30393.136257756691</v>
      </c>
      <c r="T792" s="23" t="b">
        <f t="shared" si="87"/>
        <v>0</v>
      </c>
      <c r="U792" s="23">
        <f t="shared" si="88"/>
        <v>30403.535505692005</v>
      </c>
      <c r="V792" s="25">
        <f t="shared" si="89"/>
        <v>30404</v>
      </c>
      <c r="W792" s="27">
        <f t="shared" si="90"/>
        <v>-158404</v>
      </c>
    </row>
    <row r="793" spans="2:23" ht="25.5" hidden="1" x14ac:dyDescent="0.2">
      <c r="B793" s="9">
        <v>792</v>
      </c>
      <c r="C793" s="9">
        <v>6</v>
      </c>
      <c r="D793" s="9" t="s">
        <v>2391</v>
      </c>
      <c r="E793" s="9" t="s">
        <v>2409</v>
      </c>
      <c r="F793" s="9">
        <v>151503</v>
      </c>
      <c r="G793" s="10" t="s">
        <v>2393</v>
      </c>
      <c r="H793" s="10" t="s">
        <v>2394</v>
      </c>
      <c r="I793" s="10" t="s">
        <v>2410</v>
      </c>
      <c r="J793" s="10" t="s">
        <v>2411</v>
      </c>
      <c r="K793" s="11">
        <v>116620</v>
      </c>
      <c r="L793" s="11">
        <v>69070</v>
      </c>
      <c r="M793" s="11">
        <v>0</v>
      </c>
      <c r="N793" s="21">
        <v>69070</v>
      </c>
      <c r="O793" s="7">
        <v>4</v>
      </c>
      <c r="P793" s="11">
        <v>0</v>
      </c>
      <c r="Q793" s="11">
        <f t="shared" si="84"/>
        <v>23445.131878866818</v>
      </c>
      <c r="R793" s="12" t="b">
        <f t="shared" si="85"/>
        <v>0</v>
      </c>
      <c r="S793" s="23">
        <f t="shared" si="86"/>
        <v>24531.853288039987</v>
      </c>
      <c r="T793" s="23" t="b">
        <f t="shared" si="87"/>
        <v>0</v>
      </c>
      <c r="U793" s="23">
        <f t="shared" si="88"/>
        <v>24542.252535975302</v>
      </c>
      <c r="V793" s="25">
        <f t="shared" si="89"/>
        <v>24543</v>
      </c>
      <c r="W793" s="27">
        <f t="shared" si="90"/>
        <v>-44527</v>
      </c>
    </row>
    <row r="794" spans="2:23" ht="25.5" hidden="1" x14ac:dyDescent="0.2">
      <c r="B794" s="9">
        <v>793</v>
      </c>
      <c r="C794" s="9">
        <v>7</v>
      </c>
      <c r="D794" s="9" t="s">
        <v>2391</v>
      </c>
      <c r="E794" s="9" t="s">
        <v>2412</v>
      </c>
      <c r="F794" s="9">
        <v>147713</v>
      </c>
      <c r="G794" s="10" t="s">
        <v>2393</v>
      </c>
      <c r="H794" s="10" t="s">
        <v>2394</v>
      </c>
      <c r="I794" s="10" t="s">
        <v>2413</v>
      </c>
      <c r="J794" s="10" t="s">
        <v>2414</v>
      </c>
      <c r="K794" s="11">
        <v>48730</v>
      </c>
      <c r="L794" s="11">
        <v>48730</v>
      </c>
      <c r="M794" s="11">
        <v>0</v>
      </c>
      <c r="N794" s="21">
        <v>48730</v>
      </c>
      <c r="O794" s="7">
        <v>4</v>
      </c>
      <c r="P794" s="11">
        <v>0</v>
      </c>
      <c r="Q794" s="11">
        <f t="shared" si="84"/>
        <v>23445.131878866818</v>
      </c>
      <c r="R794" s="12" t="b">
        <f t="shared" si="85"/>
        <v>0</v>
      </c>
      <c r="S794" s="23">
        <f t="shared" si="86"/>
        <v>24531.853288039987</v>
      </c>
      <c r="T794" s="23" t="b">
        <f t="shared" si="87"/>
        <v>0</v>
      </c>
      <c r="U794" s="23">
        <f t="shared" si="88"/>
        <v>24542.252535975302</v>
      </c>
      <c r="V794" s="25">
        <f t="shared" si="89"/>
        <v>24543</v>
      </c>
      <c r="W794" s="27">
        <f t="shared" si="90"/>
        <v>-24187</v>
      </c>
    </row>
    <row r="795" spans="2:23" ht="76.5" hidden="1" x14ac:dyDescent="0.2">
      <c r="B795" s="9">
        <v>794</v>
      </c>
      <c r="C795" s="9">
        <v>8</v>
      </c>
      <c r="D795" s="9" t="s">
        <v>2391</v>
      </c>
      <c r="E795" s="9" t="s">
        <v>789</v>
      </c>
      <c r="F795" s="9">
        <v>151451</v>
      </c>
      <c r="G795" s="10" t="s">
        <v>2393</v>
      </c>
      <c r="H795" s="10" t="s">
        <v>2394</v>
      </c>
      <c r="I795" s="10" t="s">
        <v>2415</v>
      </c>
      <c r="J795" s="10" t="s">
        <v>2416</v>
      </c>
      <c r="K795" s="11">
        <v>214200</v>
      </c>
      <c r="L795" s="11">
        <v>115091</v>
      </c>
      <c r="M795" s="11">
        <v>0</v>
      </c>
      <c r="N795" s="21">
        <v>115091</v>
      </c>
      <c r="O795" s="7">
        <v>5</v>
      </c>
      <c r="P795" s="11">
        <v>0</v>
      </c>
      <c r="Q795" s="11">
        <f t="shared" si="84"/>
        <v>29306.414848583521</v>
      </c>
      <c r="R795" s="12" t="b">
        <f t="shared" si="85"/>
        <v>0</v>
      </c>
      <c r="S795" s="23">
        <f t="shared" si="86"/>
        <v>30393.136257756691</v>
      </c>
      <c r="T795" s="23" t="b">
        <f t="shared" si="87"/>
        <v>0</v>
      </c>
      <c r="U795" s="23">
        <f t="shared" si="88"/>
        <v>30403.535505692005</v>
      </c>
      <c r="V795" s="25">
        <f t="shared" si="89"/>
        <v>30404</v>
      </c>
      <c r="W795" s="27">
        <f t="shared" si="90"/>
        <v>-84687</v>
      </c>
    </row>
    <row r="796" spans="2:23" ht="25.5" hidden="1" x14ac:dyDescent="0.2">
      <c r="B796" s="9">
        <v>795</v>
      </c>
      <c r="C796" s="9">
        <v>9</v>
      </c>
      <c r="D796" s="9" t="s">
        <v>2391</v>
      </c>
      <c r="E796" s="9" t="s">
        <v>336</v>
      </c>
      <c r="F796" s="9">
        <v>147937</v>
      </c>
      <c r="G796" s="10" t="s">
        <v>2393</v>
      </c>
      <c r="H796" s="10" t="s">
        <v>2394</v>
      </c>
      <c r="I796" s="10" t="s">
        <v>2417</v>
      </c>
      <c r="J796" s="10" t="s">
        <v>2418</v>
      </c>
      <c r="K796" s="11">
        <v>139500</v>
      </c>
      <c r="L796" s="11">
        <v>30000</v>
      </c>
      <c r="M796" s="11">
        <v>0</v>
      </c>
      <c r="N796" s="21">
        <v>30000</v>
      </c>
      <c r="O796" s="7">
        <v>4</v>
      </c>
      <c r="P796" s="11">
        <v>0</v>
      </c>
      <c r="Q796" s="11">
        <f t="shared" si="84"/>
        <v>23445.131878866818</v>
      </c>
      <c r="R796" s="12" t="b">
        <f t="shared" si="85"/>
        <v>0</v>
      </c>
      <c r="S796" s="23">
        <f t="shared" si="86"/>
        <v>24531.853288039987</v>
      </c>
      <c r="T796" s="23" t="b">
        <f t="shared" si="87"/>
        <v>0</v>
      </c>
      <c r="U796" s="23">
        <f t="shared" si="88"/>
        <v>24542.252535975302</v>
      </c>
      <c r="V796" s="25">
        <f t="shared" si="89"/>
        <v>24543</v>
      </c>
      <c r="W796" s="27">
        <f t="shared" si="90"/>
        <v>-5457</v>
      </c>
    </row>
    <row r="797" spans="2:23" ht="25.5" hidden="1" x14ac:dyDescent="0.2">
      <c r="B797" s="9">
        <v>796</v>
      </c>
      <c r="C797" s="9">
        <v>10</v>
      </c>
      <c r="D797" s="9" t="s">
        <v>2391</v>
      </c>
      <c r="E797" s="9" t="s">
        <v>2419</v>
      </c>
      <c r="F797" s="9">
        <v>148426</v>
      </c>
      <c r="G797" s="10" t="s">
        <v>2393</v>
      </c>
      <c r="H797" s="10" t="s">
        <v>2394</v>
      </c>
      <c r="I797" s="10" t="s">
        <v>2420</v>
      </c>
      <c r="J797" s="10" t="s">
        <v>2421</v>
      </c>
      <c r="K797" s="11">
        <v>69778</v>
      </c>
      <c r="L797" s="11">
        <v>30169</v>
      </c>
      <c r="M797" s="11">
        <v>0</v>
      </c>
      <c r="N797" s="21">
        <v>30169</v>
      </c>
      <c r="O797" s="7">
        <v>4</v>
      </c>
      <c r="P797" s="11">
        <v>0</v>
      </c>
      <c r="Q797" s="11">
        <f t="shared" si="84"/>
        <v>23445.131878866818</v>
      </c>
      <c r="R797" s="12" t="b">
        <f t="shared" si="85"/>
        <v>0</v>
      </c>
      <c r="S797" s="23">
        <f t="shared" si="86"/>
        <v>24531.853288039987</v>
      </c>
      <c r="T797" s="23" t="b">
        <f t="shared" si="87"/>
        <v>0</v>
      </c>
      <c r="U797" s="23">
        <f t="shared" si="88"/>
        <v>24542.252535975302</v>
      </c>
      <c r="V797" s="25">
        <f t="shared" si="89"/>
        <v>24543</v>
      </c>
      <c r="W797" s="27">
        <f t="shared" si="90"/>
        <v>-5626</v>
      </c>
    </row>
    <row r="798" spans="2:23" ht="25.5" hidden="1" x14ac:dyDescent="0.2">
      <c r="B798" s="9">
        <v>797</v>
      </c>
      <c r="C798" s="9">
        <v>11</v>
      </c>
      <c r="D798" s="9" t="s">
        <v>2391</v>
      </c>
      <c r="E798" s="9" t="s">
        <v>2422</v>
      </c>
      <c r="F798" s="9">
        <v>148514</v>
      </c>
      <c r="G798" s="10" t="s">
        <v>2393</v>
      </c>
      <c r="H798" s="10" t="s">
        <v>2394</v>
      </c>
      <c r="I798" s="10" t="s">
        <v>2423</v>
      </c>
      <c r="J798" s="10" t="s">
        <v>2424</v>
      </c>
      <c r="K798" s="11">
        <v>161200</v>
      </c>
      <c r="L798" s="11">
        <v>100000</v>
      </c>
      <c r="M798" s="11">
        <v>0</v>
      </c>
      <c r="N798" s="21">
        <v>100000</v>
      </c>
      <c r="O798" s="7">
        <v>4</v>
      </c>
      <c r="P798" s="11">
        <v>0</v>
      </c>
      <c r="Q798" s="11">
        <f t="shared" si="84"/>
        <v>23445.131878866818</v>
      </c>
      <c r="R798" s="12" t="b">
        <f t="shared" si="85"/>
        <v>0</v>
      </c>
      <c r="S798" s="23">
        <f t="shared" si="86"/>
        <v>24531.853288039987</v>
      </c>
      <c r="T798" s="23" t="b">
        <f t="shared" si="87"/>
        <v>0</v>
      </c>
      <c r="U798" s="23">
        <f t="shared" si="88"/>
        <v>24542.252535975302</v>
      </c>
      <c r="V798" s="25">
        <f t="shared" si="89"/>
        <v>24543</v>
      </c>
      <c r="W798" s="27">
        <f t="shared" si="90"/>
        <v>-75457</v>
      </c>
    </row>
    <row r="799" spans="2:23" ht="51" hidden="1" x14ac:dyDescent="0.2">
      <c r="B799" s="9">
        <v>798</v>
      </c>
      <c r="C799" s="9">
        <v>12</v>
      </c>
      <c r="D799" s="9" t="s">
        <v>2391</v>
      </c>
      <c r="E799" s="9" t="s">
        <v>2425</v>
      </c>
      <c r="F799" s="9">
        <v>148612</v>
      </c>
      <c r="G799" s="10" t="s">
        <v>2393</v>
      </c>
      <c r="H799" s="10" t="s">
        <v>2394</v>
      </c>
      <c r="I799" s="10" t="s">
        <v>2426</v>
      </c>
      <c r="J799" s="10" t="s">
        <v>2427</v>
      </c>
      <c r="K799" s="11">
        <v>225859.14</v>
      </c>
      <c r="L799" s="11">
        <v>19219.14</v>
      </c>
      <c r="M799" s="11">
        <v>0</v>
      </c>
      <c r="N799" s="21">
        <v>19219.14</v>
      </c>
      <c r="O799" s="7">
        <v>5</v>
      </c>
      <c r="P799" s="11">
        <v>0</v>
      </c>
      <c r="Q799" s="11">
        <f t="shared" si="84"/>
        <v>19219.14</v>
      </c>
      <c r="R799" s="12" t="b">
        <f t="shared" si="85"/>
        <v>1</v>
      </c>
      <c r="S799" s="23">
        <f t="shared" si="86"/>
        <v>19219.14</v>
      </c>
      <c r="T799" s="23" t="b">
        <f t="shared" si="87"/>
        <v>1</v>
      </c>
      <c r="U799" s="23">
        <f t="shared" si="88"/>
        <v>19219.14</v>
      </c>
      <c r="V799" s="25">
        <f t="shared" si="89"/>
        <v>19219</v>
      </c>
      <c r="W799" s="27">
        <f t="shared" si="90"/>
        <v>-0.13999999999941792</v>
      </c>
    </row>
    <row r="800" spans="2:23" ht="51" hidden="1" x14ac:dyDescent="0.2">
      <c r="B800" s="9">
        <v>799</v>
      </c>
      <c r="C800" s="9">
        <v>13</v>
      </c>
      <c r="D800" s="9" t="s">
        <v>2391</v>
      </c>
      <c r="E800" s="9" t="s">
        <v>2428</v>
      </c>
      <c r="F800" s="9">
        <v>148729</v>
      </c>
      <c r="G800" s="10" t="s">
        <v>2393</v>
      </c>
      <c r="H800" s="10" t="s">
        <v>2394</v>
      </c>
      <c r="I800" s="10" t="s">
        <v>2429</v>
      </c>
      <c r="J800" s="10" t="s">
        <v>2430</v>
      </c>
      <c r="K800" s="11">
        <v>255612</v>
      </c>
      <c r="L800" s="11">
        <v>173693</v>
      </c>
      <c r="M800" s="11">
        <v>0</v>
      </c>
      <c r="N800" s="21">
        <v>173693</v>
      </c>
      <c r="O800" s="7">
        <v>3</v>
      </c>
      <c r="P800" s="11">
        <v>0</v>
      </c>
      <c r="Q800" s="11">
        <f t="shared" si="84"/>
        <v>17583.848909150114</v>
      </c>
      <c r="R800" s="12" t="b">
        <f t="shared" si="85"/>
        <v>0</v>
      </c>
      <c r="S800" s="23">
        <f t="shared" si="86"/>
        <v>18670.570318323284</v>
      </c>
      <c r="T800" s="23" t="b">
        <f t="shared" si="87"/>
        <v>0</v>
      </c>
      <c r="U800" s="23">
        <f t="shared" si="88"/>
        <v>18680.969566258598</v>
      </c>
      <c r="V800" s="25">
        <f t="shared" si="89"/>
        <v>18681</v>
      </c>
      <c r="W800" s="27">
        <f t="shared" si="90"/>
        <v>-155012</v>
      </c>
    </row>
    <row r="801" spans="2:23" ht="25.5" hidden="1" x14ac:dyDescent="0.2">
      <c r="B801" s="9">
        <v>800</v>
      </c>
      <c r="C801" s="9">
        <v>14</v>
      </c>
      <c r="D801" s="9" t="s">
        <v>2391</v>
      </c>
      <c r="E801" s="9" t="s">
        <v>2431</v>
      </c>
      <c r="F801" s="9">
        <v>148872</v>
      </c>
      <c r="G801" s="10" t="s">
        <v>2393</v>
      </c>
      <c r="H801" s="10" t="s">
        <v>2394</v>
      </c>
      <c r="I801" s="10" t="s">
        <v>2432</v>
      </c>
      <c r="J801" s="10" t="s">
        <v>2433</v>
      </c>
      <c r="K801" s="11">
        <v>129710</v>
      </c>
      <c r="L801" s="11">
        <v>35301.01</v>
      </c>
      <c r="M801" s="11">
        <v>0</v>
      </c>
      <c r="N801" s="21">
        <v>35301.01</v>
      </c>
      <c r="O801" s="7">
        <v>4</v>
      </c>
      <c r="P801" s="11">
        <v>0</v>
      </c>
      <c r="Q801" s="11">
        <f t="shared" si="84"/>
        <v>23445.131878866818</v>
      </c>
      <c r="R801" s="12" t="b">
        <f t="shared" si="85"/>
        <v>0</v>
      </c>
      <c r="S801" s="23">
        <f t="shared" si="86"/>
        <v>24531.853288039987</v>
      </c>
      <c r="T801" s="23" t="b">
        <f t="shared" si="87"/>
        <v>0</v>
      </c>
      <c r="U801" s="23">
        <f t="shared" si="88"/>
        <v>24542.252535975302</v>
      </c>
      <c r="V801" s="25">
        <f t="shared" si="89"/>
        <v>24543</v>
      </c>
      <c r="W801" s="27">
        <f t="shared" si="90"/>
        <v>-10758.010000000002</v>
      </c>
    </row>
    <row r="802" spans="2:23" ht="25.5" hidden="1" x14ac:dyDescent="0.2">
      <c r="B802" s="9">
        <v>801</v>
      </c>
      <c r="C802" s="9">
        <v>15</v>
      </c>
      <c r="D802" s="9" t="s">
        <v>2391</v>
      </c>
      <c r="E802" s="9" t="s">
        <v>2434</v>
      </c>
      <c r="F802" s="9">
        <v>151512</v>
      </c>
      <c r="G802" s="10" t="s">
        <v>2393</v>
      </c>
      <c r="H802" s="10" t="s">
        <v>2394</v>
      </c>
      <c r="I802" s="10" t="s">
        <v>2435</v>
      </c>
      <c r="J802" s="10" t="s">
        <v>2436</v>
      </c>
      <c r="K802" s="11">
        <v>125098</v>
      </c>
      <c r="L802" s="11">
        <v>56000</v>
      </c>
      <c r="M802" s="11">
        <v>0</v>
      </c>
      <c r="N802" s="21">
        <v>56000</v>
      </c>
      <c r="O802" s="7">
        <v>5</v>
      </c>
      <c r="P802" s="11">
        <v>0</v>
      </c>
      <c r="Q802" s="11">
        <f t="shared" si="84"/>
        <v>29306.414848583521</v>
      </c>
      <c r="R802" s="12" t="b">
        <f t="shared" si="85"/>
        <v>0</v>
      </c>
      <c r="S802" s="23">
        <f t="shared" si="86"/>
        <v>30393.136257756691</v>
      </c>
      <c r="T802" s="23" t="b">
        <f t="shared" si="87"/>
        <v>0</v>
      </c>
      <c r="U802" s="23">
        <f t="shared" si="88"/>
        <v>30403.535505692005</v>
      </c>
      <c r="V802" s="25">
        <f t="shared" si="89"/>
        <v>30404</v>
      </c>
      <c r="W802" s="27">
        <f t="shared" si="90"/>
        <v>-25596</v>
      </c>
    </row>
    <row r="803" spans="2:23" ht="25.5" hidden="1" x14ac:dyDescent="0.2">
      <c r="B803" s="9">
        <v>802</v>
      </c>
      <c r="C803" s="9">
        <v>16</v>
      </c>
      <c r="D803" s="9" t="s">
        <v>2391</v>
      </c>
      <c r="E803" s="9" t="s">
        <v>2437</v>
      </c>
      <c r="F803" s="9">
        <v>151549</v>
      </c>
      <c r="G803" s="10" t="s">
        <v>2393</v>
      </c>
      <c r="H803" s="10" t="s">
        <v>2394</v>
      </c>
      <c r="I803" s="10" t="s">
        <v>2438</v>
      </c>
      <c r="J803" s="10" t="s">
        <v>2439</v>
      </c>
      <c r="K803" s="11">
        <v>120000</v>
      </c>
      <c r="L803" s="11">
        <v>85853</v>
      </c>
      <c r="M803" s="11">
        <v>0</v>
      </c>
      <c r="N803" s="21">
        <v>85853</v>
      </c>
      <c r="O803" s="7">
        <v>4</v>
      </c>
      <c r="P803" s="11">
        <v>0</v>
      </c>
      <c r="Q803" s="11">
        <f t="shared" si="84"/>
        <v>23445.131878866818</v>
      </c>
      <c r="R803" s="12" t="b">
        <f t="shared" si="85"/>
        <v>0</v>
      </c>
      <c r="S803" s="23">
        <f t="shared" si="86"/>
        <v>24531.853288039987</v>
      </c>
      <c r="T803" s="23" t="b">
        <f t="shared" si="87"/>
        <v>0</v>
      </c>
      <c r="U803" s="23">
        <f t="shared" si="88"/>
        <v>24542.252535975302</v>
      </c>
      <c r="V803" s="25">
        <f t="shared" si="89"/>
        <v>24543</v>
      </c>
      <c r="W803" s="27">
        <f t="shared" si="90"/>
        <v>-61310</v>
      </c>
    </row>
    <row r="804" spans="2:23" ht="25.5" hidden="1" x14ac:dyDescent="0.2">
      <c r="B804" s="9">
        <v>803</v>
      </c>
      <c r="C804" s="9">
        <v>17</v>
      </c>
      <c r="D804" s="9" t="s">
        <v>2391</v>
      </c>
      <c r="E804" s="9" t="s">
        <v>2440</v>
      </c>
      <c r="F804" s="9">
        <v>151479</v>
      </c>
      <c r="G804" s="10" t="s">
        <v>2393</v>
      </c>
      <c r="H804" s="10" t="s">
        <v>2394</v>
      </c>
      <c r="I804" s="10" t="s">
        <v>2441</v>
      </c>
      <c r="J804" s="10" t="s">
        <v>2442</v>
      </c>
      <c r="K804" s="11">
        <v>132000</v>
      </c>
      <c r="L804" s="11">
        <v>64785</v>
      </c>
      <c r="M804" s="11">
        <v>0</v>
      </c>
      <c r="N804" s="21">
        <v>64785</v>
      </c>
      <c r="O804" s="7">
        <v>4</v>
      </c>
      <c r="P804" s="11">
        <v>0</v>
      </c>
      <c r="Q804" s="11">
        <f t="shared" si="84"/>
        <v>23445.131878866818</v>
      </c>
      <c r="R804" s="12" t="b">
        <f t="shared" si="85"/>
        <v>0</v>
      </c>
      <c r="S804" s="23">
        <f t="shared" si="86"/>
        <v>24531.853288039987</v>
      </c>
      <c r="T804" s="23" t="b">
        <f t="shared" si="87"/>
        <v>0</v>
      </c>
      <c r="U804" s="23">
        <f t="shared" si="88"/>
        <v>24542.252535975302</v>
      </c>
      <c r="V804" s="25">
        <f t="shared" si="89"/>
        <v>24543</v>
      </c>
      <c r="W804" s="27">
        <f t="shared" si="90"/>
        <v>-40242</v>
      </c>
    </row>
    <row r="805" spans="2:23" ht="25.5" hidden="1" x14ac:dyDescent="0.2">
      <c r="B805" s="9">
        <v>804</v>
      </c>
      <c r="C805" s="9">
        <v>18</v>
      </c>
      <c r="D805" s="9" t="s">
        <v>2391</v>
      </c>
      <c r="E805" s="9" t="s">
        <v>2443</v>
      </c>
      <c r="F805" s="9">
        <v>146281</v>
      </c>
      <c r="G805" s="10" t="s">
        <v>2393</v>
      </c>
      <c r="H805" s="10" t="s">
        <v>2394</v>
      </c>
      <c r="I805" s="10" t="s">
        <v>2444</v>
      </c>
      <c r="J805" s="10" t="s">
        <v>2445</v>
      </c>
      <c r="K805" s="11">
        <v>157080</v>
      </c>
      <c r="L805" s="11">
        <v>87810</v>
      </c>
      <c r="M805" s="11">
        <v>0</v>
      </c>
      <c r="N805" s="21">
        <v>87810</v>
      </c>
      <c r="O805" s="7">
        <v>3</v>
      </c>
      <c r="P805" s="11">
        <v>0</v>
      </c>
      <c r="Q805" s="11">
        <f t="shared" si="84"/>
        <v>17583.848909150114</v>
      </c>
      <c r="R805" s="12" t="b">
        <f t="shared" si="85"/>
        <v>0</v>
      </c>
      <c r="S805" s="23">
        <f t="shared" si="86"/>
        <v>18670.570318323284</v>
      </c>
      <c r="T805" s="23" t="b">
        <f t="shared" si="87"/>
        <v>0</v>
      </c>
      <c r="U805" s="23">
        <f t="shared" si="88"/>
        <v>18680.969566258598</v>
      </c>
      <c r="V805" s="25">
        <f t="shared" si="89"/>
        <v>18681</v>
      </c>
      <c r="W805" s="27">
        <f t="shared" si="90"/>
        <v>-69129</v>
      </c>
    </row>
    <row r="806" spans="2:23" ht="51" hidden="1" x14ac:dyDescent="0.2">
      <c r="B806" s="9">
        <v>805</v>
      </c>
      <c r="C806" s="9">
        <v>19</v>
      </c>
      <c r="D806" s="9" t="s">
        <v>2391</v>
      </c>
      <c r="E806" s="9" t="s">
        <v>2446</v>
      </c>
      <c r="F806" s="9">
        <v>149183</v>
      </c>
      <c r="G806" s="10" t="s">
        <v>2393</v>
      </c>
      <c r="H806" s="10" t="s">
        <v>2394</v>
      </c>
      <c r="I806" s="10" t="s">
        <v>2447</v>
      </c>
      <c r="J806" s="10" t="s">
        <v>2448</v>
      </c>
      <c r="K806" s="11">
        <v>309112.90000000002</v>
      </c>
      <c r="L806" s="11">
        <v>123222.15</v>
      </c>
      <c r="M806" s="11">
        <v>0</v>
      </c>
      <c r="N806" s="21">
        <v>123222.15</v>
      </c>
      <c r="O806" s="7">
        <v>4</v>
      </c>
      <c r="P806" s="11">
        <v>0</v>
      </c>
      <c r="Q806" s="11">
        <f t="shared" si="84"/>
        <v>23445.131878866818</v>
      </c>
      <c r="R806" s="12" t="b">
        <f t="shared" si="85"/>
        <v>0</v>
      </c>
      <c r="S806" s="23">
        <f t="shared" si="86"/>
        <v>24531.853288039987</v>
      </c>
      <c r="T806" s="23" t="b">
        <f t="shared" si="87"/>
        <v>0</v>
      </c>
      <c r="U806" s="23">
        <f t="shared" si="88"/>
        <v>24542.252535975302</v>
      </c>
      <c r="V806" s="25">
        <f t="shared" si="89"/>
        <v>24543</v>
      </c>
      <c r="W806" s="27">
        <f t="shared" si="90"/>
        <v>-98679.15</v>
      </c>
    </row>
    <row r="807" spans="2:23" ht="38.25" hidden="1" x14ac:dyDescent="0.2">
      <c r="B807" s="9">
        <v>806</v>
      </c>
      <c r="C807" s="9">
        <v>20</v>
      </c>
      <c r="D807" s="9" t="s">
        <v>2391</v>
      </c>
      <c r="E807" s="9" t="s">
        <v>2449</v>
      </c>
      <c r="F807" s="9">
        <v>149370</v>
      </c>
      <c r="G807" s="10" t="s">
        <v>2393</v>
      </c>
      <c r="H807" s="10" t="s">
        <v>2394</v>
      </c>
      <c r="I807" s="10" t="s">
        <v>2450</v>
      </c>
      <c r="J807" s="10" t="s">
        <v>2451</v>
      </c>
      <c r="K807" s="11">
        <v>326610</v>
      </c>
      <c r="L807" s="11">
        <v>8925</v>
      </c>
      <c r="M807" s="11">
        <v>0</v>
      </c>
      <c r="N807" s="21">
        <v>8925</v>
      </c>
      <c r="O807" s="7">
        <v>4</v>
      </c>
      <c r="P807" s="11">
        <v>0</v>
      </c>
      <c r="Q807" s="11">
        <f t="shared" si="84"/>
        <v>8925</v>
      </c>
      <c r="R807" s="12" t="b">
        <f t="shared" si="85"/>
        <v>1</v>
      </c>
      <c r="S807" s="23">
        <f t="shared" si="86"/>
        <v>8925</v>
      </c>
      <c r="T807" s="23" t="b">
        <f t="shared" si="87"/>
        <v>1</v>
      </c>
      <c r="U807" s="23">
        <f t="shared" si="88"/>
        <v>8925</v>
      </c>
      <c r="V807" s="25">
        <f t="shared" si="89"/>
        <v>8925</v>
      </c>
      <c r="W807" s="27">
        <f t="shared" si="90"/>
        <v>0</v>
      </c>
    </row>
    <row r="808" spans="2:23" ht="38.25" hidden="1" x14ac:dyDescent="0.2">
      <c r="B808" s="9">
        <v>807</v>
      </c>
      <c r="C808" s="9">
        <v>21</v>
      </c>
      <c r="D808" s="9" t="s">
        <v>2391</v>
      </c>
      <c r="E808" s="9" t="s">
        <v>2452</v>
      </c>
      <c r="F808" s="9">
        <v>146325</v>
      </c>
      <c r="G808" s="10" t="s">
        <v>2393</v>
      </c>
      <c r="H808" s="10" t="s">
        <v>2394</v>
      </c>
      <c r="I808" s="10" t="s">
        <v>2453</v>
      </c>
      <c r="J808" s="10" t="s">
        <v>2454</v>
      </c>
      <c r="K808" s="11">
        <v>281782</v>
      </c>
      <c r="L808" s="11">
        <v>55727</v>
      </c>
      <c r="M808" s="11">
        <v>0</v>
      </c>
      <c r="N808" s="21">
        <v>55727</v>
      </c>
      <c r="O808" s="7">
        <v>4</v>
      </c>
      <c r="P808" s="11">
        <v>0</v>
      </c>
      <c r="Q808" s="11">
        <f t="shared" si="84"/>
        <v>23445.131878866818</v>
      </c>
      <c r="R808" s="12" t="b">
        <f t="shared" si="85"/>
        <v>0</v>
      </c>
      <c r="S808" s="23">
        <f t="shared" si="86"/>
        <v>24531.853288039987</v>
      </c>
      <c r="T808" s="23" t="b">
        <f t="shared" si="87"/>
        <v>0</v>
      </c>
      <c r="U808" s="23">
        <f t="shared" si="88"/>
        <v>24542.252535975302</v>
      </c>
      <c r="V808" s="25">
        <f t="shared" si="89"/>
        <v>24543</v>
      </c>
      <c r="W808" s="27">
        <f t="shared" si="90"/>
        <v>-31184</v>
      </c>
    </row>
    <row r="809" spans="2:23" ht="51" hidden="1" x14ac:dyDescent="0.2">
      <c r="B809" s="9">
        <v>808</v>
      </c>
      <c r="C809" s="9">
        <v>22</v>
      </c>
      <c r="D809" s="9" t="s">
        <v>2391</v>
      </c>
      <c r="E809" s="9" t="s">
        <v>2455</v>
      </c>
      <c r="F809" s="9">
        <v>149539</v>
      </c>
      <c r="G809" s="10" t="s">
        <v>2393</v>
      </c>
      <c r="H809" s="10" t="s">
        <v>2394</v>
      </c>
      <c r="I809" s="10" t="s">
        <v>2456</v>
      </c>
      <c r="J809" s="10" t="s">
        <v>2457</v>
      </c>
      <c r="K809" s="11">
        <v>308400</v>
      </c>
      <c r="L809" s="11">
        <v>100125.98</v>
      </c>
      <c r="M809" s="11">
        <v>0</v>
      </c>
      <c r="N809" s="21">
        <v>100125.98</v>
      </c>
      <c r="O809" s="7">
        <v>4</v>
      </c>
      <c r="P809" s="11">
        <v>0</v>
      </c>
      <c r="Q809" s="11">
        <f t="shared" si="84"/>
        <v>23445.131878866818</v>
      </c>
      <c r="R809" s="12" t="b">
        <f t="shared" si="85"/>
        <v>0</v>
      </c>
      <c r="S809" s="23">
        <f t="shared" si="86"/>
        <v>24531.853288039987</v>
      </c>
      <c r="T809" s="23" t="b">
        <f t="shared" si="87"/>
        <v>0</v>
      </c>
      <c r="U809" s="23">
        <f t="shared" si="88"/>
        <v>24542.252535975302</v>
      </c>
      <c r="V809" s="25">
        <f t="shared" si="89"/>
        <v>24543</v>
      </c>
      <c r="W809" s="27">
        <f t="shared" si="90"/>
        <v>-75582.98</v>
      </c>
    </row>
    <row r="810" spans="2:23" ht="25.5" hidden="1" x14ac:dyDescent="0.2">
      <c r="B810" s="9">
        <v>809</v>
      </c>
      <c r="C810" s="9">
        <v>23</v>
      </c>
      <c r="D810" s="9" t="s">
        <v>2391</v>
      </c>
      <c r="E810" s="9" t="s">
        <v>2458</v>
      </c>
      <c r="F810" s="9">
        <v>149682</v>
      </c>
      <c r="G810" s="10" t="s">
        <v>2393</v>
      </c>
      <c r="H810" s="10" t="s">
        <v>2394</v>
      </c>
      <c r="I810" s="10" t="s">
        <v>2459</v>
      </c>
      <c r="J810" s="10" t="s">
        <v>2460</v>
      </c>
      <c r="K810" s="11">
        <v>120349</v>
      </c>
      <c r="L810" s="11">
        <v>7773.47</v>
      </c>
      <c r="M810" s="11">
        <v>0</v>
      </c>
      <c r="N810" s="21">
        <v>7773.47</v>
      </c>
      <c r="O810" s="7">
        <v>3</v>
      </c>
      <c r="P810" s="11">
        <v>0</v>
      </c>
      <c r="Q810" s="11">
        <f t="shared" si="84"/>
        <v>7773.47</v>
      </c>
      <c r="R810" s="12" t="b">
        <f t="shared" si="85"/>
        <v>1</v>
      </c>
      <c r="S810" s="23">
        <f t="shared" si="86"/>
        <v>7773.47</v>
      </c>
      <c r="T810" s="23" t="b">
        <f t="shared" si="87"/>
        <v>1</v>
      </c>
      <c r="U810" s="23">
        <f t="shared" si="88"/>
        <v>7773.47</v>
      </c>
      <c r="V810" s="25">
        <f t="shared" si="89"/>
        <v>7773</v>
      </c>
      <c r="W810" s="27">
        <f t="shared" si="90"/>
        <v>-0.47000000000025466</v>
      </c>
    </row>
    <row r="811" spans="2:23" ht="25.5" hidden="1" x14ac:dyDescent="0.2">
      <c r="B811" s="9">
        <v>810</v>
      </c>
      <c r="C811" s="9">
        <v>24</v>
      </c>
      <c r="D811" s="9" t="s">
        <v>2391</v>
      </c>
      <c r="E811" s="9" t="s">
        <v>2461</v>
      </c>
      <c r="F811" s="9">
        <v>149851</v>
      </c>
      <c r="G811" s="10" t="s">
        <v>2393</v>
      </c>
      <c r="H811" s="10" t="s">
        <v>2394</v>
      </c>
      <c r="I811" s="10" t="s">
        <v>2462</v>
      </c>
      <c r="J811" s="10" t="s">
        <v>2463</v>
      </c>
      <c r="K811" s="11">
        <v>163680</v>
      </c>
      <c r="L811" s="11">
        <v>39680</v>
      </c>
      <c r="M811" s="11">
        <v>0</v>
      </c>
      <c r="N811" s="21">
        <v>39680</v>
      </c>
      <c r="O811" s="7">
        <v>4</v>
      </c>
      <c r="P811" s="11">
        <v>0</v>
      </c>
      <c r="Q811" s="11">
        <f t="shared" si="84"/>
        <v>23445.131878866818</v>
      </c>
      <c r="R811" s="12" t="b">
        <f t="shared" si="85"/>
        <v>0</v>
      </c>
      <c r="S811" s="23">
        <f t="shared" si="86"/>
        <v>24531.853288039987</v>
      </c>
      <c r="T811" s="23" t="b">
        <f t="shared" si="87"/>
        <v>0</v>
      </c>
      <c r="U811" s="23">
        <f t="shared" si="88"/>
        <v>24542.252535975302</v>
      </c>
      <c r="V811" s="25">
        <f t="shared" si="89"/>
        <v>24543</v>
      </c>
      <c r="W811" s="27">
        <f t="shared" si="90"/>
        <v>-15137</v>
      </c>
    </row>
    <row r="812" spans="2:23" ht="25.5" hidden="1" x14ac:dyDescent="0.2">
      <c r="B812" s="9">
        <v>811</v>
      </c>
      <c r="C812" s="9">
        <v>25</v>
      </c>
      <c r="D812" s="9" t="s">
        <v>2391</v>
      </c>
      <c r="E812" s="9" t="s">
        <v>2464</v>
      </c>
      <c r="F812" s="9">
        <v>150114</v>
      </c>
      <c r="G812" s="10" t="s">
        <v>2393</v>
      </c>
      <c r="H812" s="10" t="s">
        <v>2394</v>
      </c>
      <c r="I812" s="10" t="s">
        <v>2465</v>
      </c>
      <c r="J812" s="10" t="s">
        <v>2466</v>
      </c>
      <c r="K812" s="11">
        <v>297600</v>
      </c>
      <c r="L812" s="11">
        <v>47746</v>
      </c>
      <c r="M812" s="11">
        <v>0</v>
      </c>
      <c r="N812" s="21">
        <v>47746</v>
      </c>
      <c r="O812" s="13">
        <v>4</v>
      </c>
      <c r="P812" s="11">
        <v>0</v>
      </c>
      <c r="Q812" s="11">
        <f t="shared" si="84"/>
        <v>23445.131878866818</v>
      </c>
      <c r="R812" s="12" t="b">
        <f t="shared" si="85"/>
        <v>0</v>
      </c>
      <c r="S812" s="23">
        <f t="shared" si="86"/>
        <v>24531.853288039987</v>
      </c>
      <c r="T812" s="23" t="b">
        <f t="shared" si="87"/>
        <v>0</v>
      </c>
      <c r="U812" s="23">
        <f t="shared" si="88"/>
        <v>24542.252535975302</v>
      </c>
      <c r="V812" s="25">
        <f t="shared" si="89"/>
        <v>24543</v>
      </c>
      <c r="W812" s="27">
        <f t="shared" si="90"/>
        <v>-23203</v>
      </c>
    </row>
    <row r="813" spans="2:23" ht="25.5" hidden="1" x14ac:dyDescent="0.2">
      <c r="B813" s="9">
        <v>812</v>
      </c>
      <c r="C813" s="9">
        <v>26</v>
      </c>
      <c r="D813" s="9" t="s">
        <v>2391</v>
      </c>
      <c r="E813" s="9" t="s">
        <v>2467</v>
      </c>
      <c r="F813" s="9">
        <v>150445</v>
      </c>
      <c r="G813" s="10" t="s">
        <v>2393</v>
      </c>
      <c r="H813" s="10" t="s">
        <v>2394</v>
      </c>
      <c r="I813" s="10" t="s">
        <v>2468</v>
      </c>
      <c r="J813" s="10" t="s">
        <v>2469</v>
      </c>
      <c r="K813" s="11">
        <v>250000</v>
      </c>
      <c r="L813" s="11">
        <v>175000</v>
      </c>
      <c r="M813" s="11">
        <v>0</v>
      </c>
      <c r="N813" s="21">
        <v>75000</v>
      </c>
      <c r="O813" s="7">
        <v>4</v>
      </c>
      <c r="P813" s="11">
        <v>0</v>
      </c>
      <c r="Q813" s="11">
        <f t="shared" si="84"/>
        <v>23445.131878866818</v>
      </c>
      <c r="R813" s="12" t="b">
        <f t="shared" si="85"/>
        <v>0</v>
      </c>
      <c r="S813" s="23">
        <f t="shared" si="86"/>
        <v>24531.853288039987</v>
      </c>
      <c r="T813" s="23" t="b">
        <f t="shared" si="87"/>
        <v>0</v>
      </c>
      <c r="U813" s="23">
        <f t="shared" si="88"/>
        <v>24542.252535975302</v>
      </c>
      <c r="V813" s="25">
        <f t="shared" si="89"/>
        <v>24543</v>
      </c>
      <c r="W813" s="27">
        <f t="shared" si="90"/>
        <v>-50457</v>
      </c>
    </row>
    <row r="814" spans="2:23" ht="25.5" hidden="1" x14ac:dyDescent="0.2">
      <c r="B814" s="9">
        <v>813</v>
      </c>
      <c r="C814" s="9">
        <v>27</v>
      </c>
      <c r="D814" s="9" t="s">
        <v>2391</v>
      </c>
      <c r="E814" s="9" t="s">
        <v>2470</v>
      </c>
      <c r="F814" s="9">
        <v>150258</v>
      </c>
      <c r="G814" s="10" t="s">
        <v>2393</v>
      </c>
      <c r="H814" s="10" t="s">
        <v>2394</v>
      </c>
      <c r="I814" s="10" t="s">
        <v>2471</v>
      </c>
      <c r="J814" s="10" t="s">
        <v>2472</v>
      </c>
      <c r="K814" s="11">
        <v>154977.57999999999</v>
      </c>
      <c r="L814" s="11">
        <v>121667.58</v>
      </c>
      <c r="M814" s="11">
        <v>0</v>
      </c>
      <c r="N814" s="21">
        <v>121667.58</v>
      </c>
      <c r="O814" s="7">
        <v>5</v>
      </c>
      <c r="P814" s="11">
        <v>0</v>
      </c>
      <c r="Q814" s="11">
        <f t="shared" si="84"/>
        <v>29306.414848583521</v>
      </c>
      <c r="R814" s="12" t="b">
        <f t="shared" si="85"/>
        <v>0</v>
      </c>
      <c r="S814" s="23">
        <f t="shared" si="86"/>
        <v>30393.136257756691</v>
      </c>
      <c r="T814" s="23" t="b">
        <f t="shared" si="87"/>
        <v>0</v>
      </c>
      <c r="U814" s="23">
        <f t="shared" si="88"/>
        <v>30403.535505692005</v>
      </c>
      <c r="V814" s="25">
        <f t="shared" si="89"/>
        <v>30404</v>
      </c>
      <c r="W814" s="27">
        <f t="shared" si="90"/>
        <v>-91263.58</v>
      </c>
    </row>
    <row r="815" spans="2:23" ht="38.25" hidden="1" x14ac:dyDescent="0.2">
      <c r="B815" s="9">
        <v>814</v>
      </c>
      <c r="C815" s="9">
        <v>28</v>
      </c>
      <c r="D815" s="9" t="s">
        <v>2391</v>
      </c>
      <c r="E815" s="9" t="s">
        <v>2473</v>
      </c>
      <c r="F815" s="9">
        <v>146708</v>
      </c>
      <c r="G815" s="10" t="s">
        <v>2393</v>
      </c>
      <c r="H815" s="10" t="s">
        <v>2394</v>
      </c>
      <c r="I815" s="10" t="s">
        <v>2474</v>
      </c>
      <c r="J815" s="10" t="s">
        <v>2475</v>
      </c>
      <c r="K815" s="11">
        <v>200691.86</v>
      </c>
      <c r="L815" s="11">
        <v>15470</v>
      </c>
      <c r="M815" s="11">
        <v>0</v>
      </c>
      <c r="N815" s="21">
        <v>15470</v>
      </c>
      <c r="O815" s="7">
        <v>5</v>
      </c>
      <c r="P815" s="11">
        <v>0</v>
      </c>
      <c r="Q815" s="11">
        <f t="shared" si="84"/>
        <v>15470</v>
      </c>
      <c r="R815" s="12" t="b">
        <f t="shared" si="85"/>
        <v>1</v>
      </c>
      <c r="S815" s="23">
        <f t="shared" si="86"/>
        <v>15470</v>
      </c>
      <c r="T815" s="23" t="b">
        <f t="shared" si="87"/>
        <v>1</v>
      </c>
      <c r="U815" s="23">
        <f t="shared" si="88"/>
        <v>15470</v>
      </c>
      <c r="V815" s="25">
        <f t="shared" si="89"/>
        <v>15470</v>
      </c>
      <c r="W815" s="27">
        <f t="shared" si="90"/>
        <v>0</v>
      </c>
    </row>
    <row r="816" spans="2:23" ht="25.5" hidden="1" x14ac:dyDescent="0.2">
      <c r="B816" s="9">
        <v>815</v>
      </c>
      <c r="C816" s="9">
        <v>29</v>
      </c>
      <c r="D816" s="9" t="s">
        <v>2391</v>
      </c>
      <c r="E816" s="9" t="s">
        <v>2476</v>
      </c>
      <c r="F816" s="9">
        <v>150356</v>
      </c>
      <c r="G816" s="10" t="s">
        <v>2393</v>
      </c>
      <c r="H816" s="10" t="s">
        <v>2394</v>
      </c>
      <c r="I816" s="10" t="s">
        <v>2477</v>
      </c>
      <c r="J816" s="10" t="s">
        <v>2478</v>
      </c>
      <c r="K816" s="11">
        <v>154700</v>
      </c>
      <c r="L816" s="11">
        <v>52700</v>
      </c>
      <c r="M816" s="11">
        <v>0</v>
      </c>
      <c r="N816" s="21">
        <v>52700</v>
      </c>
      <c r="O816" s="7">
        <v>3</v>
      </c>
      <c r="P816" s="11">
        <v>0</v>
      </c>
      <c r="Q816" s="11">
        <f t="shared" si="84"/>
        <v>17583.848909150114</v>
      </c>
      <c r="R816" s="12" t="b">
        <f t="shared" si="85"/>
        <v>0</v>
      </c>
      <c r="S816" s="23">
        <f t="shared" si="86"/>
        <v>18670.570318323284</v>
      </c>
      <c r="T816" s="23" t="b">
        <f t="shared" si="87"/>
        <v>0</v>
      </c>
      <c r="U816" s="23">
        <f t="shared" si="88"/>
        <v>18680.969566258598</v>
      </c>
      <c r="V816" s="25">
        <f t="shared" si="89"/>
        <v>18681</v>
      </c>
      <c r="W816" s="27">
        <f t="shared" si="90"/>
        <v>-34019</v>
      </c>
    </row>
    <row r="817" spans="2:23" ht="38.25" hidden="1" x14ac:dyDescent="0.2">
      <c r="B817" s="9">
        <v>816</v>
      </c>
      <c r="C817" s="9">
        <v>30</v>
      </c>
      <c r="D817" s="9" t="s">
        <v>2391</v>
      </c>
      <c r="E817" s="9" t="s">
        <v>2391</v>
      </c>
      <c r="F817" s="9">
        <v>146263</v>
      </c>
      <c r="G817" s="10" t="s">
        <v>2393</v>
      </c>
      <c r="H817" s="10" t="s">
        <v>2394</v>
      </c>
      <c r="I817" s="10" t="s">
        <v>2479</v>
      </c>
      <c r="J817" s="10" t="s">
        <v>2480</v>
      </c>
      <c r="K817" s="11">
        <v>969850</v>
      </c>
      <c r="L817" s="11">
        <v>48492.5</v>
      </c>
      <c r="M817" s="11">
        <v>0</v>
      </c>
      <c r="N817" s="21">
        <v>48492.5</v>
      </c>
      <c r="O817" s="13">
        <v>5</v>
      </c>
      <c r="P817" s="11">
        <v>0</v>
      </c>
      <c r="Q817" s="11">
        <f t="shared" si="84"/>
        <v>29306.414848583521</v>
      </c>
      <c r="R817" s="12" t="b">
        <f t="shared" si="85"/>
        <v>0</v>
      </c>
      <c r="S817" s="23">
        <f t="shared" si="86"/>
        <v>30393.136257756691</v>
      </c>
      <c r="T817" s="23" t="b">
        <f t="shared" si="87"/>
        <v>0</v>
      </c>
      <c r="U817" s="23">
        <f t="shared" si="88"/>
        <v>30403.535505692005</v>
      </c>
      <c r="V817" s="25">
        <f t="shared" si="89"/>
        <v>30404</v>
      </c>
      <c r="W817" s="27">
        <f t="shared" si="90"/>
        <v>-18088.5</v>
      </c>
    </row>
    <row r="818" spans="2:23" ht="76.5" hidden="1" x14ac:dyDescent="0.2">
      <c r="B818" s="9">
        <v>817</v>
      </c>
      <c r="C818" s="9">
        <v>31</v>
      </c>
      <c r="D818" s="9" t="s">
        <v>2391</v>
      </c>
      <c r="E818" s="9" t="s">
        <v>2481</v>
      </c>
      <c r="F818" s="9">
        <v>150980</v>
      </c>
      <c r="G818" s="10" t="s">
        <v>2393</v>
      </c>
      <c r="H818" s="10" t="s">
        <v>2394</v>
      </c>
      <c r="I818" s="10" t="s">
        <v>2482</v>
      </c>
      <c r="J818" s="10" t="s">
        <v>2483</v>
      </c>
      <c r="K818" s="11">
        <v>405790</v>
      </c>
      <c r="L818" s="11">
        <v>302895</v>
      </c>
      <c r="M818" s="11">
        <v>0</v>
      </c>
      <c r="N818" s="21">
        <v>302895</v>
      </c>
      <c r="O818" s="7">
        <v>4</v>
      </c>
      <c r="P818" s="11">
        <v>0</v>
      </c>
      <c r="Q818" s="11">
        <f t="shared" si="84"/>
        <v>23445.131878866818</v>
      </c>
      <c r="R818" s="12" t="b">
        <f t="shared" si="85"/>
        <v>0</v>
      </c>
      <c r="S818" s="23">
        <f t="shared" si="86"/>
        <v>24531.853288039987</v>
      </c>
      <c r="T818" s="23" t="b">
        <f t="shared" si="87"/>
        <v>0</v>
      </c>
      <c r="U818" s="23">
        <f t="shared" si="88"/>
        <v>24542.252535975302</v>
      </c>
      <c r="V818" s="25">
        <f t="shared" si="89"/>
        <v>24543</v>
      </c>
      <c r="W818" s="27">
        <f t="shared" si="90"/>
        <v>-278352</v>
      </c>
    </row>
    <row r="819" spans="2:23" ht="25.5" hidden="1" x14ac:dyDescent="0.2">
      <c r="B819" s="9">
        <v>818</v>
      </c>
      <c r="C819" s="9">
        <v>32</v>
      </c>
      <c r="D819" s="9" t="s">
        <v>2391</v>
      </c>
      <c r="E819" s="9" t="s">
        <v>2484</v>
      </c>
      <c r="F819" s="9">
        <v>151558</v>
      </c>
      <c r="G819" s="10" t="s">
        <v>2393</v>
      </c>
      <c r="H819" s="10" t="s">
        <v>2394</v>
      </c>
      <c r="I819" s="10" t="s">
        <v>2485</v>
      </c>
      <c r="J819" s="10" t="s">
        <v>2486</v>
      </c>
      <c r="K819" s="11">
        <v>148363.87</v>
      </c>
      <c r="L819" s="11">
        <v>69403.87</v>
      </c>
      <c r="M819" s="11">
        <v>0</v>
      </c>
      <c r="N819" s="21">
        <v>69403.87</v>
      </c>
      <c r="O819" s="7">
        <v>5</v>
      </c>
      <c r="P819" s="11">
        <v>0</v>
      </c>
      <c r="Q819" s="11">
        <f t="shared" si="84"/>
        <v>29306.414848583521</v>
      </c>
      <c r="R819" s="12" t="b">
        <f t="shared" si="85"/>
        <v>0</v>
      </c>
      <c r="S819" s="23">
        <f t="shared" si="86"/>
        <v>30393.136257756691</v>
      </c>
      <c r="T819" s="23" t="b">
        <f t="shared" si="87"/>
        <v>0</v>
      </c>
      <c r="U819" s="23">
        <f t="shared" si="88"/>
        <v>30403.535505692005</v>
      </c>
      <c r="V819" s="25">
        <f t="shared" si="89"/>
        <v>30404</v>
      </c>
      <c r="W819" s="27">
        <f t="shared" si="90"/>
        <v>-38999.869999999995</v>
      </c>
    </row>
    <row r="820" spans="2:23" ht="51" hidden="1" x14ac:dyDescent="0.2">
      <c r="B820" s="9">
        <v>819</v>
      </c>
      <c r="C820" s="9">
        <v>33</v>
      </c>
      <c r="D820" s="9" t="s">
        <v>2391</v>
      </c>
      <c r="E820" s="9" t="s">
        <v>2487</v>
      </c>
      <c r="F820" s="9">
        <v>151157</v>
      </c>
      <c r="G820" s="10" t="s">
        <v>2393</v>
      </c>
      <c r="H820" s="10" t="s">
        <v>2394</v>
      </c>
      <c r="I820" s="10" t="s">
        <v>2488</v>
      </c>
      <c r="J820" s="10" t="s">
        <v>2489</v>
      </c>
      <c r="K820" s="11">
        <v>132000</v>
      </c>
      <c r="L820" s="11">
        <v>93000</v>
      </c>
      <c r="M820" s="11">
        <v>0</v>
      </c>
      <c r="N820" s="21">
        <v>93000</v>
      </c>
      <c r="O820" s="7">
        <v>4</v>
      </c>
      <c r="P820" s="11">
        <v>0</v>
      </c>
      <c r="Q820" s="11">
        <f t="shared" si="84"/>
        <v>23445.131878866818</v>
      </c>
      <c r="R820" s="12" t="b">
        <f t="shared" si="85"/>
        <v>0</v>
      </c>
      <c r="S820" s="23">
        <f t="shared" si="86"/>
        <v>24531.853288039987</v>
      </c>
      <c r="T820" s="23" t="b">
        <f t="shared" si="87"/>
        <v>0</v>
      </c>
      <c r="U820" s="23">
        <f t="shared" si="88"/>
        <v>24542.252535975302</v>
      </c>
      <c r="V820" s="25">
        <f t="shared" si="89"/>
        <v>24543</v>
      </c>
      <c r="W820" s="27">
        <f t="shared" si="90"/>
        <v>-68457</v>
      </c>
    </row>
    <row r="821" spans="2:23" ht="38.25" hidden="1" x14ac:dyDescent="0.2">
      <c r="B821" s="9">
        <v>820</v>
      </c>
      <c r="C821" s="9">
        <v>1</v>
      </c>
      <c r="D821" s="9" t="s">
        <v>2490</v>
      </c>
      <c r="E821" s="9" t="s">
        <v>2491</v>
      </c>
      <c r="F821" s="9">
        <v>152252</v>
      </c>
      <c r="G821" s="10" t="s">
        <v>2492</v>
      </c>
      <c r="H821" s="10" t="s">
        <v>2493</v>
      </c>
      <c r="I821" s="10" t="s">
        <v>2494</v>
      </c>
      <c r="J821" s="10" t="s">
        <v>2495</v>
      </c>
      <c r="K821" s="11">
        <v>125000</v>
      </c>
      <c r="L821" s="11">
        <v>105000</v>
      </c>
      <c r="M821" s="11">
        <v>27000</v>
      </c>
      <c r="N821" s="21">
        <v>27000</v>
      </c>
      <c r="O821" s="7">
        <v>3</v>
      </c>
      <c r="P821" s="11">
        <v>0</v>
      </c>
      <c r="Q821" s="11">
        <f t="shared" si="84"/>
        <v>17583.848909150114</v>
      </c>
      <c r="R821" s="12" t="b">
        <f t="shared" si="85"/>
        <v>0</v>
      </c>
      <c r="S821" s="23">
        <f t="shared" si="86"/>
        <v>18670.570318323284</v>
      </c>
      <c r="T821" s="23" t="b">
        <f t="shared" si="87"/>
        <v>0</v>
      </c>
      <c r="U821" s="23">
        <f t="shared" si="88"/>
        <v>18680.969566258598</v>
      </c>
      <c r="V821" s="25">
        <f t="shared" si="89"/>
        <v>18681</v>
      </c>
      <c r="W821" s="27">
        <f t="shared" si="90"/>
        <v>-8319</v>
      </c>
    </row>
    <row r="822" spans="2:23" ht="38.25" hidden="1" x14ac:dyDescent="0.2">
      <c r="B822" s="9">
        <v>821</v>
      </c>
      <c r="C822" s="9">
        <v>2</v>
      </c>
      <c r="D822" s="9" t="s">
        <v>2490</v>
      </c>
      <c r="E822" s="9" t="s">
        <v>2496</v>
      </c>
      <c r="F822" s="9">
        <v>152528</v>
      </c>
      <c r="G822" s="10" t="s">
        <v>2492</v>
      </c>
      <c r="H822" s="10" t="s">
        <v>2493</v>
      </c>
      <c r="I822" s="10" t="s">
        <v>2497</v>
      </c>
      <c r="J822" s="10" t="s">
        <v>2498</v>
      </c>
      <c r="K822" s="11">
        <v>250000</v>
      </c>
      <c r="L822" s="11">
        <v>232366</v>
      </c>
      <c r="M822" s="11">
        <v>32366</v>
      </c>
      <c r="N822" s="21">
        <v>32366</v>
      </c>
      <c r="O822" s="7">
        <v>3</v>
      </c>
      <c r="P822" s="11">
        <v>0</v>
      </c>
      <c r="Q822" s="11">
        <f t="shared" si="84"/>
        <v>17583.848909150114</v>
      </c>
      <c r="R822" s="12" t="b">
        <f t="shared" si="85"/>
        <v>0</v>
      </c>
      <c r="S822" s="23">
        <f t="shared" si="86"/>
        <v>18670.570318323284</v>
      </c>
      <c r="T822" s="23" t="b">
        <f t="shared" si="87"/>
        <v>0</v>
      </c>
      <c r="U822" s="23">
        <f t="shared" si="88"/>
        <v>18680.969566258598</v>
      </c>
      <c r="V822" s="25">
        <f t="shared" si="89"/>
        <v>18681</v>
      </c>
      <c r="W822" s="27">
        <f t="shared" si="90"/>
        <v>-13685</v>
      </c>
    </row>
    <row r="823" spans="2:23" ht="38.25" hidden="1" x14ac:dyDescent="0.2">
      <c r="B823" s="9">
        <v>822</v>
      </c>
      <c r="C823" s="9">
        <v>3</v>
      </c>
      <c r="D823" s="9" t="s">
        <v>2490</v>
      </c>
      <c r="E823" s="9" t="s">
        <v>2499</v>
      </c>
      <c r="F823" s="9">
        <v>151932</v>
      </c>
      <c r="G823" s="10" t="s">
        <v>2492</v>
      </c>
      <c r="H823" s="10" t="s">
        <v>2493</v>
      </c>
      <c r="I823" s="10" t="s">
        <v>2500</v>
      </c>
      <c r="J823" s="10" t="s">
        <v>2501</v>
      </c>
      <c r="K823" s="11">
        <v>125000</v>
      </c>
      <c r="L823" s="11">
        <v>125000</v>
      </c>
      <c r="M823" s="11">
        <v>62500</v>
      </c>
      <c r="N823" s="21">
        <v>62500</v>
      </c>
      <c r="O823" s="7">
        <v>3</v>
      </c>
      <c r="P823" s="11">
        <v>0</v>
      </c>
      <c r="Q823" s="11">
        <f t="shared" si="84"/>
        <v>17583.848909150114</v>
      </c>
      <c r="R823" s="12" t="b">
        <f t="shared" si="85"/>
        <v>0</v>
      </c>
      <c r="S823" s="23">
        <f t="shared" si="86"/>
        <v>18670.570318323284</v>
      </c>
      <c r="T823" s="23" t="b">
        <f t="shared" si="87"/>
        <v>0</v>
      </c>
      <c r="U823" s="23">
        <f t="shared" si="88"/>
        <v>18680.969566258598</v>
      </c>
      <c r="V823" s="25">
        <f t="shared" si="89"/>
        <v>18681</v>
      </c>
      <c r="W823" s="27">
        <f t="shared" si="90"/>
        <v>-43819</v>
      </c>
    </row>
    <row r="824" spans="2:23" ht="63.75" hidden="1" x14ac:dyDescent="0.2">
      <c r="B824" s="9">
        <v>823</v>
      </c>
      <c r="C824" s="9">
        <v>4</v>
      </c>
      <c r="D824" s="9" t="s">
        <v>2490</v>
      </c>
      <c r="E824" s="9" t="s">
        <v>2502</v>
      </c>
      <c r="F824" s="9">
        <v>153151</v>
      </c>
      <c r="G824" s="10" t="s">
        <v>2492</v>
      </c>
      <c r="H824" s="10" t="s">
        <v>2493</v>
      </c>
      <c r="I824" s="10" t="s">
        <v>2503</v>
      </c>
      <c r="J824" s="10" t="s">
        <v>2504</v>
      </c>
      <c r="K824" s="11">
        <v>200000</v>
      </c>
      <c r="L824" s="11">
        <v>140000</v>
      </c>
      <c r="M824" s="11">
        <v>60000</v>
      </c>
      <c r="N824" s="21">
        <v>60000</v>
      </c>
      <c r="O824" s="7">
        <v>3</v>
      </c>
      <c r="P824" s="11">
        <v>0</v>
      </c>
      <c r="Q824" s="11">
        <f t="shared" si="84"/>
        <v>17583.848909150114</v>
      </c>
      <c r="R824" s="12" t="b">
        <f t="shared" si="85"/>
        <v>0</v>
      </c>
      <c r="S824" s="23">
        <f t="shared" si="86"/>
        <v>18670.570318323284</v>
      </c>
      <c r="T824" s="23" t="b">
        <f t="shared" si="87"/>
        <v>0</v>
      </c>
      <c r="U824" s="23">
        <f t="shared" si="88"/>
        <v>18680.969566258598</v>
      </c>
      <c r="V824" s="25">
        <f t="shared" si="89"/>
        <v>18681</v>
      </c>
      <c r="W824" s="27">
        <f t="shared" si="90"/>
        <v>-41319</v>
      </c>
    </row>
    <row r="825" spans="2:23" ht="38.25" hidden="1" x14ac:dyDescent="0.2">
      <c r="B825" s="9">
        <v>824</v>
      </c>
      <c r="C825" s="9">
        <v>5</v>
      </c>
      <c r="D825" s="9" t="s">
        <v>2490</v>
      </c>
      <c r="E825" s="9" t="s">
        <v>432</v>
      </c>
      <c r="F825" s="9">
        <v>154736</v>
      </c>
      <c r="G825" s="10" t="s">
        <v>2492</v>
      </c>
      <c r="H825" s="10" t="s">
        <v>2493</v>
      </c>
      <c r="I825" s="10" t="s">
        <v>2505</v>
      </c>
      <c r="J825" s="10" t="s">
        <v>2506</v>
      </c>
      <c r="K825" s="11">
        <v>90493</v>
      </c>
      <c r="L825" s="11">
        <v>33935</v>
      </c>
      <c r="M825" s="11">
        <v>17935</v>
      </c>
      <c r="N825" s="21">
        <v>16000</v>
      </c>
      <c r="O825" s="7">
        <v>3</v>
      </c>
      <c r="P825" s="11">
        <v>0</v>
      </c>
      <c r="Q825" s="11">
        <f t="shared" si="84"/>
        <v>16000</v>
      </c>
      <c r="R825" s="12" t="b">
        <f t="shared" si="85"/>
        <v>1</v>
      </c>
      <c r="S825" s="23">
        <f t="shared" si="86"/>
        <v>16000</v>
      </c>
      <c r="T825" s="23" t="b">
        <f t="shared" si="87"/>
        <v>1</v>
      </c>
      <c r="U825" s="23">
        <f t="shared" si="88"/>
        <v>16000</v>
      </c>
      <c r="V825" s="25">
        <f t="shared" si="89"/>
        <v>16000</v>
      </c>
      <c r="W825" s="27">
        <f t="shared" si="90"/>
        <v>0</v>
      </c>
    </row>
    <row r="826" spans="2:23" ht="38.25" hidden="1" x14ac:dyDescent="0.2">
      <c r="B826" s="9">
        <v>825</v>
      </c>
      <c r="C826" s="9">
        <v>6</v>
      </c>
      <c r="D826" s="9" t="s">
        <v>2490</v>
      </c>
      <c r="E826" s="9" t="s">
        <v>2507</v>
      </c>
      <c r="F826" s="9">
        <v>151905</v>
      </c>
      <c r="G826" s="10" t="s">
        <v>2492</v>
      </c>
      <c r="H826" s="10" t="s">
        <v>2493</v>
      </c>
      <c r="I826" s="10" t="s">
        <v>2508</v>
      </c>
      <c r="J826" s="10" t="s">
        <v>2509</v>
      </c>
      <c r="K826" s="11">
        <v>399840</v>
      </c>
      <c r="L826" s="11">
        <v>399840</v>
      </c>
      <c r="M826" s="11">
        <v>100000</v>
      </c>
      <c r="N826" s="21">
        <v>100000</v>
      </c>
      <c r="O826" s="7">
        <v>4</v>
      </c>
      <c r="P826" s="11">
        <v>0</v>
      </c>
      <c r="Q826" s="11">
        <f t="shared" si="84"/>
        <v>23445.131878866818</v>
      </c>
      <c r="R826" s="12" t="b">
        <f t="shared" si="85"/>
        <v>0</v>
      </c>
      <c r="S826" s="23">
        <f t="shared" si="86"/>
        <v>24531.853288039987</v>
      </c>
      <c r="T826" s="23" t="b">
        <f t="shared" si="87"/>
        <v>0</v>
      </c>
      <c r="U826" s="23">
        <f t="shared" si="88"/>
        <v>24542.252535975302</v>
      </c>
      <c r="V826" s="25">
        <f t="shared" si="89"/>
        <v>24543</v>
      </c>
      <c r="W826" s="27">
        <f t="shared" si="90"/>
        <v>-75457</v>
      </c>
    </row>
    <row r="827" spans="2:23" ht="38.25" hidden="1" x14ac:dyDescent="0.2">
      <c r="B827" s="9">
        <v>826</v>
      </c>
      <c r="C827" s="9">
        <v>1</v>
      </c>
      <c r="D827" s="9" t="s">
        <v>2510</v>
      </c>
      <c r="E827" s="9" t="s">
        <v>2511</v>
      </c>
      <c r="F827" s="9">
        <v>155840</v>
      </c>
      <c r="G827" s="10" t="s">
        <v>2512</v>
      </c>
      <c r="H827" s="10" t="s">
        <v>2513</v>
      </c>
      <c r="I827" s="10" t="s">
        <v>2514</v>
      </c>
      <c r="J827" s="10" t="s">
        <v>2515</v>
      </c>
      <c r="K827" s="11">
        <v>159540</v>
      </c>
      <c r="L827" s="11">
        <v>103272</v>
      </c>
      <c r="M827" s="11">
        <v>30000</v>
      </c>
      <c r="N827" s="21">
        <v>73272</v>
      </c>
      <c r="O827" s="7">
        <v>4</v>
      </c>
      <c r="P827" s="11">
        <v>0</v>
      </c>
      <c r="Q827" s="11">
        <f t="shared" si="84"/>
        <v>23445.131878866818</v>
      </c>
      <c r="R827" s="12" t="b">
        <f t="shared" si="85"/>
        <v>0</v>
      </c>
      <c r="S827" s="23">
        <f t="shared" si="86"/>
        <v>24531.853288039987</v>
      </c>
      <c r="T827" s="23" t="b">
        <f t="shared" si="87"/>
        <v>0</v>
      </c>
      <c r="U827" s="23">
        <f t="shared" si="88"/>
        <v>24542.252535975302</v>
      </c>
      <c r="V827" s="25">
        <f t="shared" si="89"/>
        <v>24543</v>
      </c>
      <c r="W827" s="27">
        <f t="shared" si="90"/>
        <v>-48729</v>
      </c>
    </row>
    <row r="828" spans="2:23" ht="63.75" hidden="1" x14ac:dyDescent="0.2">
      <c r="B828" s="9">
        <v>827</v>
      </c>
      <c r="C828" s="9">
        <v>2</v>
      </c>
      <c r="D828" s="9" t="s">
        <v>2510</v>
      </c>
      <c r="E828" s="9" t="s">
        <v>2516</v>
      </c>
      <c r="F828" s="9">
        <v>155911</v>
      </c>
      <c r="G828" s="10" t="s">
        <v>2512</v>
      </c>
      <c r="H828" s="10" t="s">
        <v>2513</v>
      </c>
      <c r="I828" s="10" t="s">
        <v>2517</v>
      </c>
      <c r="J828" s="10" t="s">
        <v>2518</v>
      </c>
      <c r="K828" s="11">
        <v>160650</v>
      </c>
      <c r="L828" s="11">
        <v>45000</v>
      </c>
      <c r="M828" s="11">
        <v>10000</v>
      </c>
      <c r="N828" s="21">
        <v>35000</v>
      </c>
      <c r="O828" s="7">
        <v>2</v>
      </c>
      <c r="P828" s="11">
        <v>0</v>
      </c>
      <c r="Q828" s="11">
        <f t="shared" si="84"/>
        <v>11722.565939433409</v>
      </c>
      <c r="R828" s="12" t="b">
        <f t="shared" si="85"/>
        <v>0</v>
      </c>
      <c r="S828" s="23">
        <f t="shared" si="86"/>
        <v>12809.287348606578</v>
      </c>
      <c r="T828" s="23" t="b">
        <f t="shared" si="87"/>
        <v>0</v>
      </c>
      <c r="U828" s="23">
        <f t="shared" si="88"/>
        <v>12819.686596541891</v>
      </c>
      <c r="V828" s="25">
        <f t="shared" si="89"/>
        <v>12820</v>
      </c>
      <c r="W828" s="27">
        <f t="shared" si="90"/>
        <v>-22180</v>
      </c>
    </row>
    <row r="829" spans="2:23" ht="51" hidden="1" x14ac:dyDescent="0.2">
      <c r="B829" s="9">
        <v>828</v>
      </c>
      <c r="C829" s="9">
        <v>3</v>
      </c>
      <c r="D829" s="9" t="s">
        <v>2510</v>
      </c>
      <c r="E829" s="9" t="s">
        <v>2519</v>
      </c>
      <c r="F829" s="9">
        <v>156259</v>
      </c>
      <c r="G829" s="10" t="s">
        <v>2512</v>
      </c>
      <c r="H829" s="10" t="s">
        <v>2513</v>
      </c>
      <c r="I829" s="10" t="s">
        <v>2520</v>
      </c>
      <c r="J829" s="10" t="s">
        <v>2521</v>
      </c>
      <c r="K829" s="11">
        <v>96969</v>
      </c>
      <c r="L829" s="11">
        <v>22000</v>
      </c>
      <c r="M829" s="11">
        <v>11000</v>
      </c>
      <c r="N829" s="21">
        <v>11000</v>
      </c>
      <c r="O829" s="7">
        <v>4</v>
      </c>
      <c r="P829" s="11">
        <v>0</v>
      </c>
      <c r="Q829" s="11">
        <f t="shared" si="84"/>
        <v>11000</v>
      </c>
      <c r="R829" s="12" t="b">
        <f t="shared" si="85"/>
        <v>1</v>
      </c>
      <c r="S829" s="23">
        <f t="shared" si="86"/>
        <v>11000</v>
      </c>
      <c r="T829" s="23" t="b">
        <f t="shared" si="87"/>
        <v>1</v>
      </c>
      <c r="U829" s="23">
        <f t="shared" si="88"/>
        <v>11000</v>
      </c>
      <c r="V829" s="25">
        <f t="shared" si="89"/>
        <v>11000</v>
      </c>
      <c r="W829" s="27">
        <f t="shared" si="90"/>
        <v>0</v>
      </c>
    </row>
    <row r="830" spans="2:23" ht="38.25" hidden="1" x14ac:dyDescent="0.2">
      <c r="B830" s="9">
        <v>829</v>
      </c>
      <c r="C830" s="9">
        <v>4</v>
      </c>
      <c r="D830" s="9" t="s">
        <v>2510</v>
      </c>
      <c r="E830" s="9" t="s">
        <v>2522</v>
      </c>
      <c r="F830" s="9">
        <v>156277</v>
      </c>
      <c r="G830" s="10" t="s">
        <v>2512</v>
      </c>
      <c r="H830" s="10" t="s">
        <v>2513</v>
      </c>
      <c r="I830" s="10" t="s">
        <v>2523</v>
      </c>
      <c r="J830" s="10" t="s">
        <v>2524</v>
      </c>
      <c r="K830" s="11">
        <v>99138.9</v>
      </c>
      <c r="L830" s="11">
        <v>33853.050000000003</v>
      </c>
      <c r="M830" s="11">
        <v>10000</v>
      </c>
      <c r="N830" s="21">
        <v>10000</v>
      </c>
      <c r="O830" s="7">
        <v>2</v>
      </c>
      <c r="P830" s="11">
        <v>0</v>
      </c>
      <c r="Q830" s="11">
        <f t="shared" si="84"/>
        <v>10000</v>
      </c>
      <c r="R830" s="12" t="b">
        <f t="shared" si="85"/>
        <v>1</v>
      </c>
      <c r="S830" s="23">
        <f t="shared" si="86"/>
        <v>10000</v>
      </c>
      <c r="T830" s="23" t="b">
        <f t="shared" si="87"/>
        <v>1</v>
      </c>
      <c r="U830" s="23">
        <f t="shared" si="88"/>
        <v>10000</v>
      </c>
      <c r="V830" s="25">
        <f t="shared" si="89"/>
        <v>10000</v>
      </c>
      <c r="W830" s="27">
        <f t="shared" si="90"/>
        <v>0</v>
      </c>
    </row>
    <row r="831" spans="2:23" ht="25.5" hidden="1" x14ac:dyDescent="0.2">
      <c r="B831" s="9">
        <v>830</v>
      </c>
      <c r="C831" s="9">
        <v>5</v>
      </c>
      <c r="D831" s="9" t="s">
        <v>2510</v>
      </c>
      <c r="E831" s="9" t="s">
        <v>2525</v>
      </c>
      <c r="F831" s="9">
        <v>156311</v>
      </c>
      <c r="G831" s="10" t="s">
        <v>2512</v>
      </c>
      <c r="H831" s="10" t="s">
        <v>2513</v>
      </c>
      <c r="I831" s="10" t="s">
        <v>2526</v>
      </c>
      <c r="J831" s="10" t="s">
        <v>2527</v>
      </c>
      <c r="K831" s="11">
        <v>164920</v>
      </c>
      <c r="L831" s="11">
        <v>90520</v>
      </c>
      <c r="M831" s="11">
        <v>0</v>
      </c>
      <c r="N831" s="21">
        <v>90520</v>
      </c>
      <c r="O831" s="7">
        <v>2</v>
      </c>
      <c r="P831" s="11">
        <v>0</v>
      </c>
      <c r="Q831" s="11">
        <f t="shared" si="84"/>
        <v>11722.565939433409</v>
      </c>
      <c r="R831" s="12" t="b">
        <f t="shared" si="85"/>
        <v>0</v>
      </c>
      <c r="S831" s="23">
        <f t="shared" si="86"/>
        <v>12809.287348606578</v>
      </c>
      <c r="T831" s="23" t="b">
        <f t="shared" si="87"/>
        <v>0</v>
      </c>
      <c r="U831" s="23">
        <f t="shared" si="88"/>
        <v>12819.686596541891</v>
      </c>
      <c r="V831" s="25">
        <f t="shared" si="89"/>
        <v>12820</v>
      </c>
      <c r="W831" s="27">
        <f t="shared" si="90"/>
        <v>-77700</v>
      </c>
    </row>
    <row r="832" spans="2:23" ht="38.25" hidden="1" x14ac:dyDescent="0.2">
      <c r="B832" s="9">
        <v>831</v>
      </c>
      <c r="C832" s="9">
        <v>6</v>
      </c>
      <c r="D832" s="9" t="s">
        <v>2510</v>
      </c>
      <c r="E832" s="9" t="s">
        <v>2528</v>
      </c>
      <c r="F832" s="9">
        <v>156767</v>
      </c>
      <c r="G832" s="10" t="s">
        <v>2512</v>
      </c>
      <c r="H832" s="10" t="s">
        <v>2513</v>
      </c>
      <c r="I832" s="10" t="s">
        <v>2529</v>
      </c>
      <c r="J832" s="10" t="s">
        <v>2530</v>
      </c>
      <c r="K832" s="11">
        <v>156485</v>
      </c>
      <c r="L832" s="11">
        <v>31297</v>
      </c>
      <c r="M832" s="11">
        <v>1297</v>
      </c>
      <c r="N832" s="21">
        <v>30000</v>
      </c>
      <c r="O832" s="7">
        <v>4</v>
      </c>
      <c r="P832" s="11">
        <v>0</v>
      </c>
      <c r="Q832" s="11">
        <f t="shared" si="84"/>
        <v>23445.131878866818</v>
      </c>
      <c r="R832" s="12" t="b">
        <f t="shared" si="85"/>
        <v>0</v>
      </c>
      <c r="S832" s="23">
        <f t="shared" si="86"/>
        <v>24531.853288039987</v>
      </c>
      <c r="T832" s="23" t="b">
        <f t="shared" si="87"/>
        <v>0</v>
      </c>
      <c r="U832" s="23">
        <f t="shared" si="88"/>
        <v>24542.252535975302</v>
      </c>
      <c r="V832" s="25">
        <f t="shared" si="89"/>
        <v>24543</v>
      </c>
      <c r="W832" s="27">
        <f t="shared" si="90"/>
        <v>-5457</v>
      </c>
    </row>
    <row r="833" spans="2:23" ht="25.5" hidden="1" x14ac:dyDescent="0.2">
      <c r="B833" s="9">
        <v>832</v>
      </c>
      <c r="C833" s="9">
        <v>7</v>
      </c>
      <c r="D833" s="9" t="s">
        <v>2510</v>
      </c>
      <c r="E833" s="9" t="s">
        <v>2531</v>
      </c>
      <c r="F833" s="9">
        <v>156801</v>
      </c>
      <c r="G833" s="10" t="s">
        <v>2512</v>
      </c>
      <c r="H833" s="10" t="s">
        <v>2513</v>
      </c>
      <c r="I833" s="10" t="s">
        <v>2532</v>
      </c>
      <c r="J833" s="10" t="s">
        <v>2533</v>
      </c>
      <c r="K833" s="11">
        <v>155890</v>
      </c>
      <c r="L833" s="11">
        <v>98115.5</v>
      </c>
      <c r="M833" s="11">
        <v>50000</v>
      </c>
      <c r="N833" s="21">
        <v>48115.5</v>
      </c>
      <c r="O833" s="7">
        <v>4</v>
      </c>
      <c r="P833" s="11">
        <v>0</v>
      </c>
      <c r="Q833" s="11">
        <f t="shared" si="84"/>
        <v>23445.131878866818</v>
      </c>
      <c r="R833" s="12" t="b">
        <f t="shared" si="85"/>
        <v>0</v>
      </c>
      <c r="S833" s="23">
        <f t="shared" si="86"/>
        <v>24531.853288039987</v>
      </c>
      <c r="T833" s="23" t="b">
        <f t="shared" si="87"/>
        <v>0</v>
      </c>
      <c r="U833" s="23">
        <f t="shared" si="88"/>
        <v>24542.252535975302</v>
      </c>
      <c r="V833" s="25">
        <f t="shared" si="89"/>
        <v>24543</v>
      </c>
      <c r="W833" s="27">
        <f t="shared" si="90"/>
        <v>-23572.5</v>
      </c>
    </row>
    <row r="834" spans="2:23" ht="25.5" hidden="1" x14ac:dyDescent="0.2">
      <c r="B834" s="9">
        <v>833</v>
      </c>
      <c r="C834" s="9">
        <v>8</v>
      </c>
      <c r="D834" s="9" t="s">
        <v>2510</v>
      </c>
      <c r="E834" s="9" t="s">
        <v>2534</v>
      </c>
      <c r="F834" s="9">
        <v>157193</v>
      </c>
      <c r="G834" s="10" t="s">
        <v>2512</v>
      </c>
      <c r="H834" s="10" t="s">
        <v>2513</v>
      </c>
      <c r="I834" s="10" t="s">
        <v>2535</v>
      </c>
      <c r="J834" s="10" t="s">
        <v>2536</v>
      </c>
      <c r="K834" s="11">
        <v>148750</v>
      </c>
      <c r="L834" s="11">
        <v>138750</v>
      </c>
      <c r="M834" s="11">
        <v>10000</v>
      </c>
      <c r="N834" s="21">
        <v>138750</v>
      </c>
      <c r="O834" s="7">
        <v>3</v>
      </c>
      <c r="P834" s="11">
        <v>0</v>
      </c>
      <c r="Q834" s="11">
        <f t="shared" ref="Q834:Q897" si="91">IF(O834*$P$962&gt;N834,N834,O834*$P$962)</f>
        <v>17583.848909150114</v>
      </c>
      <c r="R834" s="12" t="b">
        <f t="shared" si="85"/>
        <v>0</v>
      </c>
      <c r="S834" s="23">
        <f t="shared" si="86"/>
        <v>18670.570318323284</v>
      </c>
      <c r="T834" s="23" t="b">
        <f t="shared" si="87"/>
        <v>0</v>
      </c>
      <c r="U834" s="23">
        <f t="shared" si="88"/>
        <v>18680.969566258598</v>
      </c>
      <c r="V834" s="25">
        <f t="shared" si="89"/>
        <v>18681</v>
      </c>
      <c r="W834" s="27">
        <f t="shared" si="90"/>
        <v>-120069</v>
      </c>
    </row>
    <row r="835" spans="2:23" ht="51" hidden="1" x14ac:dyDescent="0.2">
      <c r="B835" s="9">
        <v>834</v>
      </c>
      <c r="C835" s="9">
        <v>9</v>
      </c>
      <c r="D835" s="9" t="s">
        <v>2510</v>
      </c>
      <c r="E835" s="9" t="s">
        <v>2537</v>
      </c>
      <c r="F835" s="9">
        <v>157246</v>
      </c>
      <c r="G835" s="10" t="s">
        <v>2512</v>
      </c>
      <c r="H835" s="10" t="s">
        <v>2513</v>
      </c>
      <c r="I835" s="10" t="s">
        <v>2538</v>
      </c>
      <c r="J835" s="10" t="s">
        <v>2539</v>
      </c>
      <c r="K835" s="11">
        <v>257572.22</v>
      </c>
      <c r="L835" s="11">
        <v>50438.8</v>
      </c>
      <c r="M835" s="11">
        <v>15438.8</v>
      </c>
      <c r="N835" s="21">
        <v>35000</v>
      </c>
      <c r="O835" s="7">
        <v>4</v>
      </c>
      <c r="P835" s="11">
        <v>0</v>
      </c>
      <c r="Q835" s="11">
        <f t="shared" si="91"/>
        <v>23445.131878866818</v>
      </c>
      <c r="R835" s="12" t="b">
        <f t="shared" ref="R835:R898" si="92">IF(N835&lt;=Q835,TRUE,FALSE)</f>
        <v>0</v>
      </c>
      <c r="S835" s="23">
        <f t="shared" ref="S835:S898" si="93">IF(R835=FALSE,IF(SUM(Q835,$Q$963/$R$962)&gt;N835,Q835,SUM(Q835,$Q$963/$R$962)),Q835)</f>
        <v>24531.853288039987</v>
      </c>
      <c r="T835" s="23" t="b">
        <f t="shared" ref="T835:T898" si="94">IF(N835&lt;=S835,TRUE,FALSE)</f>
        <v>0</v>
      </c>
      <c r="U835" s="23">
        <f t="shared" ref="U835:U898" si="95">IF(T835=FALSE,IF(SUM(S835,$S$963/$T$962)&gt;N835,S835,SUM(S835,$S$963/$T$962)),S835)</f>
        <v>24542.252535975302</v>
      </c>
      <c r="V835" s="25">
        <f t="shared" ref="V835:V898" si="96">IF(U835&gt;=N835,ROUNDDOWN(U835,0),ROUNDUP(U835,0))</f>
        <v>24543</v>
      </c>
      <c r="W835" s="27">
        <f t="shared" ref="W835:W898" si="97">V835-N835</f>
        <v>-10457</v>
      </c>
    </row>
    <row r="836" spans="2:23" ht="38.25" hidden="1" x14ac:dyDescent="0.2">
      <c r="B836" s="9">
        <v>835</v>
      </c>
      <c r="C836" s="9">
        <v>10</v>
      </c>
      <c r="D836" s="9" t="s">
        <v>2510</v>
      </c>
      <c r="E836" s="9" t="s">
        <v>2540</v>
      </c>
      <c r="F836" s="9">
        <v>155314</v>
      </c>
      <c r="G836" s="10" t="s">
        <v>2512</v>
      </c>
      <c r="H836" s="10" t="s">
        <v>2513</v>
      </c>
      <c r="I836" s="10" t="s">
        <v>2541</v>
      </c>
      <c r="J836" s="10" t="s">
        <v>2542</v>
      </c>
      <c r="K836" s="11">
        <v>148750</v>
      </c>
      <c r="L836" s="11">
        <v>94295</v>
      </c>
      <c r="M836" s="11">
        <v>38817.800000000003</v>
      </c>
      <c r="N836" s="21">
        <v>55477.2</v>
      </c>
      <c r="O836" s="7">
        <v>4</v>
      </c>
      <c r="P836" s="11">
        <v>0</v>
      </c>
      <c r="Q836" s="11">
        <f t="shared" si="91"/>
        <v>23445.131878866818</v>
      </c>
      <c r="R836" s="12" t="b">
        <f t="shared" si="92"/>
        <v>0</v>
      </c>
      <c r="S836" s="23">
        <f t="shared" si="93"/>
        <v>24531.853288039987</v>
      </c>
      <c r="T836" s="23" t="b">
        <f t="shared" si="94"/>
        <v>0</v>
      </c>
      <c r="U836" s="23">
        <f t="shared" si="95"/>
        <v>24542.252535975302</v>
      </c>
      <c r="V836" s="25">
        <f t="shared" si="96"/>
        <v>24543</v>
      </c>
      <c r="W836" s="27">
        <f t="shared" si="97"/>
        <v>-30934.199999999997</v>
      </c>
    </row>
    <row r="837" spans="2:23" ht="38.25" hidden="1" x14ac:dyDescent="0.2">
      <c r="B837" s="9">
        <v>836</v>
      </c>
      <c r="C837" s="9">
        <v>11</v>
      </c>
      <c r="D837" s="9" t="s">
        <v>2510</v>
      </c>
      <c r="E837" s="9" t="s">
        <v>2543</v>
      </c>
      <c r="F837" s="9">
        <v>157424</v>
      </c>
      <c r="G837" s="10" t="s">
        <v>2512</v>
      </c>
      <c r="H837" s="10" t="s">
        <v>2513</v>
      </c>
      <c r="I837" s="10" t="s">
        <v>2544</v>
      </c>
      <c r="J837" s="10" t="s">
        <v>2545</v>
      </c>
      <c r="K837" s="11">
        <v>499205</v>
      </c>
      <c r="L837" s="11">
        <v>477918</v>
      </c>
      <c r="M837" s="11">
        <v>50000</v>
      </c>
      <c r="N837" s="21">
        <v>427918</v>
      </c>
      <c r="O837" s="7">
        <v>3</v>
      </c>
      <c r="P837" s="11">
        <v>0</v>
      </c>
      <c r="Q837" s="11">
        <f t="shared" si="91"/>
        <v>17583.848909150114</v>
      </c>
      <c r="R837" s="12" t="b">
        <f t="shared" si="92"/>
        <v>0</v>
      </c>
      <c r="S837" s="23">
        <f t="shared" si="93"/>
        <v>18670.570318323284</v>
      </c>
      <c r="T837" s="23" t="b">
        <f t="shared" si="94"/>
        <v>0</v>
      </c>
      <c r="U837" s="23">
        <f t="shared" si="95"/>
        <v>18680.969566258598</v>
      </c>
      <c r="V837" s="25">
        <f t="shared" si="96"/>
        <v>18681</v>
      </c>
      <c r="W837" s="27">
        <f t="shared" si="97"/>
        <v>-409237</v>
      </c>
    </row>
    <row r="838" spans="2:23" ht="63.75" hidden="1" x14ac:dyDescent="0.2">
      <c r="B838" s="9">
        <v>837</v>
      </c>
      <c r="C838" s="9">
        <v>12</v>
      </c>
      <c r="D838" s="9" t="s">
        <v>2510</v>
      </c>
      <c r="E838" s="9" t="s">
        <v>2546</v>
      </c>
      <c r="F838" s="9">
        <v>155494</v>
      </c>
      <c r="G838" s="10" t="s">
        <v>2512</v>
      </c>
      <c r="H838" s="10" t="s">
        <v>2513</v>
      </c>
      <c r="I838" s="10" t="s">
        <v>2547</v>
      </c>
      <c r="J838" s="10" t="s">
        <v>2548</v>
      </c>
      <c r="K838" s="11">
        <v>255000</v>
      </c>
      <c r="L838" s="11">
        <v>98000</v>
      </c>
      <c r="M838" s="11">
        <v>0</v>
      </c>
      <c r="N838" s="21">
        <v>98000</v>
      </c>
      <c r="O838" s="7">
        <v>3</v>
      </c>
      <c r="P838" s="11">
        <v>0</v>
      </c>
      <c r="Q838" s="11">
        <f t="shared" si="91"/>
        <v>17583.848909150114</v>
      </c>
      <c r="R838" s="12" t="b">
        <f t="shared" si="92"/>
        <v>0</v>
      </c>
      <c r="S838" s="23">
        <f t="shared" si="93"/>
        <v>18670.570318323284</v>
      </c>
      <c r="T838" s="23" t="b">
        <f t="shared" si="94"/>
        <v>0</v>
      </c>
      <c r="U838" s="23">
        <f t="shared" si="95"/>
        <v>18680.969566258598</v>
      </c>
      <c r="V838" s="25">
        <f t="shared" si="96"/>
        <v>18681</v>
      </c>
      <c r="W838" s="27">
        <f t="shared" si="97"/>
        <v>-79319</v>
      </c>
    </row>
    <row r="839" spans="2:23" ht="38.25" hidden="1" x14ac:dyDescent="0.2">
      <c r="B839" s="9">
        <v>838</v>
      </c>
      <c r="C839" s="9">
        <v>13</v>
      </c>
      <c r="D839" s="9" t="s">
        <v>2510</v>
      </c>
      <c r="E839" s="9" t="s">
        <v>2549</v>
      </c>
      <c r="F839" s="9">
        <v>157736</v>
      </c>
      <c r="G839" s="10" t="s">
        <v>2512</v>
      </c>
      <c r="H839" s="10" t="s">
        <v>2513</v>
      </c>
      <c r="I839" s="10" t="s">
        <v>2550</v>
      </c>
      <c r="J839" s="10" t="s">
        <v>2551</v>
      </c>
      <c r="K839" s="11">
        <v>159460</v>
      </c>
      <c r="L839" s="11">
        <v>94205</v>
      </c>
      <c r="M839" s="11">
        <v>0</v>
      </c>
      <c r="N839" s="21">
        <v>94205</v>
      </c>
      <c r="O839" s="13">
        <v>4</v>
      </c>
      <c r="P839" s="11">
        <v>0</v>
      </c>
      <c r="Q839" s="11">
        <f t="shared" si="91"/>
        <v>23445.131878866818</v>
      </c>
      <c r="R839" s="12" t="b">
        <f t="shared" si="92"/>
        <v>0</v>
      </c>
      <c r="S839" s="23">
        <f t="shared" si="93"/>
        <v>24531.853288039987</v>
      </c>
      <c r="T839" s="23" t="b">
        <f t="shared" si="94"/>
        <v>0</v>
      </c>
      <c r="U839" s="23">
        <f t="shared" si="95"/>
        <v>24542.252535975302</v>
      </c>
      <c r="V839" s="25">
        <f t="shared" si="96"/>
        <v>24543</v>
      </c>
      <c r="W839" s="27">
        <f t="shared" si="97"/>
        <v>-69662</v>
      </c>
    </row>
    <row r="840" spans="2:23" ht="25.5" hidden="1" x14ac:dyDescent="0.2">
      <c r="B840" s="9">
        <v>839</v>
      </c>
      <c r="C840" s="9">
        <v>14</v>
      </c>
      <c r="D840" s="9" t="s">
        <v>2510</v>
      </c>
      <c r="E840" s="9" t="s">
        <v>2552</v>
      </c>
      <c r="F840" s="9">
        <v>157683</v>
      </c>
      <c r="G840" s="10" t="s">
        <v>2512</v>
      </c>
      <c r="H840" s="10" t="s">
        <v>2513</v>
      </c>
      <c r="I840" s="10" t="s">
        <v>2553</v>
      </c>
      <c r="J840" s="10" t="s">
        <v>2554</v>
      </c>
      <c r="K840" s="11">
        <v>157080</v>
      </c>
      <c r="L840" s="11">
        <v>14040</v>
      </c>
      <c r="M840" s="11">
        <v>0</v>
      </c>
      <c r="N840" s="21">
        <v>14040</v>
      </c>
      <c r="O840" s="7">
        <v>2</v>
      </c>
      <c r="P840" s="11">
        <v>0</v>
      </c>
      <c r="Q840" s="11">
        <f t="shared" si="91"/>
        <v>11722.565939433409</v>
      </c>
      <c r="R840" s="12" t="b">
        <f t="shared" si="92"/>
        <v>0</v>
      </c>
      <c r="S840" s="23">
        <f t="shared" si="93"/>
        <v>12809.287348606578</v>
      </c>
      <c r="T840" s="23" t="b">
        <f t="shared" si="94"/>
        <v>0</v>
      </c>
      <c r="U840" s="23">
        <f t="shared" si="95"/>
        <v>12819.686596541891</v>
      </c>
      <c r="V840" s="25">
        <f t="shared" si="96"/>
        <v>12820</v>
      </c>
      <c r="W840" s="27">
        <f t="shared" si="97"/>
        <v>-1220</v>
      </c>
    </row>
    <row r="841" spans="2:23" ht="25.5" hidden="1" x14ac:dyDescent="0.2">
      <c r="B841" s="9">
        <v>840</v>
      </c>
      <c r="C841" s="9">
        <v>15</v>
      </c>
      <c r="D841" s="9" t="s">
        <v>2510</v>
      </c>
      <c r="E841" s="9" t="s">
        <v>2555</v>
      </c>
      <c r="F841" s="9">
        <v>157834</v>
      </c>
      <c r="G841" s="10" t="s">
        <v>2512</v>
      </c>
      <c r="H841" s="10" t="s">
        <v>2513</v>
      </c>
      <c r="I841" s="10" t="s">
        <v>2556</v>
      </c>
      <c r="J841" s="10" t="s">
        <v>2557</v>
      </c>
      <c r="K841" s="11">
        <v>165242.82999999999</v>
      </c>
      <c r="L841" s="11">
        <v>148202.82999999999</v>
      </c>
      <c r="M841" s="11">
        <v>0</v>
      </c>
      <c r="N841" s="21">
        <v>148202.82999999999</v>
      </c>
      <c r="O841" s="7">
        <v>4</v>
      </c>
      <c r="P841" s="11">
        <v>0</v>
      </c>
      <c r="Q841" s="11">
        <f t="shared" si="91"/>
        <v>23445.131878866818</v>
      </c>
      <c r="R841" s="12" t="b">
        <f t="shared" si="92"/>
        <v>0</v>
      </c>
      <c r="S841" s="23">
        <f t="shared" si="93"/>
        <v>24531.853288039987</v>
      </c>
      <c r="T841" s="23" t="b">
        <f t="shared" si="94"/>
        <v>0</v>
      </c>
      <c r="U841" s="23">
        <f t="shared" si="95"/>
        <v>24542.252535975302</v>
      </c>
      <c r="V841" s="25">
        <f t="shared" si="96"/>
        <v>24543</v>
      </c>
      <c r="W841" s="27">
        <f t="shared" si="97"/>
        <v>-123659.82999999999</v>
      </c>
    </row>
    <row r="842" spans="2:23" ht="51" hidden="1" x14ac:dyDescent="0.2">
      <c r="B842" s="9">
        <v>841</v>
      </c>
      <c r="C842" s="9">
        <v>16</v>
      </c>
      <c r="D842" s="9" t="s">
        <v>2510</v>
      </c>
      <c r="E842" s="9" t="s">
        <v>2558</v>
      </c>
      <c r="F842" s="9">
        <v>157898</v>
      </c>
      <c r="G842" s="10" t="s">
        <v>2512</v>
      </c>
      <c r="H842" s="10" t="s">
        <v>2513</v>
      </c>
      <c r="I842" s="10" t="s">
        <v>2559</v>
      </c>
      <c r="J842" s="10" t="s">
        <v>2560</v>
      </c>
      <c r="K842" s="11">
        <v>166768.20000000001</v>
      </c>
      <c r="L842" s="11">
        <v>16358.73</v>
      </c>
      <c r="M842" s="11">
        <v>0</v>
      </c>
      <c r="N842" s="21">
        <v>16358.73</v>
      </c>
      <c r="O842" s="7">
        <v>3</v>
      </c>
      <c r="P842" s="11">
        <v>0</v>
      </c>
      <c r="Q842" s="11">
        <f t="shared" si="91"/>
        <v>16358.73</v>
      </c>
      <c r="R842" s="12" t="b">
        <f t="shared" si="92"/>
        <v>1</v>
      </c>
      <c r="S842" s="23">
        <f t="shared" si="93"/>
        <v>16358.73</v>
      </c>
      <c r="T842" s="23" t="b">
        <f t="shared" si="94"/>
        <v>1</v>
      </c>
      <c r="U842" s="23">
        <f t="shared" si="95"/>
        <v>16358.73</v>
      </c>
      <c r="V842" s="25">
        <f t="shared" si="96"/>
        <v>16358</v>
      </c>
      <c r="W842" s="27">
        <f t="shared" si="97"/>
        <v>-0.72999999999956344</v>
      </c>
    </row>
    <row r="843" spans="2:23" ht="25.5" hidden="1" x14ac:dyDescent="0.2">
      <c r="B843" s="9">
        <v>842</v>
      </c>
      <c r="C843" s="9">
        <v>17</v>
      </c>
      <c r="D843" s="9" t="s">
        <v>2510</v>
      </c>
      <c r="E843" s="9" t="s">
        <v>2561</v>
      </c>
      <c r="F843" s="9">
        <v>157969</v>
      </c>
      <c r="G843" s="10" t="s">
        <v>2512</v>
      </c>
      <c r="H843" s="10" t="s">
        <v>2513</v>
      </c>
      <c r="I843" s="10" t="s">
        <v>2562</v>
      </c>
      <c r="J843" s="10" t="s">
        <v>2563</v>
      </c>
      <c r="K843" s="11">
        <v>129800</v>
      </c>
      <c r="L843" s="11">
        <v>129800</v>
      </c>
      <c r="M843" s="11">
        <v>0</v>
      </c>
      <c r="N843" s="21">
        <v>100000</v>
      </c>
      <c r="O843" s="7">
        <v>4</v>
      </c>
      <c r="P843" s="11">
        <v>0</v>
      </c>
      <c r="Q843" s="11">
        <f t="shared" si="91"/>
        <v>23445.131878866818</v>
      </c>
      <c r="R843" s="12" t="b">
        <f t="shared" si="92"/>
        <v>0</v>
      </c>
      <c r="S843" s="23">
        <f t="shared" si="93"/>
        <v>24531.853288039987</v>
      </c>
      <c r="T843" s="23" t="b">
        <f t="shared" si="94"/>
        <v>0</v>
      </c>
      <c r="U843" s="23">
        <f t="shared" si="95"/>
        <v>24542.252535975302</v>
      </c>
      <c r="V843" s="25">
        <f t="shared" si="96"/>
        <v>24543</v>
      </c>
      <c r="W843" s="27">
        <f t="shared" si="97"/>
        <v>-75457</v>
      </c>
    </row>
    <row r="844" spans="2:23" ht="25.5" hidden="1" x14ac:dyDescent="0.2">
      <c r="B844" s="9">
        <v>843</v>
      </c>
      <c r="C844" s="9">
        <v>18</v>
      </c>
      <c r="D844" s="9" t="s">
        <v>2510</v>
      </c>
      <c r="E844" s="9" t="s">
        <v>2564</v>
      </c>
      <c r="F844" s="9">
        <v>159525</v>
      </c>
      <c r="G844" s="10" t="s">
        <v>2512</v>
      </c>
      <c r="H844" s="10" t="s">
        <v>2513</v>
      </c>
      <c r="I844" s="10" t="s">
        <v>2565</v>
      </c>
      <c r="J844" s="10" t="s">
        <v>2566</v>
      </c>
      <c r="K844" s="11">
        <v>190995</v>
      </c>
      <c r="L844" s="11">
        <v>12000</v>
      </c>
      <c r="M844" s="11">
        <v>0</v>
      </c>
      <c r="N844" s="21">
        <v>12000</v>
      </c>
      <c r="O844" s="7">
        <v>3</v>
      </c>
      <c r="P844" s="11">
        <v>0</v>
      </c>
      <c r="Q844" s="11">
        <f t="shared" si="91"/>
        <v>12000</v>
      </c>
      <c r="R844" s="12" t="b">
        <f t="shared" si="92"/>
        <v>1</v>
      </c>
      <c r="S844" s="23">
        <f t="shared" si="93"/>
        <v>12000</v>
      </c>
      <c r="T844" s="23" t="b">
        <f t="shared" si="94"/>
        <v>1</v>
      </c>
      <c r="U844" s="23">
        <f t="shared" si="95"/>
        <v>12000</v>
      </c>
      <c r="V844" s="25">
        <f t="shared" si="96"/>
        <v>12000</v>
      </c>
      <c r="W844" s="27">
        <f t="shared" si="97"/>
        <v>0</v>
      </c>
    </row>
    <row r="845" spans="2:23" ht="51" hidden="1" x14ac:dyDescent="0.2">
      <c r="B845" s="9">
        <v>844</v>
      </c>
      <c r="C845" s="9">
        <v>19</v>
      </c>
      <c r="D845" s="9" t="s">
        <v>2510</v>
      </c>
      <c r="E845" s="9" t="s">
        <v>2567</v>
      </c>
      <c r="F845" s="9">
        <v>159446</v>
      </c>
      <c r="G845" s="10" t="s">
        <v>2512</v>
      </c>
      <c r="H845" s="10" t="s">
        <v>2513</v>
      </c>
      <c r="I845" s="10" t="s">
        <v>2568</v>
      </c>
      <c r="J845" s="10" t="s">
        <v>2569</v>
      </c>
      <c r="K845" s="11">
        <v>165350.44</v>
      </c>
      <c r="L845" s="11">
        <v>15932.55</v>
      </c>
      <c r="M845" s="11">
        <v>0</v>
      </c>
      <c r="N845" s="21">
        <v>15932</v>
      </c>
      <c r="O845" s="7">
        <v>4</v>
      </c>
      <c r="P845" s="11">
        <v>0</v>
      </c>
      <c r="Q845" s="11">
        <f t="shared" si="91"/>
        <v>15932</v>
      </c>
      <c r="R845" s="12" t="b">
        <f t="shared" si="92"/>
        <v>1</v>
      </c>
      <c r="S845" s="23">
        <f t="shared" si="93"/>
        <v>15932</v>
      </c>
      <c r="T845" s="23" t="b">
        <f t="shared" si="94"/>
        <v>1</v>
      </c>
      <c r="U845" s="23">
        <f t="shared" si="95"/>
        <v>15932</v>
      </c>
      <c r="V845" s="25">
        <f t="shared" si="96"/>
        <v>15932</v>
      </c>
      <c r="W845" s="27">
        <f t="shared" si="97"/>
        <v>0</v>
      </c>
    </row>
    <row r="846" spans="2:23" ht="51" hidden="1" x14ac:dyDescent="0.2">
      <c r="B846" s="9">
        <v>845</v>
      </c>
      <c r="C846" s="9">
        <v>20</v>
      </c>
      <c r="D846" s="9" t="s">
        <v>2510</v>
      </c>
      <c r="E846" s="9" t="s">
        <v>2570</v>
      </c>
      <c r="F846" s="9">
        <v>158109</v>
      </c>
      <c r="G846" s="10" t="s">
        <v>2512</v>
      </c>
      <c r="H846" s="10" t="s">
        <v>2513</v>
      </c>
      <c r="I846" s="10" t="s">
        <v>2571</v>
      </c>
      <c r="J846" s="10" t="s">
        <v>2572</v>
      </c>
      <c r="K846" s="11">
        <v>174930</v>
      </c>
      <c r="L846" s="11">
        <v>152465</v>
      </c>
      <c r="M846" s="11">
        <v>42485</v>
      </c>
      <c r="N846" s="21">
        <v>109980</v>
      </c>
      <c r="O846" s="7">
        <v>2</v>
      </c>
      <c r="P846" s="11">
        <v>0</v>
      </c>
      <c r="Q846" s="11">
        <f t="shared" si="91"/>
        <v>11722.565939433409</v>
      </c>
      <c r="R846" s="12" t="b">
        <f t="shared" si="92"/>
        <v>0</v>
      </c>
      <c r="S846" s="23">
        <f t="shared" si="93"/>
        <v>12809.287348606578</v>
      </c>
      <c r="T846" s="23" t="b">
        <f t="shared" si="94"/>
        <v>0</v>
      </c>
      <c r="U846" s="23">
        <f t="shared" si="95"/>
        <v>12819.686596541891</v>
      </c>
      <c r="V846" s="25">
        <f t="shared" si="96"/>
        <v>12820</v>
      </c>
      <c r="W846" s="27">
        <f t="shared" si="97"/>
        <v>-97160</v>
      </c>
    </row>
    <row r="847" spans="2:23" ht="38.25" hidden="1" x14ac:dyDescent="0.2">
      <c r="B847" s="9">
        <v>846</v>
      </c>
      <c r="C847" s="9">
        <v>21</v>
      </c>
      <c r="D847" s="9" t="s">
        <v>2510</v>
      </c>
      <c r="E847" s="9" t="s">
        <v>2573</v>
      </c>
      <c r="F847" s="9">
        <v>159507</v>
      </c>
      <c r="G847" s="10" t="s">
        <v>2512</v>
      </c>
      <c r="H847" s="10" t="s">
        <v>2513</v>
      </c>
      <c r="I847" s="10" t="s">
        <v>2574</v>
      </c>
      <c r="J847" s="10" t="s">
        <v>2575</v>
      </c>
      <c r="K847" s="11">
        <v>158975.5</v>
      </c>
      <c r="L847" s="11">
        <v>80979.5</v>
      </c>
      <c r="M847" s="11">
        <v>0</v>
      </c>
      <c r="N847" s="21">
        <v>80979.5</v>
      </c>
      <c r="O847" s="7">
        <v>3</v>
      </c>
      <c r="P847" s="11">
        <v>0</v>
      </c>
      <c r="Q847" s="11">
        <f t="shared" si="91"/>
        <v>17583.848909150114</v>
      </c>
      <c r="R847" s="12" t="b">
        <f t="shared" si="92"/>
        <v>0</v>
      </c>
      <c r="S847" s="23">
        <f t="shared" si="93"/>
        <v>18670.570318323284</v>
      </c>
      <c r="T847" s="23" t="b">
        <f t="shared" si="94"/>
        <v>0</v>
      </c>
      <c r="U847" s="23">
        <f t="shared" si="95"/>
        <v>18680.969566258598</v>
      </c>
      <c r="V847" s="25">
        <f t="shared" si="96"/>
        <v>18681</v>
      </c>
      <c r="W847" s="27">
        <f t="shared" si="97"/>
        <v>-62298.5</v>
      </c>
    </row>
    <row r="848" spans="2:23" ht="25.5" hidden="1" x14ac:dyDescent="0.2">
      <c r="B848" s="9">
        <v>847</v>
      </c>
      <c r="C848" s="9">
        <v>22</v>
      </c>
      <c r="D848" s="9" t="s">
        <v>2510</v>
      </c>
      <c r="E848" s="9" t="s">
        <v>2576</v>
      </c>
      <c r="F848" s="9">
        <v>158181</v>
      </c>
      <c r="G848" s="10" t="s">
        <v>2512</v>
      </c>
      <c r="H848" s="10" t="s">
        <v>2513</v>
      </c>
      <c r="I848" s="10" t="s">
        <v>2577</v>
      </c>
      <c r="J848" s="10" t="s">
        <v>2578</v>
      </c>
      <c r="K848" s="11">
        <v>149107</v>
      </c>
      <c r="L848" s="11">
        <v>59553.5</v>
      </c>
      <c r="M848" s="11">
        <v>29776.75</v>
      </c>
      <c r="N848" s="21">
        <v>29776.75</v>
      </c>
      <c r="O848" s="7">
        <v>3</v>
      </c>
      <c r="P848" s="11">
        <v>0</v>
      </c>
      <c r="Q848" s="11">
        <f t="shared" si="91"/>
        <v>17583.848909150114</v>
      </c>
      <c r="R848" s="12" t="b">
        <f t="shared" si="92"/>
        <v>0</v>
      </c>
      <c r="S848" s="23">
        <f t="shared" si="93"/>
        <v>18670.570318323284</v>
      </c>
      <c r="T848" s="23" t="b">
        <f t="shared" si="94"/>
        <v>0</v>
      </c>
      <c r="U848" s="23">
        <f t="shared" si="95"/>
        <v>18680.969566258598</v>
      </c>
      <c r="V848" s="25">
        <f t="shared" si="96"/>
        <v>18681</v>
      </c>
      <c r="W848" s="27">
        <f t="shared" si="97"/>
        <v>-11095.75</v>
      </c>
    </row>
    <row r="849" spans="2:23" ht="63.75" hidden="1" x14ac:dyDescent="0.2">
      <c r="B849" s="9">
        <v>848</v>
      </c>
      <c r="C849" s="9">
        <v>23</v>
      </c>
      <c r="D849" s="9" t="s">
        <v>2510</v>
      </c>
      <c r="E849" s="9" t="s">
        <v>2579</v>
      </c>
      <c r="F849" s="9">
        <v>158314</v>
      </c>
      <c r="G849" s="10" t="s">
        <v>2512</v>
      </c>
      <c r="H849" s="10" t="s">
        <v>2513</v>
      </c>
      <c r="I849" s="10" t="s">
        <v>2580</v>
      </c>
      <c r="J849" s="10" t="s">
        <v>2581</v>
      </c>
      <c r="K849" s="11">
        <v>286936</v>
      </c>
      <c r="L849" s="11">
        <v>125893.01</v>
      </c>
      <c r="M849" s="11">
        <v>50000</v>
      </c>
      <c r="N849" s="21">
        <v>75893.009999999995</v>
      </c>
      <c r="O849" s="7">
        <v>4</v>
      </c>
      <c r="P849" s="11">
        <v>0</v>
      </c>
      <c r="Q849" s="11">
        <f t="shared" si="91"/>
        <v>23445.131878866818</v>
      </c>
      <c r="R849" s="12" t="b">
        <f t="shared" si="92"/>
        <v>0</v>
      </c>
      <c r="S849" s="23">
        <f t="shared" si="93"/>
        <v>24531.853288039987</v>
      </c>
      <c r="T849" s="23" t="b">
        <f t="shared" si="94"/>
        <v>0</v>
      </c>
      <c r="U849" s="23">
        <f t="shared" si="95"/>
        <v>24542.252535975302</v>
      </c>
      <c r="V849" s="25">
        <f t="shared" si="96"/>
        <v>24543</v>
      </c>
      <c r="W849" s="27">
        <f t="shared" si="97"/>
        <v>-51350.009999999995</v>
      </c>
    </row>
    <row r="850" spans="2:23" ht="25.5" hidden="1" x14ac:dyDescent="0.2">
      <c r="B850" s="9">
        <v>849</v>
      </c>
      <c r="C850" s="9">
        <v>24</v>
      </c>
      <c r="D850" s="9" t="s">
        <v>2510</v>
      </c>
      <c r="E850" s="9" t="s">
        <v>2582</v>
      </c>
      <c r="F850" s="9">
        <v>155528</v>
      </c>
      <c r="G850" s="10" t="s">
        <v>2512</v>
      </c>
      <c r="H850" s="10" t="s">
        <v>2513</v>
      </c>
      <c r="I850" s="10" t="s">
        <v>2583</v>
      </c>
      <c r="J850" s="10" t="s">
        <v>2584</v>
      </c>
      <c r="K850" s="11">
        <v>534310</v>
      </c>
      <c r="L850" s="11">
        <v>514810</v>
      </c>
      <c r="M850" s="11">
        <v>30000</v>
      </c>
      <c r="N850" s="21">
        <v>484810</v>
      </c>
      <c r="O850" s="7">
        <v>3</v>
      </c>
      <c r="P850" s="11">
        <v>0</v>
      </c>
      <c r="Q850" s="11">
        <f t="shared" si="91"/>
        <v>17583.848909150114</v>
      </c>
      <c r="R850" s="12" t="b">
        <f t="shared" si="92"/>
        <v>0</v>
      </c>
      <c r="S850" s="23">
        <f t="shared" si="93"/>
        <v>18670.570318323284</v>
      </c>
      <c r="T850" s="23" t="b">
        <f t="shared" si="94"/>
        <v>0</v>
      </c>
      <c r="U850" s="23">
        <f t="shared" si="95"/>
        <v>18680.969566258598</v>
      </c>
      <c r="V850" s="25">
        <f t="shared" si="96"/>
        <v>18681</v>
      </c>
      <c r="W850" s="27">
        <f t="shared" si="97"/>
        <v>-466129</v>
      </c>
    </row>
    <row r="851" spans="2:23" ht="51" hidden="1" x14ac:dyDescent="0.2">
      <c r="B851" s="9">
        <v>850</v>
      </c>
      <c r="C851" s="9">
        <v>25</v>
      </c>
      <c r="D851" s="9" t="s">
        <v>2510</v>
      </c>
      <c r="E851" s="9" t="s">
        <v>2585</v>
      </c>
      <c r="F851" s="9">
        <v>158804</v>
      </c>
      <c r="G851" s="10" t="s">
        <v>2512</v>
      </c>
      <c r="H851" s="10" t="s">
        <v>2513</v>
      </c>
      <c r="I851" s="10" t="s">
        <v>2586</v>
      </c>
      <c r="J851" s="10" t="s">
        <v>2587</v>
      </c>
      <c r="K851" s="11">
        <v>311780</v>
      </c>
      <c r="L851" s="11">
        <v>190380</v>
      </c>
      <c r="M851" s="11">
        <v>0</v>
      </c>
      <c r="N851" s="21">
        <v>190380</v>
      </c>
      <c r="O851" s="7">
        <v>4</v>
      </c>
      <c r="P851" s="11">
        <v>0</v>
      </c>
      <c r="Q851" s="11">
        <f t="shared" si="91"/>
        <v>23445.131878866818</v>
      </c>
      <c r="R851" s="12" t="b">
        <f t="shared" si="92"/>
        <v>0</v>
      </c>
      <c r="S851" s="23">
        <f t="shared" si="93"/>
        <v>24531.853288039987</v>
      </c>
      <c r="T851" s="23" t="b">
        <f t="shared" si="94"/>
        <v>0</v>
      </c>
      <c r="U851" s="23">
        <f t="shared" si="95"/>
        <v>24542.252535975302</v>
      </c>
      <c r="V851" s="25">
        <f t="shared" si="96"/>
        <v>24543</v>
      </c>
      <c r="W851" s="27">
        <f t="shared" si="97"/>
        <v>-165837</v>
      </c>
    </row>
    <row r="852" spans="2:23" ht="25.5" hidden="1" x14ac:dyDescent="0.2">
      <c r="B852" s="9">
        <v>851</v>
      </c>
      <c r="C852" s="9">
        <v>26</v>
      </c>
      <c r="D852" s="9" t="s">
        <v>2510</v>
      </c>
      <c r="E852" s="9" t="s">
        <v>2588</v>
      </c>
      <c r="F852" s="9">
        <v>158859</v>
      </c>
      <c r="G852" s="10" t="s">
        <v>2512</v>
      </c>
      <c r="H852" s="10" t="s">
        <v>2513</v>
      </c>
      <c r="I852" s="10" t="s">
        <v>2589</v>
      </c>
      <c r="J852" s="10" t="s">
        <v>2590</v>
      </c>
      <c r="K852" s="11">
        <v>157080</v>
      </c>
      <c r="L852" s="11">
        <v>157080</v>
      </c>
      <c r="M852" s="11">
        <v>0</v>
      </c>
      <c r="N852" s="21">
        <v>157080</v>
      </c>
      <c r="O852" s="7">
        <v>2</v>
      </c>
      <c r="P852" s="11">
        <v>0</v>
      </c>
      <c r="Q852" s="11">
        <f t="shared" si="91"/>
        <v>11722.565939433409</v>
      </c>
      <c r="R852" s="12" t="b">
        <f t="shared" si="92"/>
        <v>0</v>
      </c>
      <c r="S852" s="23">
        <f t="shared" si="93"/>
        <v>12809.287348606578</v>
      </c>
      <c r="T852" s="23" t="b">
        <f t="shared" si="94"/>
        <v>0</v>
      </c>
      <c r="U852" s="23">
        <f t="shared" si="95"/>
        <v>12819.686596541891</v>
      </c>
      <c r="V852" s="25">
        <f t="shared" si="96"/>
        <v>12820</v>
      </c>
      <c r="W852" s="27">
        <f t="shared" si="97"/>
        <v>-144260</v>
      </c>
    </row>
    <row r="853" spans="2:23" ht="25.5" hidden="1" x14ac:dyDescent="0.2">
      <c r="B853" s="9">
        <v>852</v>
      </c>
      <c r="C853" s="9">
        <v>27</v>
      </c>
      <c r="D853" s="9" t="s">
        <v>2510</v>
      </c>
      <c r="E853" s="9" t="s">
        <v>2591</v>
      </c>
      <c r="F853" s="9">
        <v>159071</v>
      </c>
      <c r="G853" s="10" t="s">
        <v>2512</v>
      </c>
      <c r="H853" s="10" t="s">
        <v>2513</v>
      </c>
      <c r="I853" s="10" t="s">
        <v>2592</v>
      </c>
      <c r="J853" s="10" t="s">
        <v>2593</v>
      </c>
      <c r="K853" s="11">
        <v>158000</v>
      </c>
      <c r="L853" s="11">
        <v>126000</v>
      </c>
      <c r="M853" s="11">
        <v>0</v>
      </c>
      <c r="N853" s="21">
        <v>56000</v>
      </c>
      <c r="O853" s="7">
        <v>4</v>
      </c>
      <c r="P853" s="11">
        <v>0</v>
      </c>
      <c r="Q853" s="11">
        <f t="shared" si="91"/>
        <v>23445.131878866818</v>
      </c>
      <c r="R853" s="12" t="b">
        <f t="shared" si="92"/>
        <v>0</v>
      </c>
      <c r="S853" s="23">
        <f t="shared" si="93"/>
        <v>24531.853288039987</v>
      </c>
      <c r="T853" s="23" t="b">
        <f t="shared" si="94"/>
        <v>0</v>
      </c>
      <c r="U853" s="23">
        <f t="shared" si="95"/>
        <v>24542.252535975302</v>
      </c>
      <c r="V853" s="25">
        <f t="shared" si="96"/>
        <v>24543</v>
      </c>
      <c r="W853" s="27">
        <f t="shared" si="97"/>
        <v>-31457</v>
      </c>
    </row>
    <row r="854" spans="2:23" ht="25.5" hidden="1" x14ac:dyDescent="0.2">
      <c r="B854" s="9">
        <v>853</v>
      </c>
      <c r="C854" s="9">
        <v>28</v>
      </c>
      <c r="D854" s="9" t="s">
        <v>2510</v>
      </c>
      <c r="E854" s="9" t="s">
        <v>2594</v>
      </c>
      <c r="F854" s="9">
        <v>159142</v>
      </c>
      <c r="G854" s="10" t="s">
        <v>2512</v>
      </c>
      <c r="H854" s="10" t="s">
        <v>2513</v>
      </c>
      <c r="I854" s="10" t="s">
        <v>2595</v>
      </c>
      <c r="J854" s="10" t="s">
        <v>2596</v>
      </c>
      <c r="K854" s="11">
        <v>135000</v>
      </c>
      <c r="L854" s="11">
        <v>135000</v>
      </c>
      <c r="M854" s="11">
        <v>90000</v>
      </c>
      <c r="N854" s="21">
        <v>45000</v>
      </c>
      <c r="O854" s="7">
        <v>2</v>
      </c>
      <c r="P854" s="11">
        <v>0</v>
      </c>
      <c r="Q854" s="11">
        <f t="shared" si="91"/>
        <v>11722.565939433409</v>
      </c>
      <c r="R854" s="12" t="b">
        <f t="shared" si="92"/>
        <v>0</v>
      </c>
      <c r="S854" s="23">
        <f t="shared" si="93"/>
        <v>12809.287348606578</v>
      </c>
      <c r="T854" s="23" t="b">
        <f t="shared" si="94"/>
        <v>0</v>
      </c>
      <c r="U854" s="23">
        <f t="shared" si="95"/>
        <v>12819.686596541891</v>
      </c>
      <c r="V854" s="25">
        <f t="shared" si="96"/>
        <v>12820</v>
      </c>
      <c r="W854" s="27">
        <f t="shared" si="97"/>
        <v>-32180</v>
      </c>
    </row>
    <row r="855" spans="2:23" ht="51" hidden="1" x14ac:dyDescent="0.2">
      <c r="B855" s="9">
        <v>854</v>
      </c>
      <c r="C855" s="9">
        <v>29</v>
      </c>
      <c r="D855" s="9" t="s">
        <v>2510</v>
      </c>
      <c r="E855" s="9" t="s">
        <v>2597</v>
      </c>
      <c r="F855" s="9">
        <v>159213</v>
      </c>
      <c r="G855" s="10" t="s">
        <v>2512</v>
      </c>
      <c r="H855" s="10" t="s">
        <v>2513</v>
      </c>
      <c r="I855" s="10" t="s">
        <v>2598</v>
      </c>
      <c r="J855" s="10" t="s">
        <v>2599</v>
      </c>
      <c r="K855" s="11">
        <v>61047</v>
      </c>
      <c r="L855" s="11">
        <v>61047</v>
      </c>
      <c r="M855" s="11">
        <v>0</v>
      </c>
      <c r="N855" s="21">
        <v>61047</v>
      </c>
      <c r="O855" s="7">
        <v>2</v>
      </c>
      <c r="P855" s="11">
        <v>0</v>
      </c>
      <c r="Q855" s="11">
        <f t="shared" si="91"/>
        <v>11722.565939433409</v>
      </c>
      <c r="R855" s="12" t="b">
        <f t="shared" si="92"/>
        <v>0</v>
      </c>
      <c r="S855" s="23">
        <f t="shared" si="93"/>
        <v>12809.287348606578</v>
      </c>
      <c r="T855" s="23" t="b">
        <f t="shared" si="94"/>
        <v>0</v>
      </c>
      <c r="U855" s="23">
        <f t="shared" si="95"/>
        <v>12819.686596541891</v>
      </c>
      <c r="V855" s="25">
        <f t="shared" si="96"/>
        <v>12820</v>
      </c>
      <c r="W855" s="27">
        <f t="shared" si="97"/>
        <v>-48227</v>
      </c>
    </row>
    <row r="856" spans="2:23" ht="51" hidden="1" x14ac:dyDescent="0.2">
      <c r="B856" s="9">
        <v>855</v>
      </c>
      <c r="C856" s="9">
        <v>1</v>
      </c>
      <c r="D856" s="9" t="s">
        <v>2600</v>
      </c>
      <c r="E856" s="9" t="s">
        <v>2392</v>
      </c>
      <c r="F856" s="9">
        <v>159785</v>
      </c>
      <c r="G856" s="10" t="s">
        <v>2601</v>
      </c>
      <c r="H856" s="10" t="s">
        <v>2602</v>
      </c>
      <c r="I856" s="10" t="s">
        <v>2603</v>
      </c>
      <c r="J856" s="10" t="s">
        <v>2604</v>
      </c>
      <c r="K856" s="11">
        <v>205275</v>
      </c>
      <c r="L856" s="11">
        <v>42330</v>
      </c>
      <c r="M856" s="11">
        <v>0</v>
      </c>
      <c r="N856" s="21">
        <v>42330</v>
      </c>
      <c r="O856" s="7">
        <v>4</v>
      </c>
      <c r="P856" s="11">
        <v>0</v>
      </c>
      <c r="Q856" s="11">
        <f t="shared" si="91"/>
        <v>23445.131878866818</v>
      </c>
      <c r="R856" s="12" t="b">
        <f t="shared" si="92"/>
        <v>0</v>
      </c>
      <c r="S856" s="23">
        <f t="shared" si="93"/>
        <v>24531.853288039987</v>
      </c>
      <c r="T856" s="23" t="b">
        <f t="shared" si="94"/>
        <v>0</v>
      </c>
      <c r="U856" s="23">
        <f t="shared" si="95"/>
        <v>24542.252535975302</v>
      </c>
      <c r="V856" s="25">
        <f t="shared" si="96"/>
        <v>24543</v>
      </c>
      <c r="W856" s="27">
        <f t="shared" si="97"/>
        <v>-17787</v>
      </c>
    </row>
    <row r="857" spans="2:23" ht="25.5" hidden="1" x14ac:dyDescent="0.2">
      <c r="B857" s="9">
        <v>856</v>
      </c>
      <c r="C857" s="9">
        <v>2</v>
      </c>
      <c r="D857" s="9" t="s">
        <v>2600</v>
      </c>
      <c r="E857" s="9" t="s">
        <v>2605</v>
      </c>
      <c r="F857" s="9">
        <v>160047</v>
      </c>
      <c r="G857" s="10" t="s">
        <v>2601</v>
      </c>
      <c r="H857" s="10" t="s">
        <v>2602</v>
      </c>
      <c r="I857" s="10" t="s">
        <v>2606</v>
      </c>
      <c r="J857" s="10" t="s">
        <v>2607</v>
      </c>
      <c r="K857" s="11">
        <v>513206.07</v>
      </c>
      <c r="L857" s="11">
        <v>116561.13</v>
      </c>
      <c r="M857" s="11">
        <v>0</v>
      </c>
      <c r="N857" s="21">
        <v>95000</v>
      </c>
      <c r="O857" s="7">
        <v>5</v>
      </c>
      <c r="P857" s="11">
        <v>0</v>
      </c>
      <c r="Q857" s="11">
        <f t="shared" si="91"/>
        <v>29306.414848583521</v>
      </c>
      <c r="R857" s="12" t="b">
        <f t="shared" si="92"/>
        <v>0</v>
      </c>
      <c r="S857" s="23">
        <f t="shared" si="93"/>
        <v>30393.136257756691</v>
      </c>
      <c r="T857" s="23" t="b">
        <f t="shared" si="94"/>
        <v>0</v>
      </c>
      <c r="U857" s="23">
        <f t="shared" si="95"/>
        <v>30403.535505692005</v>
      </c>
      <c r="V857" s="25">
        <f t="shared" si="96"/>
        <v>30404</v>
      </c>
      <c r="W857" s="27">
        <f t="shared" si="97"/>
        <v>-64596</v>
      </c>
    </row>
    <row r="858" spans="2:23" ht="25.5" hidden="1" x14ac:dyDescent="0.2">
      <c r="B858" s="9">
        <v>857</v>
      </c>
      <c r="C858" s="9">
        <v>3</v>
      </c>
      <c r="D858" s="9" t="s">
        <v>2600</v>
      </c>
      <c r="E858" s="9" t="s">
        <v>2608</v>
      </c>
      <c r="F858" s="9">
        <v>160127</v>
      </c>
      <c r="G858" s="10" t="s">
        <v>2601</v>
      </c>
      <c r="H858" s="10" t="s">
        <v>2602</v>
      </c>
      <c r="I858" s="10" t="s">
        <v>2609</v>
      </c>
      <c r="J858" s="10" t="s">
        <v>2610</v>
      </c>
      <c r="K858" s="11">
        <v>150312.5</v>
      </c>
      <c r="L858" s="11">
        <v>37187.5</v>
      </c>
      <c r="M858" s="11">
        <v>0</v>
      </c>
      <c r="N858" s="21">
        <v>37187.5</v>
      </c>
      <c r="O858" s="7">
        <v>5</v>
      </c>
      <c r="P858" s="11">
        <v>0</v>
      </c>
      <c r="Q858" s="11">
        <f t="shared" si="91"/>
        <v>29306.414848583521</v>
      </c>
      <c r="R858" s="12" t="b">
        <f t="shared" si="92"/>
        <v>0</v>
      </c>
      <c r="S858" s="23">
        <f t="shared" si="93"/>
        <v>30393.136257756691</v>
      </c>
      <c r="T858" s="23" t="b">
        <f t="shared" si="94"/>
        <v>0</v>
      </c>
      <c r="U858" s="23">
        <f t="shared" si="95"/>
        <v>30403.535505692005</v>
      </c>
      <c r="V858" s="25">
        <f t="shared" si="96"/>
        <v>30404</v>
      </c>
      <c r="W858" s="27">
        <f t="shared" si="97"/>
        <v>-6783.5</v>
      </c>
    </row>
    <row r="859" spans="2:23" ht="25.5" hidden="1" x14ac:dyDescent="0.2">
      <c r="B859" s="9">
        <v>858</v>
      </c>
      <c r="C859" s="9">
        <v>4</v>
      </c>
      <c r="D859" s="9" t="s">
        <v>2600</v>
      </c>
      <c r="E859" s="9" t="s">
        <v>2611</v>
      </c>
      <c r="F859" s="9">
        <v>160225</v>
      </c>
      <c r="G859" s="10" t="s">
        <v>2601</v>
      </c>
      <c r="H859" s="10" t="s">
        <v>2602</v>
      </c>
      <c r="I859" s="10" t="s">
        <v>2612</v>
      </c>
      <c r="J859" s="10" t="s">
        <v>2613</v>
      </c>
      <c r="K859" s="11">
        <v>469315</v>
      </c>
      <c r="L859" s="11">
        <v>89741</v>
      </c>
      <c r="M859" s="11">
        <v>0</v>
      </c>
      <c r="N859" s="21">
        <v>89741</v>
      </c>
      <c r="O859" s="7">
        <v>3</v>
      </c>
      <c r="P859" s="11">
        <v>0</v>
      </c>
      <c r="Q859" s="11">
        <f t="shared" si="91"/>
        <v>17583.848909150114</v>
      </c>
      <c r="R859" s="12" t="b">
        <f t="shared" si="92"/>
        <v>0</v>
      </c>
      <c r="S859" s="23">
        <f t="shared" si="93"/>
        <v>18670.570318323284</v>
      </c>
      <c r="T859" s="23" t="b">
        <f t="shared" si="94"/>
        <v>0</v>
      </c>
      <c r="U859" s="23">
        <f t="shared" si="95"/>
        <v>18680.969566258598</v>
      </c>
      <c r="V859" s="25">
        <f t="shared" si="96"/>
        <v>18681</v>
      </c>
      <c r="W859" s="27">
        <f t="shared" si="97"/>
        <v>-71060</v>
      </c>
    </row>
    <row r="860" spans="2:23" ht="38.25" hidden="1" x14ac:dyDescent="0.2">
      <c r="B860" s="9">
        <v>859</v>
      </c>
      <c r="C860" s="9">
        <v>5</v>
      </c>
      <c r="D860" s="9" t="s">
        <v>2600</v>
      </c>
      <c r="E860" s="9" t="s">
        <v>2614</v>
      </c>
      <c r="F860" s="9">
        <v>160476</v>
      </c>
      <c r="G860" s="10" t="s">
        <v>2601</v>
      </c>
      <c r="H860" s="10" t="s">
        <v>2602</v>
      </c>
      <c r="I860" s="10" t="s">
        <v>2615</v>
      </c>
      <c r="J860" s="10" t="s">
        <v>2616</v>
      </c>
      <c r="K860" s="11">
        <v>136850</v>
      </c>
      <c r="L860" s="11">
        <v>41650</v>
      </c>
      <c r="M860" s="11">
        <v>0</v>
      </c>
      <c r="N860" s="21">
        <v>29750</v>
      </c>
      <c r="O860" s="7">
        <v>3</v>
      </c>
      <c r="P860" s="11">
        <v>0</v>
      </c>
      <c r="Q860" s="11">
        <f t="shared" si="91"/>
        <v>17583.848909150114</v>
      </c>
      <c r="R860" s="12" t="b">
        <f t="shared" si="92"/>
        <v>0</v>
      </c>
      <c r="S860" s="23">
        <f t="shared" si="93"/>
        <v>18670.570318323284</v>
      </c>
      <c r="T860" s="23" t="b">
        <f t="shared" si="94"/>
        <v>0</v>
      </c>
      <c r="U860" s="23">
        <f t="shared" si="95"/>
        <v>18680.969566258598</v>
      </c>
      <c r="V860" s="25">
        <f t="shared" si="96"/>
        <v>18681</v>
      </c>
      <c r="W860" s="27">
        <f t="shared" si="97"/>
        <v>-11069</v>
      </c>
    </row>
    <row r="861" spans="2:23" ht="25.5" hidden="1" x14ac:dyDescent="0.2">
      <c r="B861" s="9">
        <v>860</v>
      </c>
      <c r="C861" s="9">
        <v>6</v>
      </c>
      <c r="D861" s="9" t="s">
        <v>2600</v>
      </c>
      <c r="E861" s="9" t="s">
        <v>2617</v>
      </c>
      <c r="F861" s="9">
        <v>159687</v>
      </c>
      <c r="G861" s="10" t="s">
        <v>2601</v>
      </c>
      <c r="H861" s="10" t="s">
        <v>2602</v>
      </c>
      <c r="I861" s="10" t="s">
        <v>2618</v>
      </c>
      <c r="J861" s="10" t="s">
        <v>2619</v>
      </c>
      <c r="K861" s="11">
        <v>399483</v>
      </c>
      <c r="L861" s="11">
        <v>260253</v>
      </c>
      <c r="M861" s="11">
        <v>0</v>
      </c>
      <c r="N861" s="21">
        <v>170170</v>
      </c>
      <c r="O861" s="7">
        <v>5</v>
      </c>
      <c r="P861" s="11">
        <v>0</v>
      </c>
      <c r="Q861" s="11">
        <f t="shared" si="91"/>
        <v>29306.414848583521</v>
      </c>
      <c r="R861" s="12" t="b">
        <f t="shared" si="92"/>
        <v>0</v>
      </c>
      <c r="S861" s="23">
        <f t="shared" si="93"/>
        <v>30393.136257756691</v>
      </c>
      <c r="T861" s="23" t="b">
        <f t="shared" si="94"/>
        <v>0</v>
      </c>
      <c r="U861" s="23">
        <f t="shared" si="95"/>
        <v>30403.535505692005</v>
      </c>
      <c r="V861" s="25">
        <f t="shared" si="96"/>
        <v>30404</v>
      </c>
      <c r="W861" s="27">
        <f t="shared" si="97"/>
        <v>-139766</v>
      </c>
    </row>
    <row r="862" spans="2:23" ht="25.5" hidden="1" x14ac:dyDescent="0.2">
      <c r="B862" s="9">
        <v>861</v>
      </c>
      <c r="C862" s="9">
        <v>7</v>
      </c>
      <c r="D862" s="9" t="s">
        <v>2600</v>
      </c>
      <c r="E862" s="9" t="s">
        <v>2057</v>
      </c>
      <c r="F862" s="9">
        <v>160564</v>
      </c>
      <c r="G862" s="10" t="s">
        <v>2601</v>
      </c>
      <c r="H862" s="10" t="s">
        <v>2602</v>
      </c>
      <c r="I862" s="10" t="s">
        <v>2620</v>
      </c>
      <c r="J862" s="10" t="s">
        <v>2621</v>
      </c>
      <c r="K862" s="11">
        <v>157080</v>
      </c>
      <c r="L862" s="11">
        <v>55707</v>
      </c>
      <c r="M862" s="11">
        <v>0</v>
      </c>
      <c r="N862" s="21">
        <v>55707</v>
      </c>
      <c r="O862" s="7">
        <v>4</v>
      </c>
      <c r="P862" s="11">
        <v>0</v>
      </c>
      <c r="Q862" s="11">
        <f t="shared" si="91"/>
        <v>23445.131878866818</v>
      </c>
      <c r="R862" s="12" t="b">
        <f t="shared" si="92"/>
        <v>0</v>
      </c>
      <c r="S862" s="23">
        <f t="shared" si="93"/>
        <v>24531.853288039987</v>
      </c>
      <c r="T862" s="23" t="b">
        <f t="shared" si="94"/>
        <v>0</v>
      </c>
      <c r="U862" s="23">
        <f t="shared" si="95"/>
        <v>24542.252535975302</v>
      </c>
      <c r="V862" s="25">
        <f t="shared" si="96"/>
        <v>24543</v>
      </c>
      <c r="W862" s="27">
        <f t="shared" si="97"/>
        <v>-31164</v>
      </c>
    </row>
    <row r="863" spans="2:23" ht="51" hidden="1" x14ac:dyDescent="0.2">
      <c r="B863" s="9">
        <v>862</v>
      </c>
      <c r="C863" s="9">
        <v>8</v>
      </c>
      <c r="D863" s="9" t="s">
        <v>2600</v>
      </c>
      <c r="E863" s="9" t="s">
        <v>2622</v>
      </c>
      <c r="F863" s="9">
        <v>160644</v>
      </c>
      <c r="G863" s="10" t="s">
        <v>2601</v>
      </c>
      <c r="H863" s="10" t="s">
        <v>2602</v>
      </c>
      <c r="I863" s="10" t="s">
        <v>2623</v>
      </c>
      <c r="J863" s="10" t="s">
        <v>2624</v>
      </c>
      <c r="K863" s="11">
        <v>207655</v>
      </c>
      <c r="L863" s="11">
        <v>97371</v>
      </c>
      <c r="M863" s="11">
        <v>0</v>
      </c>
      <c r="N863" s="21">
        <v>97371</v>
      </c>
      <c r="O863" s="7">
        <v>4</v>
      </c>
      <c r="P863" s="11">
        <v>0</v>
      </c>
      <c r="Q863" s="11">
        <f t="shared" si="91"/>
        <v>23445.131878866818</v>
      </c>
      <c r="R863" s="12" t="b">
        <f t="shared" si="92"/>
        <v>0</v>
      </c>
      <c r="S863" s="23">
        <f t="shared" si="93"/>
        <v>24531.853288039987</v>
      </c>
      <c r="T863" s="23" t="b">
        <f t="shared" si="94"/>
        <v>0</v>
      </c>
      <c r="U863" s="23">
        <f t="shared" si="95"/>
        <v>24542.252535975302</v>
      </c>
      <c r="V863" s="25">
        <f t="shared" si="96"/>
        <v>24543</v>
      </c>
      <c r="W863" s="27">
        <f t="shared" si="97"/>
        <v>-72828</v>
      </c>
    </row>
    <row r="864" spans="2:23" ht="25.5" hidden="1" x14ac:dyDescent="0.2">
      <c r="B864" s="9">
        <v>863</v>
      </c>
      <c r="C864" s="9">
        <v>9</v>
      </c>
      <c r="D864" s="9" t="s">
        <v>2600</v>
      </c>
      <c r="E864" s="9" t="s">
        <v>2625</v>
      </c>
      <c r="F864" s="9">
        <v>160779</v>
      </c>
      <c r="G864" s="10" t="s">
        <v>2601</v>
      </c>
      <c r="H864" s="10" t="s">
        <v>2602</v>
      </c>
      <c r="I864" s="10" t="s">
        <v>2626</v>
      </c>
      <c r="J864" s="10" t="s">
        <v>2627</v>
      </c>
      <c r="K864" s="11">
        <v>199600</v>
      </c>
      <c r="L864" s="11">
        <v>40482.5</v>
      </c>
      <c r="M864" s="11">
        <v>0</v>
      </c>
      <c r="N864" s="21">
        <v>40482.5</v>
      </c>
      <c r="O864" s="13">
        <v>5</v>
      </c>
      <c r="P864" s="11">
        <v>0</v>
      </c>
      <c r="Q864" s="11">
        <f t="shared" si="91"/>
        <v>29306.414848583521</v>
      </c>
      <c r="R864" s="12" t="b">
        <f t="shared" si="92"/>
        <v>0</v>
      </c>
      <c r="S864" s="23">
        <f t="shared" si="93"/>
        <v>30393.136257756691</v>
      </c>
      <c r="T864" s="23" t="b">
        <f t="shared" si="94"/>
        <v>0</v>
      </c>
      <c r="U864" s="23">
        <f t="shared" si="95"/>
        <v>30403.535505692005</v>
      </c>
      <c r="V864" s="25">
        <f t="shared" si="96"/>
        <v>30404</v>
      </c>
      <c r="W864" s="27">
        <f t="shared" si="97"/>
        <v>-10078.5</v>
      </c>
    </row>
    <row r="865" spans="2:23" ht="76.5" hidden="1" x14ac:dyDescent="0.2">
      <c r="B865" s="9">
        <v>864</v>
      </c>
      <c r="C865" s="9">
        <v>10</v>
      </c>
      <c r="D865" s="9" t="s">
        <v>2600</v>
      </c>
      <c r="E865" s="9" t="s">
        <v>2628</v>
      </c>
      <c r="F865" s="9">
        <v>160877</v>
      </c>
      <c r="G865" s="10" t="s">
        <v>2601</v>
      </c>
      <c r="H865" s="10" t="s">
        <v>2602</v>
      </c>
      <c r="I865" s="10" t="s">
        <v>2629</v>
      </c>
      <c r="J865" s="10" t="s">
        <v>2630</v>
      </c>
      <c r="K865" s="11">
        <v>200284</v>
      </c>
      <c r="L865" s="11">
        <v>61384</v>
      </c>
      <c r="M865" s="11">
        <v>0</v>
      </c>
      <c r="N865" s="21">
        <v>61384</v>
      </c>
      <c r="O865" s="7">
        <v>3</v>
      </c>
      <c r="P865" s="11">
        <v>0</v>
      </c>
      <c r="Q865" s="11">
        <f t="shared" si="91"/>
        <v>17583.848909150114</v>
      </c>
      <c r="R865" s="12" t="b">
        <f t="shared" si="92"/>
        <v>0</v>
      </c>
      <c r="S865" s="23">
        <f t="shared" si="93"/>
        <v>18670.570318323284</v>
      </c>
      <c r="T865" s="23" t="b">
        <f t="shared" si="94"/>
        <v>0</v>
      </c>
      <c r="U865" s="23">
        <f t="shared" si="95"/>
        <v>18680.969566258598</v>
      </c>
      <c r="V865" s="25">
        <f t="shared" si="96"/>
        <v>18681</v>
      </c>
      <c r="W865" s="27">
        <f t="shared" si="97"/>
        <v>-42703</v>
      </c>
    </row>
    <row r="866" spans="2:23" ht="25.5" hidden="1" x14ac:dyDescent="0.2">
      <c r="B866" s="9">
        <v>865</v>
      </c>
      <c r="C866" s="9">
        <v>11</v>
      </c>
      <c r="D866" s="9" t="s">
        <v>2600</v>
      </c>
      <c r="E866" s="9" t="s">
        <v>2631</v>
      </c>
      <c r="F866" s="9">
        <v>160911</v>
      </c>
      <c r="G866" s="10" t="s">
        <v>2601</v>
      </c>
      <c r="H866" s="10" t="s">
        <v>2602</v>
      </c>
      <c r="I866" s="10" t="s">
        <v>2632</v>
      </c>
      <c r="J866" s="10" t="s">
        <v>2633</v>
      </c>
      <c r="K866" s="11">
        <v>154700</v>
      </c>
      <c r="L866" s="11">
        <v>59500</v>
      </c>
      <c r="M866" s="11">
        <v>0</v>
      </c>
      <c r="N866" s="21">
        <v>59500</v>
      </c>
      <c r="O866" s="7">
        <v>5</v>
      </c>
      <c r="P866" s="11">
        <v>0</v>
      </c>
      <c r="Q866" s="11">
        <f t="shared" si="91"/>
        <v>29306.414848583521</v>
      </c>
      <c r="R866" s="12" t="b">
        <f t="shared" si="92"/>
        <v>0</v>
      </c>
      <c r="S866" s="23">
        <f t="shared" si="93"/>
        <v>30393.136257756691</v>
      </c>
      <c r="T866" s="23" t="b">
        <f t="shared" si="94"/>
        <v>0</v>
      </c>
      <c r="U866" s="23">
        <f t="shared" si="95"/>
        <v>30403.535505692005</v>
      </c>
      <c r="V866" s="25">
        <f t="shared" si="96"/>
        <v>30404</v>
      </c>
      <c r="W866" s="27">
        <f t="shared" si="97"/>
        <v>-29096</v>
      </c>
    </row>
    <row r="867" spans="2:23" ht="25.5" hidden="1" x14ac:dyDescent="0.2">
      <c r="B867" s="9">
        <v>866</v>
      </c>
      <c r="C867" s="9">
        <v>12</v>
      </c>
      <c r="D867" s="9" t="s">
        <v>2600</v>
      </c>
      <c r="E867" s="9" t="s">
        <v>2634</v>
      </c>
      <c r="F867" s="9">
        <v>161035</v>
      </c>
      <c r="G867" s="10" t="s">
        <v>2601</v>
      </c>
      <c r="H867" s="10" t="s">
        <v>2602</v>
      </c>
      <c r="I867" s="10" t="s">
        <v>2635</v>
      </c>
      <c r="J867" s="10" t="s">
        <v>2636</v>
      </c>
      <c r="K867" s="11">
        <v>173476</v>
      </c>
      <c r="L867" s="11">
        <v>17347.599999999999</v>
      </c>
      <c r="M867" s="11">
        <v>0</v>
      </c>
      <c r="N867" s="21">
        <v>17347.599999999999</v>
      </c>
      <c r="O867" s="7">
        <v>4</v>
      </c>
      <c r="P867" s="11">
        <v>0</v>
      </c>
      <c r="Q867" s="11">
        <f t="shared" si="91"/>
        <v>17347.599999999999</v>
      </c>
      <c r="R867" s="12" t="b">
        <f t="shared" si="92"/>
        <v>1</v>
      </c>
      <c r="S867" s="23">
        <f t="shared" si="93"/>
        <v>17347.599999999999</v>
      </c>
      <c r="T867" s="23" t="b">
        <f t="shared" si="94"/>
        <v>1</v>
      </c>
      <c r="U867" s="23">
        <f t="shared" si="95"/>
        <v>17347.599999999999</v>
      </c>
      <c r="V867" s="25">
        <f t="shared" si="96"/>
        <v>17347</v>
      </c>
      <c r="W867" s="27">
        <f t="shared" si="97"/>
        <v>-0.59999999999854481</v>
      </c>
    </row>
    <row r="868" spans="2:23" ht="127.5" hidden="1" x14ac:dyDescent="0.2">
      <c r="B868" s="9">
        <v>867</v>
      </c>
      <c r="C868" s="9">
        <v>13</v>
      </c>
      <c r="D868" s="9" t="s">
        <v>2600</v>
      </c>
      <c r="E868" s="9" t="s">
        <v>2637</v>
      </c>
      <c r="F868" s="9">
        <v>161179</v>
      </c>
      <c r="G868" s="10" t="s">
        <v>2601</v>
      </c>
      <c r="H868" s="10" t="s">
        <v>2602</v>
      </c>
      <c r="I868" s="10" t="s">
        <v>2638</v>
      </c>
      <c r="J868" s="10" t="s">
        <v>2639</v>
      </c>
      <c r="K868" s="11">
        <v>355800</v>
      </c>
      <c r="L868" s="11">
        <v>55325</v>
      </c>
      <c r="M868" s="11">
        <v>0</v>
      </c>
      <c r="N868" s="21">
        <v>53990</v>
      </c>
      <c r="O868" s="7">
        <v>5</v>
      </c>
      <c r="P868" s="11">
        <v>0</v>
      </c>
      <c r="Q868" s="11">
        <f t="shared" si="91"/>
        <v>29306.414848583521</v>
      </c>
      <c r="R868" s="12" t="b">
        <f t="shared" si="92"/>
        <v>0</v>
      </c>
      <c r="S868" s="23">
        <f t="shared" si="93"/>
        <v>30393.136257756691</v>
      </c>
      <c r="T868" s="23" t="b">
        <f t="shared" si="94"/>
        <v>0</v>
      </c>
      <c r="U868" s="23">
        <f t="shared" si="95"/>
        <v>30403.535505692005</v>
      </c>
      <c r="V868" s="25">
        <f t="shared" si="96"/>
        <v>30404</v>
      </c>
      <c r="W868" s="27">
        <f t="shared" si="97"/>
        <v>-23586</v>
      </c>
    </row>
    <row r="869" spans="2:23" ht="25.5" hidden="1" x14ac:dyDescent="0.2">
      <c r="B869" s="9">
        <v>868</v>
      </c>
      <c r="C869" s="9">
        <v>14</v>
      </c>
      <c r="D869" s="9" t="s">
        <v>2600</v>
      </c>
      <c r="E869" s="9" t="s">
        <v>1134</v>
      </c>
      <c r="F869" s="9">
        <v>161231</v>
      </c>
      <c r="G869" s="10" t="s">
        <v>2601</v>
      </c>
      <c r="H869" s="10" t="s">
        <v>2602</v>
      </c>
      <c r="I869" s="10" t="s">
        <v>2640</v>
      </c>
      <c r="J869" s="10" t="s">
        <v>2641</v>
      </c>
      <c r="K869" s="11">
        <v>157080</v>
      </c>
      <c r="L869" s="11">
        <v>59500</v>
      </c>
      <c r="M869" s="11">
        <v>0</v>
      </c>
      <c r="N869" s="21">
        <v>59500</v>
      </c>
      <c r="O869" s="7">
        <v>4</v>
      </c>
      <c r="P869" s="11">
        <v>0</v>
      </c>
      <c r="Q869" s="11">
        <f t="shared" si="91"/>
        <v>23445.131878866818</v>
      </c>
      <c r="R869" s="12" t="b">
        <f t="shared" si="92"/>
        <v>0</v>
      </c>
      <c r="S869" s="23">
        <f t="shared" si="93"/>
        <v>24531.853288039987</v>
      </c>
      <c r="T869" s="23" t="b">
        <f t="shared" si="94"/>
        <v>0</v>
      </c>
      <c r="U869" s="23">
        <f t="shared" si="95"/>
        <v>24542.252535975302</v>
      </c>
      <c r="V869" s="25">
        <f t="shared" si="96"/>
        <v>24543</v>
      </c>
      <c r="W869" s="27">
        <f t="shared" si="97"/>
        <v>-34957</v>
      </c>
    </row>
    <row r="870" spans="2:23" ht="25.5" hidden="1" x14ac:dyDescent="0.2">
      <c r="B870" s="9">
        <v>869</v>
      </c>
      <c r="C870" s="9">
        <v>15</v>
      </c>
      <c r="D870" s="9" t="s">
        <v>2600</v>
      </c>
      <c r="E870" s="9" t="s">
        <v>2642</v>
      </c>
      <c r="F870" s="9">
        <v>161259</v>
      </c>
      <c r="G870" s="10" t="s">
        <v>2601</v>
      </c>
      <c r="H870" s="10" t="s">
        <v>2602</v>
      </c>
      <c r="I870" s="10" t="s">
        <v>2643</v>
      </c>
      <c r="J870" s="10" t="s">
        <v>2644</v>
      </c>
      <c r="K870" s="11">
        <v>153320</v>
      </c>
      <c r="L870" s="11">
        <v>113050</v>
      </c>
      <c r="M870" s="11">
        <v>0</v>
      </c>
      <c r="N870" s="21">
        <v>101150</v>
      </c>
      <c r="O870" s="7">
        <v>4</v>
      </c>
      <c r="P870" s="11">
        <v>0</v>
      </c>
      <c r="Q870" s="11">
        <f t="shared" si="91"/>
        <v>23445.131878866818</v>
      </c>
      <c r="R870" s="12" t="b">
        <f t="shared" si="92"/>
        <v>0</v>
      </c>
      <c r="S870" s="23">
        <f t="shared" si="93"/>
        <v>24531.853288039987</v>
      </c>
      <c r="T870" s="23" t="b">
        <f t="shared" si="94"/>
        <v>0</v>
      </c>
      <c r="U870" s="23">
        <f t="shared" si="95"/>
        <v>24542.252535975302</v>
      </c>
      <c r="V870" s="25">
        <f t="shared" si="96"/>
        <v>24543</v>
      </c>
      <c r="W870" s="27">
        <f t="shared" si="97"/>
        <v>-76607</v>
      </c>
    </row>
    <row r="871" spans="2:23" ht="25.5" hidden="1" x14ac:dyDescent="0.2">
      <c r="B871" s="9">
        <v>870</v>
      </c>
      <c r="C871" s="9">
        <v>16</v>
      </c>
      <c r="D871" s="9" t="s">
        <v>2600</v>
      </c>
      <c r="E871" s="9" t="s">
        <v>2645</v>
      </c>
      <c r="F871" s="9">
        <v>161348</v>
      </c>
      <c r="G871" s="10" t="s">
        <v>2601</v>
      </c>
      <c r="H871" s="10" t="s">
        <v>2602</v>
      </c>
      <c r="I871" s="10" t="s">
        <v>2646</v>
      </c>
      <c r="J871" s="10" t="s">
        <v>2647</v>
      </c>
      <c r="K871" s="11">
        <v>422450</v>
      </c>
      <c r="L871" s="11">
        <v>40460</v>
      </c>
      <c r="M871" s="11">
        <v>0</v>
      </c>
      <c r="N871" s="21">
        <v>40460</v>
      </c>
      <c r="O871" s="7">
        <v>3</v>
      </c>
      <c r="P871" s="11">
        <v>0</v>
      </c>
      <c r="Q871" s="11">
        <f t="shared" si="91"/>
        <v>17583.848909150114</v>
      </c>
      <c r="R871" s="12" t="b">
        <f t="shared" si="92"/>
        <v>0</v>
      </c>
      <c r="S871" s="23">
        <f t="shared" si="93"/>
        <v>18670.570318323284</v>
      </c>
      <c r="T871" s="23" t="b">
        <f t="shared" si="94"/>
        <v>0</v>
      </c>
      <c r="U871" s="23">
        <f t="shared" si="95"/>
        <v>18680.969566258598</v>
      </c>
      <c r="V871" s="25">
        <f t="shared" si="96"/>
        <v>18681</v>
      </c>
      <c r="W871" s="27">
        <f t="shared" si="97"/>
        <v>-21779</v>
      </c>
    </row>
    <row r="872" spans="2:23" ht="25.5" hidden="1" x14ac:dyDescent="0.2">
      <c r="B872" s="9">
        <v>871</v>
      </c>
      <c r="C872" s="9">
        <v>17</v>
      </c>
      <c r="D872" s="9" t="s">
        <v>2600</v>
      </c>
      <c r="E872" s="9" t="s">
        <v>2648</v>
      </c>
      <c r="F872" s="9">
        <v>159767</v>
      </c>
      <c r="G872" s="10" t="s">
        <v>2601</v>
      </c>
      <c r="H872" s="10" t="s">
        <v>2602</v>
      </c>
      <c r="I872" s="10" t="s">
        <v>2649</v>
      </c>
      <c r="J872" s="10" t="s">
        <v>2650</v>
      </c>
      <c r="K872" s="11">
        <v>148266.78</v>
      </c>
      <c r="L872" s="11">
        <v>26488.55</v>
      </c>
      <c r="M872" s="11">
        <v>0</v>
      </c>
      <c r="N872" s="21">
        <v>26488.55</v>
      </c>
      <c r="O872" s="7">
        <v>6</v>
      </c>
      <c r="P872" s="11">
        <v>0</v>
      </c>
      <c r="Q872" s="11">
        <f t="shared" si="91"/>
        <v>26488.55</v>
      </c>
      <c r="R872" s="12" t="b">
        <f t="shared" si="92"/>
        <v>1</v>
      </c>
      <c r="S872" s="23">
        <f t="shared" si="93"/>
        <v>26488.55</v>
      </c>
      <c r="T872" s="23" t="b">
        <f t="shared" si="94"/>
        <v>1</v>
      </c>
      <c r="U872" s="23">
        <f t="shared" si="95"/>
        <v>26488.55</v>
      </c>
      <c r="V872" s="25">
        <f t="shared" si="96"/>
        <v>26488</v>
      </c>
      <c r="W872" s="27">
        <f t="shared" si="97"/>
        <v>-0.5499999999992724</v>
      </c>
    </row>
    <row r="873" spans="2:23" ht="89.25" hidden="1" x14ac:dyDescent="0.2">
      <c r="B873" s="9">
        <v>872</v>
      </c>
      <c r="C873" s="9">
        <v>1</v>
      </c>
      <c r="D873" s="9" t="s">
        <v>2651</v>
      </c>
      <c r="E873" s="9" t="s">
        <v>2652</v>
      </c>
      <c r="F873" s="9">
        <v>168229</v>
      </c>
      <c r="G873" s="10" t="s">
        <v>2653</v>
      </c>
      <c r="H873" s="10" t="s">
        <v>2654</v>
      </c>
      <c r="I873" s="10" t="s">
        <v>2655</v>
      </c>
      <c r="J873" s="10" t="s">
        <v>2656</v>
      </c>
      <c r="K873" s="11">
        <v>126182</v>
      </c>
      <c r="L873" s="11">
        <v>110217</v>
      </c>
      <c r="M873" s="11">
        <v>0</v>
      </c>
      <c r="N873" s="21">
        <v>110217</v>
      </c>
      <c r="O873" s="7">
        <v>3</v>
      </c>
      <c r="P873" s="11">
        <v>0</v>
      </c>
      <c r="Q873" s="11">
        <f t="shared" si="91"/>
        <v>17583.848909150114</v>
      </c>
      <c r="R873" s="12" t="b">
        <f t="shared" si="92"/>
        <v>0</v>
      </c>
      <c r="S873" s="23">
        <f t="shared" si="93"/>
        <v>18670.570318323284</v>
      </c>
      <c r="T873" s="23" t="b">
        <f t="shared" si="94"/>
        <v>0</v>
      </c>
      <c r="U873" s="23">
        <f t="shared" si="95"/>
        <v>18680.969566258598</v>
      </c>
      <c r="V873" s="25">
        <f t="shared" si="96"/>
        <v>18681</v>
      </c>
      <c r="W873" s="27">
        <f t="shared" si="97"/>
        <v>-91536</v>
      </c>
    </row>
    <row r="874" spans="2:23" ht="89.25" hidden="1" x14ac:dyDescent="0.2">
      <c r="B874" s="9">
        <v>873</v>
      </c>
      <c r="C874" s="9">
        <v>2</v>
      </c>
      <c r="D874" s="9" t="s">
        <v>2651</v>
      </c>
      <c r="E874" s="9" t="s">
        <v>2657</v>
      </c>
      <c r="F874" s="9">
        <v>168452</v>
      </c>
      <c r="G874" s="10" t="s">
        <v>2653</v>
      </c>
      <c r="H874" s="10" t="s">
        <v>2654</v>
      </c>
      <c r="I874" s="10" t="s">
        <v>2658</v>
      </c>
      <c r="J874" s="10" t="s">
        <v>2659</v>
      </c>
      <c r="K874" s="11">
        <v>100000</v>
      </c>
      <c r="L874" s="11">
        <v>84035</v>
      </c>
      <c r="M874" s="11">
        <v>0</v>
      </c>
      <c r="N874" s="21">
        <v>84035</v>
      </c>
      <c r="O874" s="7">
        <v>4</v>
      </c>
      <c r="P874" s="11">
        <v>0</v>
      </c>
      <c r="Q874" s="11">
        <f t="shared" si="91"/>
        <v>23445.131878866818</v>
      </c>
      <c r="R874" s="12" t="b">
        <f t="shared" si="92"/>
        <v>0</v>
      </c>
      <c r="S874" s="23">
        <f t="shared" si="93"/>
        <v>24531.853288039987</v>
      </c>
      <c r="T874" s="23" t="b">
        <f t="shared" si="94"/>
        <v>0</v>
      </c>
      <c r="U874" s="23">
        <f t="shared" si="95"/>
        <v>24542.252535975302</v>
      </c>
      <c r="V874" s="25">
        <f t="shared" si="96"/>
        <v>24543</v>
      </c>
      <c r="W874" s="27">
        <f t="shared" si="97"/>
        <v>-59492</v>
      </c>
    </row>
    <row r="875" spans="2:23" ht="76.5" hidden="1" x14ac:dyDescent="0.2">
      <c r="B875" s="9">
        <v>874</v>
      </c>
      <c r="C875" s="9">
        <v>3</v>
      </c>
      <c r="D875" s="9" t="s">
        <v>2651</v>
      </c>
      <c r="E875" s="9" t="s">
        <v>2660</v>
      </c>
      <c r="F875" s="9">
        <v>168675</v>
      </c>
      <c r="G875" s="10" t="s">
        <v>2653</v>
      </c>
      <c r="H875" s="10" t="s">
        <v>2654</v>
      </c>
      <c r="I875" s="10" t="s">
        <v>2661</v>
      </c>
      <c r="J875" s="10" t="s">
        <v>2662</v>
      </c>
      <c r="K875" s="11">
        <v>132000</v>
      </c>
      <c r="L875" s="11">
        <v>93079</v>
      </c>
      <c r="M875" s="11">
        <v>0</v>
      </c>
      <c r="N875" s="21">
        <v>93079</v>
      </c>
      <c r="O875" s="7">
        <v>4</v>
      </c>
      <c r="P875" s="11">
        <v>0</v>
      </c>
      <c r="Q875" s="11">
        <f t="shared" si="91"/>
        <v>23445.131878866818</v>
      </c>
      <c r="R875" s="12" t="b">
        <f t="shared" si="92"/>
        <v>0</v>
      </c>
      <c r="S875" s="23">
        <f t="shared" si="93"/>
        <v>24531.853288039987</v>
      </c>
      <c r="T875" s="23" t="b">
        <f t="shared" si="94"/>
        <v>0</v>
      </c>
      <c r="U875" s="23">
        <f t="shared" si="95"/>
        <v>24542.252535975302</v>
      </c>
      <c r="V875" s="25">
        <f t="shared" si="96"/>
        <v>24543</v>
      </c>
      <c r="W875" s="27">
        <f t="shared" si="97"/>
        <v>-68536</v>
      </c>
    </row>
    <row r="876" spans="2:23" ht="51" hidden="1" x14ac:dyDescent="0.2">
      <c r="B876" s="9">
        <v>875</v>
      </c>
      <c r="C876" s="9">
        <v>4</v>
      </c>
      <c r="D876" s="9" t="s">
        <v>2651</v>
      </c>
      <c r="E876" s="9" t="s">
        <v>2663</v>
      </c>
      <c r="F876" s="9">
        <v>168880</v>
      </c>
      <c r="G876" s="10" t="s">
        <v>2653</v>
      </c>
      <c r="H876" s="10" t="s">
        <v>2654</v>
      </c>
      <c r="I876" s="10" t="s">
        <v>2664</v>
      </c>
      <c r="J876" s="10" t="s">
        <v>2665</v>
      </c>
      <c r="K876" s="11">
        <v>141015</v>
      </c>
      <c r="L876" s="11">
        <v>125050</v>
      </c>
      <c r="M876" s="11">
        <v>0</v>
      </c>
      <c r="N876" s="21">
        <v>102535</v>
      </c>
      <c r="O876" s="7">
        <v>3</v>
      </c>
      <c r="P876" s="11">
        <v>0</v>
      </c>
      <c r="Q876" s="11">
        <f t="shared" si="91"/>
        <v>17583.848909150114</v>
      </c>
      <c r="R876" s="12" t="b">
        <f t="shared" si="92"/>
        <v>0</v>
      </c>
      <c r="S876" s="23">
        <f t="shared" si="93"/>
        <v>18670.570318323284</v>
      </c>
      <c r="T876" s="23" t="b">
        <f t="shared" si="94"/>
        <v>0</v>
      </c>
      <c r="U876" s="23">
        <f t="shared" si="95"/>
        <v>18680.969566258598</v>
      </c>
      <c r="V876" s="25">
        <f t="shared" si="96"/>
        <v>18681</v>
      </c>
      <c r="W876" s="27">
        <f t="shared" si="97"/>
        <v>-83854</v>
      </c>
    </row>
    <row r="877" spans="2:23" ht="76.5" hidden="1" x14ac:dyDescent="0.2">
      <c r="B877" s="9">
        <v>876</v>
      </c>
      <c r="C877" s="9">
        <v>5</v>
      </c>
      <c r="D877" s="9" t="s">
        <v>2651</v>
      </c>
      <c r="E877" s="9" t="s">
        <v>2666</v>
      </c>
      <c r="F877" s="9">
        <v>167909</v>
      </c>
      <c r="G877" s="10" t="s">
        <v>2653</v>
      </c>
      <c r="H877" s="10" t="s">
        <v>2654</v>
      </c>
      <c r="I877" s="10" t="s">
        <v>2667</v>
      </c>
      <c r="J877" s="10" t="s">
        <v>2668</v>
      </c>
      <c r="K877" s="11">
        <v>142800</v>
      </c>
      <c r="L877" s="11">
        <v>83879</v>
      </c>
      <c r="M877" s="11">
        <v>0</v>
      </c>
      <c r="N877" s="21">
        <v>83879</v>
      </c>
      <c r="O877" s="7">
        <v>5</v>
      </c>
      <c r="P877" s="11">
        <v>0</v>
      </c>
      <c r="Q877" s="11">
        <f t="shared" si="91"/>
        <v>29306.414848583521</v>
      </c>
      <c r="R877" s="12" t="b">
        <f t="shared" si="92"/>
        <v>0</v>
      </c>
      <c r="S877" s="23">
        <f t="shared" si="93"/>
        <v>30393.136257756691</v>
      </c>
      <c r="T877" s="23" t="b">
        <f t="shared" si="94"/>
        <v>0</v>
      </c>
      <c r="U877" s="23">
        <f t="shared" si="95"/>
        <v>30403.535505692005</v>
      </c>
      <c r="V877" s="25">
        <f t="shared" si="96"/>
        <v>30404</v>
      </c>
      <c r="W877" s="27">
        <f t="shared" si="97"/>
        <v>-53475</v>
      </c>
    </row>
    <row r="878" spans="2:23" ht="76.5" hidden="1" x14ac:dyDescent="0.2">
      <c r="B878" s="9">
        <v>877</v>
      </c>
      <c r="C878" s="9">
        <v>6</v>
      </c>
      <c r="D878" s="9" t="s">
        <v>2651</v>
      </c>
      <c r="E878" s="9" t="s">
        <v>2669</v>
      </c>
      <c r="F878" s="9">
        <v>169182</v>
      </c>
      <c r="G878" s="10" t="s">
        <v>2653</v>
      </c>
      <c r="H878" s="10" t="s">
        <v>2654</v>
      </c>
      <c r="I878" s="10" t="s">
        <v>2670</v>
      </c>
      <c r="J878" s="10" t="s">
        <v>2671</v>
      </c>
      <c r="K878" s="11">
        <v>114436</v>
      </c>
      <c r="L878" s="11">
        <v>69847</v>
      </c>
      <c r="M878" s="11">
        <v>0</v>
      </c>
      <c r="N878" s="21">
        <v>69847</v>
      </c>
      <c r="O878" s="7">
        <v>3</v>
      </c>
      <c r="P878" s="11">
        <v>0</v>
      </c>
      <c r="Q878" s="11">
        <f t="shared" si="91"/>
        <v>17583.848909150114</v>
      </c>
      <c r="R878" s="12" t="b">
        <f t="shared" si="92"/>
        <v>0</v>
      </c>
      <c r="S878" s="23">
        <f t="shared" si="93"/>
        <v>18670.570318323284</v>
      </c>
      <c r="T878" s="23" t="b">
        <f t="shared" si="94"/>
        <v>0</v>
      </c>
      <c r="U878" s="23">
        <f t="shared" si="95"/>
        <v>18680.969566258598</v>
      </c>
      <c r="V878" s="25">
        <f t="shared" si="96"/>
        <v>18681</v>
      </c>
      <c r="W878" s="27">
        <f t="shared" si="97"/>
        <v>-51166</v>
      </c>
    </row>
    <row r="879" spans="2:23" ht="89.25" hidden="1" x14ac:dyDescent="0.2">
      <c r="B879" s="9">
        <v>878</v>
      </c>
      <c r="C879" s="9">
        <v>7</v>
      </c>
      <c r="D879" s="9" t="s">
        <v>2651</v>
      </c>
      <c r="E879" s="9" t="s">
        <v>2672</v>
      </c>
      <c r="F879" s="9">
        <v>169351</v>
      </c>
      <c r="G879" s="10" t="s">
        <v>2653</v>
      </c>
      <c r="H879" s="10" t="s">
        <v>2654</v>
      </c>
      <c r="I879" s="10" t="s">
        <v>2673</v>
      </c>
      <c r="J879" s="10" t="s">
        <v>2674</v>
      </c>
      <c r="K879" s="11">
        <v>104720</v>
      </c>
      <c r="L879" s="11">
        <v>28695</v>
      </c>
      <c r="M879" s="11">
        <v>0</v>
      </c>
      <c r="N879" s="21">
        <v>28695</v>
      </c>
      <c r="O879" s="7">
        <v>5</v>
      </c>
      <c r="P879" s="11">
        <v>0</v>
      </c>
      <c r="Q879" s="11">
        <f t="shared" si="91"/>
        <v>28695</v>
      </c>
      <c r="R879" s="12" t="b">
        <f t="shared" si="92"/>
        <v>1</v>
      </c>
      <c r="S879" s="23">
        <f t="shared" si="93"/>
        <v>28695</v>
      </c>
      <c r="T879" s="23" t="b">
        <f t="shared" si="94"/>
        <v>1</v>
      </c>
      <c r="U879" s="23">
        <f t="shared" si="95"/>
        <v>28695</v>
      </c>
      <c r="V879" s="25">
        <f t="shared" si="96"/>
        <v>28695</v>
      </c>
      <c r="W879" s="27">
        <f t="shared" si="97"/>
        <v>0</v>
      </c>
    </row>
    <row r="880" spans="2:23" ht="89.25" hidden="1" x14ac:dyDescent="0.2">
      <c r="B880" s="9">
        <v>879</v>
      </c>
      <c r="C880" s="9">
        <v>8</v>
      </c>
      <c r="D880" s="9" t="s">
        <v>2651</v>
      </c>
      <c r="E880" s="9" t="s">
        <v>2675</v>
      </c>
      <c r="F880" s="9">
        <v>169404</v>
      </c>
      <c r="G880" s="10" t="s">
        <v>2653</v>
      </c>
      <c r="H880" s="10" t="s">
        <v>2654</v>
      </c>
      <c r="I880" s="10" t="s">
        <v>2676</v>
      </c>
      <c r="J880" s="10" t="s">
        <v>2677</v>
      </c>
      <c r="K880" s="11">
        <v>83000</v>
      </c>
      <c r="L880" s="11">
        <v>60209</v>
      </c>
      <c r="M880" s="11">
        <v>0</v>
      </c>
      <c r="N880" s="21">
        <v>60209</v>
      </c>
      <c r="O880" s="7">
        <v>2</v>
      </c>
      <c r="P880" s="11">
        <v>0</v>
      </c>
      <c r="Q880" s="11">
        <f t="shared" si="91"/>
        <v>11722.565939433409</v>
      </c>
      <c r="R880" s="12" t="b">
        <f t="shared" si="92"/>
        <v>0</v>
      </c>
      <c r="S880" s="23">
        <f t="shared" si="93"/>
        <v>12809.287348606578</v>
      </c>
      <c r="T880" s="23" t="b">
        <f t="shared" si="94"/>
        <v>0</v>
      </c>
      <c r="U880" s="23">
        <f t="shared" si="95"/>
        <v>12819.686596541891</v>
      </c>
      <c r="V880" s="25">
        <f t="shared" si="96"/>
        <v>12820</v>
      </c>
      <c r="W880" s="27">
        <f t="shared" si="97"/>
        <v>-47389</v>
      </c>
    </row>
    <row r="881" spans="2:23" ht="89.25" hidden="1" x14ac:dyDescent="0.2">
      <c r="B881" s="9">
        <v>880</v>
      </c>
      <c r="C881" s="9">
        <v>9</v>
      </c>
      <c r="D881" s="9" t="s">
        <v>2651</v>
      </c>
      <c r="E881" s="9" t="s">
        <v>2678</v>
      </c>
      <c r="F881" s="9">
        <v>169547</v>
      </c>
      <c r="G881" s="10" t="s">
        <v>2653</v>
      </c>
      <c r="H881" s="10" t="s">
        <v>2654</v>
      </c>
      <c r="I881" s="10" t="s">
        <v>2679</v>
      </c>
      <c r="J881" s="10" t="s">
        <v>2680</v>
      </c>
      <c r="K881" s="11">
        <v>109375</v>
      </c>
      <c r="L881" s="11">
        <v>93410</v>
      </c>
      <c r="M881" s="11">
        <v>0</v>
      </c>
      <c r="N881" s="21">
        <v>50000</v>
      </c>
      <c r="O881" s="7">
        <v>3</v>
      </c>
      <c r="P881" s="11">
        <v>0</v>
      </c>
      <c r="Q881" s="11">
        <f t="shared" si="91"/>
        <v>17583.848909150114</v>
      </c>
      <c r="R881" s="12" t="b">
        <f t="shared" si="92"/>
        <v>0</v>
      </c>
      <c r="S881" s="23">
        <f t="shared" si="93"/>
        <v>18670.570318323284</v>
      </c>
      <c r="T881" s="23" t="b">
        <f t="shared" si="94"/>
        <v>0</v>
      </c>
      <c r="U881" s="23">
        <f t="shared" si="95"/>
        <v>18680.969566258598</v>
      </c>
      <c r="V881" s="25">
        <f t="shared" si="96"/>
        <v>18681</v>
      </c>
      <c r="W881" s="27">
        <f t="shared" si="97"/>
        <v>-31319</v>
      </c>
    </row>
    <row r="882" spans="2:23" ht="89.25" hidden="1" x14ac:dyDescent="0.2">
      <c r="B882" s="9">
        <v>881</v>
      </c>
      <c r="C882" s="9">
        <v>10</v>
      </c>
      <c r="D882" s="9" t="s">
        <v>2651</v>
      </c>
      <c r="E882" s="9" t="s">
        <v>2681</v>
      </c>
      <c r="F882" s="9">
        <v>169681</v>
      </c>
      <c r="G882" s="10" t="s">
        <v>2653</v>
      </c>
      <c r="H882" s="10" t="s">
        <v>2654</v>
      </c>
      <c r="I882" s="10" t="s">
        <v>2682</v>
      </c>
      <c r="J882" s="10" t="s">
        <v>2683</v>
      </c>
      <c r="K882" s="11">
        <v>154700</v>
      </c>
      <c r="L882" s="11">
        <v>138735</v>
      </c>
      <c r="M882" s="11">
        <v>0</v>
      </c>
      <c r="N882" s="21">
        <v>138735</v>
      </c>
      <c r="O882" s="7">
        <v>2</v>
      </c>
      <c r="P882" s="11">
        <v>0</v>
      </c>
      <c r="Q882" s="11">
        <f t="shared" si="91"/>
        <v>11722.565939433409</v>
      </c>
      <c r="R882" s="12" t="b">
        <f t="shared" si="92"/>
        <v>0</v>
      </c>
      <c r="S882" s="23">
        <f t="shared" si="93"/>
        <v>12809.287348606578</v>
      </c>
      <c r="T882" s="23" t="b">
        <f t="shared" si="94"/>
        <v>0</v>
      </c>
      <c r="U882" s="23">
        <f t="shared" si="95"/>
        <v>12819.686596541891</v>
      </c>
      <c r="V882" s="25">
        <f t="shared" si="96"/>
        <v>12820</v>
      </c>
      <c r="W882" s="27">
        <f t="shared" si="97"/>
        <v>-125915</v>
      </c>
    </row>
    <row r="883" spans="2:23" ht="89.25" hidden="1" x14ac:dyDescent="0.2">
      <c r="B883" s="9">
        <v>882</v>
      </c>
      <c r="C883" s="9">
        <v>11</v>
      </c>
      <c r="D883" s="9" t="s">
        <v>2651</v>
      </c>
      <c r="E883" s="9" t="s">
        <v>2684</v>
      </c>
      <c r="F883" s="9">
        <v>169583</v>
      </c>
      <c r="G883" s="10" t="s">
        <v>2653</v>
      </c>
      <c r="H883" s="10" t="s">
        <v>2654</v>
      </c>
      <c r="I883" s="10" t="s">
        <v>2685</v>
      </c>
      <c r="J883" s="10" t="s">
        <v>2686</v>
      </c>
      <c r="K883" s="11">
        <v>20000</v>
      </c>
      <c r="L883" s="11">
        <v>9357</v>
      </c>
      <c r="M883" s="11">
        <v>0</v>
      </c>
      <c r="N883" s="21">
        <v>9357</v>
      </c>
      <c r="O883" s="7">
        <v>2</v>
      </c>
      <c r="P883" s="11">
        <v>0</v>
      </c>
      <c r="Q883" s="11">
        <f t="shared" si="91"/>
        <v>9357</v>
      </c>
      <c r="R883" s="12" t="b">
        <f t="shared" si="92"/>
        <v>1</v>
      </c>
      <c r="S883" s="23">
        <f t="shared" si="93"/>
        <v>9357</v>
      </c>
      <c r="T883" s="23" t="b">
        <f t="shared" si="94"/>
        <v>1</v>
      </c>
      <c r="U883" s="23">
        <f t="shared" si="95"/>
        <v>9357</v>
      </c>
      <c r="V883" s="25">
        <f t="shared" si="96"/>
        <v>9357</v>
      </c>
      <c r="W883" s="27">
        <f t="shared" si="97"/>
        <v>0</v>
      </c>
    </row>
    <row r="884" spans="2:23" ht="89.25" hidden="1" x14ac:dyDescent="0.2">
      <c r="B884" s="9">
        <v>883</v>
      </c>
      <c r="C884" s="9">
        <v>12</v>
      </c>
      <c r="D884" s="9" t="s">
        <v>2651</v>
      </c>
      <c r="E884" s="9" t="s">
        <v>2687</v>
      </c>
      <c r="F884" s="9">
        <v>169994</v>
      </c>
      <c r="G884" s="10" t="s">
        <v>2653</v>
      </c>
      <c r="H884" s="10" t="s">
        <v>2654</v>
      </c>
      <c r="I884" s="10" t="s">
        <v>2688</v>
      </c>
      <c r="J884" s="10" t="s">
        <v>2689</v>
      </c>
      <c r="K884" s="11">
        <v>107000</v>
      </c>
      <c r="L884" s="11">
        <v>96357</v>
      </c>
      <c r="M884" s="11">
        <v>0</v>
      </c>
      <c r="N884" s="21">
        <v>42857</v>
      </c>
      <c r="O884" s="7">
        <v>2</v>
      </c>
      <c r="P884" s="11">
        <v>0</v>
      </c>
      <c r="Q884" s="11">
        <f t="shared" si="91"/>
        <v>11722.565939433409</v>
      </c>
      <c r="R884" s="12" t="b">
        <f t="shared" si="92"/>
        <v>0</v>
      </c>
      <c r="S884" s="23">
        <f t="shared" si="93"/>
        <v>12809.287348606578</v>
      </c>
      <c r="T884" s="23" t="b">
        <f t="shared" si="94"/>
        <v>0</v>
      </c>
      <c r="U884" s="23">
        <f t="shared" si="95"/>
        <v>12819.686596541891</v>
      </c>
      <c r="V884" s="25">
        <f t="shared" si="96"/>
        <v>12820</v>
      </c>
      <c r="W884" s="27">
        <f t="shared" si="97"/>
        <v>-30037</v>
      </c>
    </row>
    <row r="885" spans="2:23" ht="89.25" hidden="1" x14ac:dyDescent="0.2">
      <c r="B885" s="9">
        <v>884</v>
      </c>
      <c r="C885" s="9">
        <v>13</v>
      </c>
      <c r="D885" s="9" t="s">
        <v>2651</v>
      </c>
      <c r="E885" s="9" t="s">
        <v>2690</v>
      </c>
      <c r="F885" s="9">
        <v>170097</v>
      </c>
      <c r="G885" s="10" t="s">
        <v>2653</v>
      </c>
      <c r="H885" s="10" t="s">
        <v>2654</v>
      </c>
      <c r="I885" s="10" t="s">
        <v>2691</v>
      </c>
      <c r="J885" s="10" t="s">
        <v>2692</v>
      </c>
      <c r="K885" s="11">
        <v>78000</v>
      </c>
      <c r="L885" s="11">
        <v>38733</v>
      </c>
      <c r="M885" s="11">
        <v>0</v>
      </c>
      <c r="N885" s="21">
        <v>38733</v>
      </c>
      <c r="O885" s="7">
        <v>2</v>
      </c>
      <c r="P885" s="11">
        <v>0</v>
      </c>
      <c r="Q885" s="11">
        <f t="shared" si="91"/>
        <v>11722.565939433409</v>
      </c>
      <c r="R885" s="12" t="b">
        <f t="shared" si="92"/>
        <v>0</v>
      </c>
      <c r="S885" s="23">
        <f t="shared" si="93"/>
        <v>12809.287348606578</v>
      </c>
      <c r="T885" s="23" t="b">
        <f t="shared" si="94"/>
        <v>0</v>
      </c>
      <c r="U885" s="23">
        <f t="shared" si="95"/>
        <v>12819.686596541891</v>
      </c>
      <c r="V885" s="25">
        <f t="shared" si="96"/>
        <v>12820</v>
      </c>
      <c r="W885" s="27">
        <f t="shared" si="97"/>
        <v>-25913</v>
      </c>
    </row>
    <row r="886" spans="2:23" ht="89.25" hidden="1" x14ac:dyDescent="0.2">
      <c r="B886" s="9">
        <v>885</v>
      </c>
      <c r="C886" s="9">
        <v>14</v>
      </c>
      <c r="D886" s="9" t="s">
        <v>2651</v>
      </c>
      <c r="E886" s="9" t="s">
        <v>2693</v>
      </c>
      <c r="F886" s="9">
        <v>170168</v>
      </c>
      <c r="G886" s="10" t="s">
        <v>2653</v>
      </c>
      <c r="H886" s="10" t="s">
        <v>2654</v>
      </c>
      <c r="I886" s="10" t="s">
        <v>2694</v>
      </c>
      <c r="J886" s="10" t="s">
        <v>2695</v>
      </c>
      <c r="K886" s="11">
        <v>113388</v>
      </c>
      <c r="L886" s="11">
        <v>102745</v>
      </c>
      <c r="M886" s="11">
        <v>0</v>
      </c>
      <c r="N886" s="21">
        <v>102745</v>
      </c>
      <c r="O886" s="7">
        <v>2</v>
      </c>
      <c r="P886" s="11">
        <v>0</v>
      </c>
      <c r="Q886" s="11">
        <f t="shared" si="91"/>
        <v>11722.565939433409</v>
      </c>
      <c r="R886" s="12" t="b">
        <f t="shared" si="92"/>
        <v>0</v>
      </c>
      <c r="S886" s="23">
        <f t="shared" si="93"/>
        <v>12809.287348606578</v>
      </c>
      <c r="T886" s="23" t="b">
        <f t="shared" si="94"/>
        <v>0</v>
      </c>
      <c r="U886" s="23">
        <f t="shared" si="95"/>
        <v>12819.686596541891</v>
      </c>
      <c r="V886" s="25">
        <f t="shared" si="96"/>
        <v>12820</v>
      </c>
      <c r="W886" s="27">
        <f t="shared" si="97"/>
        <v>-89925</v>
      </c>
    </row>
    <row r="887" spans="2:23" ht="89.25" hidden="1" x14ac:dyDescent="0.2">
      <c r="B887" s="9">
        <v>886</v>
      </c>
      <c r="C887" s="9">
        <v>15</v>
      </c>
      <c r="D887" s="9" t="s">
        <v>2651</v>
      </c>
      <c r="E887" s="9" t="s">
        <v>2696</v>
      </c>
      <c r="F887" s="9">
        <v>170444</v>
      </c>
      <c r="G887" s="10" t="s">
        <v>2653</v>
      </c>
      <c r="H887" s="10" t="s">
        <v>2654</v>
      </c>
      <c r="I887" s="10" t="s">
        <v>2697</v>
      </c>
      <c r="J887" s="10" t="s">
        <v>2698</v>
      </c>
      <c r="K887" s="11">
        <v>100000</v>
      </c>
      <c r="L887" s="11">
        <v>89357</v>
      </c>
      <c r="M887" s="11">
        <v>0</v>
      </c>
      <c r="N887" s="21">
        <v>77209</v>
      </c>
      <c r="O887" s="7">
        <v>2</v>
      </c>
      <c r="P887" s="11">
        <v>0</v>
      </c>
      <c r="Q887" s="11">
        <f t="shared" si="91"/>
        <v>11722.565939433409</v>
      </c>
      <c r="R887" s="12" t="b">
        <f t="shared" si="92"/>
        <v>0</v>
      </c>
      <c r="S887" s="23">
        <f t="shared" si="93"/>
        <v>12809.287348606578</v>
      </c>
      <c r="T887" s="23" t="b">
        <f t="shared" si="94"/>
        <v>0</v>
      </c>
      <c r="U887" s="23">
        <f t="shared" si="95"/>
        <v>12819.686596541891</v>
      </c>
      <c r="V887" s="25">
        <f t="shared" si="96"/>
        <v>12820</v>
      </c>
      <c r="W887" s="27">
        <f t="shared" si="97"/>
        <v>-64389</v>
      </c>
    </row>
    <row r="888" spans="2:23" ht="51" hidden="1" x14ac:dyDescent="0.2">
      <c r="B888" s="9">
        <v>887</v>
      </c>
      <c r="C888" s="9">
        <v>16</v>
      </c>
      <c r="D888" s="9" t="s">
        <v>2651</v>
      </c>
      <c r="E888" s="9" t="s">
        <v>2699</v>
      </c>
      <c r="F888" s="9">
        <v>168041</v>
      </c>
      <c r="G888" s="10" t="s">
        <v>2653</v>
      </c>
      <c r="H888" s="10" t="s">
        <v>2654</v>
      </c>
      <c r="I888" s="10" t="s">
        <v>2700</v>
      </c>
      <c r="J888" s="10" t="s">
        <v>2701</v>
      </c>
      <c r="K888" s="11">
        <v>142800</v>
      </c>
      <c r="L888" s="11">
        <v>142800</v>
      </c>
      <c r="M888" s="11">
        <v>0</v>
      </c>
      <c r="N888" s="21">
        <v>142800</v>
      </c>
      <c r="O888" s="7">
        <v>5</v>
      </c>
      <c r="P888" s="11">
        <v>0</v>
      </c>
      <c r="Q888" s="11">
        <f t="shared" si="91"/>
        <v>29306.414848583521</v>
      </c>
      <c r="R888" s="12" t="b">
        <f t="shared" si="92"/>
        <v>0</v>
      </c>
      <c r="S888" s="23">
        <f t="shared" si="93"/>
        <v>30393.136257756691</v>
      </c>
      <c r="T888" s="23" t="b">
        <f t="shared" si="94"/>
        <v>0</v>
      </c>
      <c r="U888" s="23">
        <f t="shared" si="95"/>
        <v>30403.535505692005</v>
      </c>
      <c r="V888" s="25">
        <f t="shared" si="96"/>
        <v>30404</v>
      </c>
      <c r="W888" s="27">
        <f t="shared" si="97"/>
        <v>-112396</v>
      </c>
    </row>
    <row r="889" spans="2:23" ht="51" hidden="1" x14ac:dyDescent="0.2">
      <c r="B889" s="9">
        <v>888</v>
      </c>
      <c r="C889" s="9">
        <v>17</v>
      </c>
      <c r="D889" s="9" t="s">
        <v>2651</v>
      </c>
      <c r="E889" s="9" t="s">
        <v>2702</v>
      </c>
      <c r="F889" s="9">
        <v>170685</v>
      </c>
      <c r="G889" s="10" t="s">
        <v>2653</v>
      </c>
      <c r="H889" s="10" t="s">
        <v>2654</v>
      </c>
      <c r="I889" s="10" t="s">
        <v>2703</v>
      </c>
      <c r="J889" s="10" t="s">
        <v>2704</v>
      </c>
      <c r="K889" s="11">
        <v>124712</v>
      </c>
      <c r="L889" s="11">
        <v>124712</v>
      </c>
      <c r="M889" s="11">
        <v>0</v>
      </c>
      <c r="N889" s="21">
        <v>37414</v>
      </c>
      <c r="O889" s="7">
        <v>3</v>
      </c>
      <c r="P889" s="11">
        <v>0</v>
      </c>
      <c r="Q889" s="11">
        <f t="shared" si="91"/>
        <v>17583.848909150114</v>
      </c>
      <c r="R889" s="12" t="b">
        <f t="shared" si="92"/>
        <v>0</v>
      </c>
      <c r="S889" s="23">
        <f t="shared" si="93"/>
        <v>18670.570318323284</v>
      </c>
      <c r="T889" s="23" t="b">
        <f t="shared" si="94"/>
        <v>0</v>
      </c>
      <c r="U889" s="23">
        <f t="shared" si="95"/>
        <v>18680.969566258598</v>
      </c>
      <c r="V889" s="25">
        <f t="shared" si="96"/>
        <v>18681</v>
      </c>
      <c r="W889" s="27">
        <f t="shared" si="97"/>
        <v>-18733</v>
      </c>
    </row>
    <row r="890" spans="2:23" ht="89.25" hidden="1" x14ac:dyDescent="0.2">
      <c r="B890" s="9">
        <v>889</v>
      </c>
      <c r="C890" s="9">
        <v>18</v>
      </c>
      <c r="D890" s="9" t="s">
        <v>2651</v>
      </c>
      <c r="E890" s="9" t="s">
        <v>372</v>
      </c>
      <c r="F890" s="9">
        <v>170872</v>
      </c>
      <c r="G890" s="10" t="s">
        <v>2653</v>
      </c>
      <c r="H890" s="10" t="s">
        <v>2654</v>
      </c>
      <c r="I890" s="10" t="s">
        <v>2705</v>
      </c>
      <c r="J890" s="10" t="s">
        <v>2706</v>
      </c>
      <c r="K890" s="11">
        <v>72000</v>
      </c>
      <c r="L890" s="11">
        <v>10756</v>
      </c>
      <c r="M890" s="11">
        <v>0</v>
      </c>
      <c r="N890" s="21">
        <v>10756</v>
      </c>
      <c r="O890" s="7">
        <v>3</v>
      </c>
      <c r="P890" s="11">
        <v>0</v>
      </c>
      <c r="Q890" s="11">
        <f t="shared" si="91"/>
        <v>10756</v>
      </c>
      <c r="R890" s="12" t="b">
        <f t="shared" si="92"/>
        <v>1</v>
      </c>
      <c r="S890" s="23">
        <f t="shared" si="93"/>
        <v>10756</v>
      </c>
      <c r="T890" s="23" t="b">
        <f t="shared" si="94"/>
        <v>1</v>
      </c>
      <c r="U890" s="23">
        <f t="shared" si="95"/>
        <v>10756</v>
      </c>
      <c r="V890" s="25">
        <f t="shared" si="96"/>
        <v>10756</v>
      </c>
      <c r="W890" s="27">
        <f t="shared" si="97"/>
        <v>0</v>
      </c>
    </row>
    <row r="891" spans="2:23" ht="76.5" hidden="1" x14ac:dyDescent="0.2">
      <c r="B891" s="9">
        <v>890</v>
      </c>
      <c r="C891" s="9">
        <v>19</v>
      </c>
      <c r="D891" s="9" t="s">
        <v>2651</v>
      </c>
      <c r="E891" s="9" t="s">
        <v>2707</v>
      </c>
      <c r="F891" s="9">
        <v>171101</v>
      </c>
      <c r="G891" s="10" t="s">
        <v>2653</v>
      </c>
      <c r="H891" s="10" t="s">
        <v>2654</v>
      </c>
      <c r="I891" s="10" t="s">
        <v>2708</v>
      </c>
      <c r="J891" s="10" t="s">
        <v>2709</v>
      </c>
      <c r="K891" s="11">
        <v>117114</v>
      </c>
      <c r="L891" s="11">
        <v>77847</v>
      </c>
      <c r="M891" s="11">
        <v>0</v>
      </c>
      <c r="N891" s="21">
        <v>77847</v>
      </c>
      <c r="O891" s="7">
        <v>2</v>
      </c>
      <c r="P891" s="11">
        <v>0</v>
      </c>
      <c r="Q891" s="11">
        <f t="shared" si="91"/>
        <v>11722.565939433409</v>
      </c>
      <c r="R891" s="12" t="b">
        <f t="shared" si="92"/>
        <v>0</v>
      </c>
      <c r="S891" s="23">
        <f t="shared" si="93"/>
        <v>12809.287348606578</v>
      </c>
      <c r="T891" s="23" t="b">
        <f t="shared" si="94"/>
        <v>0</v>
      </c>
      <c r="U891" s="23">
        <f t="shared" si="95"/>
        <v>12819.686596541891</v>
      </c>
      <c r="V891" s="25">
        <f t="shared" si="96"/>
        <v>12820</v>
      </c>
      <c r="W891" s="27">
        <f t="shared" si="97"/>
        <v>-65027</v>
      </c>
    </row>
    <row r="892" spans="2:23" ht="89.25" hidden="1" x14ac:dyDescent="0.2">
      <c r="B892" s="9">
        <v>891</v>
      </c>
      <c r="C892" s="9">
        <v>20</v>
      </c>
      <c r="D892" s="9" t="s">
        <v>2651</v>
      </c>
      <c r="E892" s="9" t="s">
        <v>2710</v>
      </c>
      <c r="F892" s="9">
        <v>171272</v>
      </c>
      <c r="G892" s="10" t="s">
        <v>2653</v>
      </c>
      <c r="H892" s="10" t="s">
        <v>2654</v>
      </c>
      <c r="I892" s="10" t="s">
        <v>2711</v>
      </c>
      <c r="J892" s="10" t="s">
        <v>2712</v>
      </c>
      <c r="K892" s="11">
        <v>72000</v>
      </c>
      <c r="L892" s="11">
        <v>8696</v>
      </c>
      <c r="M892" s="11">
        <v>0</v>
      </c>
      <c r="N892" s="21">
        <v>8696</v>
      </c>
      <c r="O892" s="7">
        <v>2</v>
      </c>
      <c r="P892" s="11">
        <v>0</v>
      </c>
      <c r="Q892" s="11">
        <f t="shared" si="91"/>
        <v>8696</v>
      </c>
      <c r="R892" s="12" t="b">
        <f t="shared" si="92"/>
        <v>1</v>
      </c>
      <c r="S892" s="23">
        <f t="shared" si="93"/>
        <v>8696</v>
      </c>
      <c r="T892" s="23" t="b">
        <f t="shared" si="94"/>
        <v>1</v>
      </c>
      <c r="U892" s="23">
        <f t="shared" si="95"/>
        <v>8696</v>
      </c>
      <c r="V892" s="25">
        <f t="shared" si="96"/>
        <v>8696</v>
      </c>
      <c r="W892" s="27">
        <f t="shared" si="97"/>
        <v>0</v>
      </c>
    </row>
    <row r="893" spans="2:23" ht="76.5" hidden="1" x14ac:dyDescent="0.2">
      <c r="B893" s="9">
        <v>892</v>
      </c>
      <c r="C893" s="9">
        <v>21</v>
      </c>
      <c r="D893" s="9" t="s">
        <v>2651</v>
      </c>
      <c r="E893" s="9" t="s">
        <v>251</v>
      </c>
      <c r="F893" s="9">
        <v>171325</v>
      </c>
      <c r="G893" s="10" t="s">
        <v>2653</v>
      </c>
      <c r="H893" s="10" t="s">
        <v>2654</v>
      </c>
      <c r="I893" s="10" t="s">
        <v>2713</v>
      </c>
      <c r="J893" s="10" t="s">
        <v>2714</v>
      </c>
      <c r="K893" s="11">
        <v>157080</v>
      </c>
      <c r="L893" s="11">
        <v>135793</v>
      </c>
      <c r="M893" s="11">
        <v>0</v>
      </c>
      <c r="N893" s="21">
        <v>100000</v>
      </c>
      <c r="O893" s="7">
        <v>4</v>
      </c>
      <c r="P893" s="11">
        <v>0</v>
      </c>
      <c r="Q893" s="11">
        <f t="shared" si="91"/>
        <v>23445.131878866818</v>
      </c>
      <c r="R893" s="12" t="b">
        <f t="shared" si="92"/>
        <v>0</v>
      </c>
      <c r="S893" s="23">
        <f t="shared" si="93"/>
        <v>24531.853288039987</v>
      </c>
      <c r="T893" s="23" t="b">
        <f t="shared" si="94"/>
        <v>0</v>
      </c>
      <c r="U893" s="23">
        <f t="shared" si="95"/>
        <v>24542.252535975302</v>
      </c>
      <c r="V893" s="25">
        <f t="shared" si="96"/>
        <v>24543</v>
      </c>
      <c r="W893" s="27">
        <f t="shared" si="97"/>
        <v>-75457</v>
      </c>
    </row>
    <row r="894" spans="2:23" ht="51" hidden="1" x14ac:dyDescent="0.2">
      <c r="B894" s="9">
        <v>893</v>
      </c>
      <c r="C894" s="9">
        <v>22</v>
      </c>
      <c r="D894" s="9" t="s">
        <v>2651</v>
      </c>
      <c r="E894" s="9" t="s">
        <v>2715</v>
      </c>
      <c r="F894" s="9">
        <v>171469</v>
      </c>
      <c r="G894" s="10" t="s">
        <v>2653</v>
      </c>
      <c r="H894" s="10" t="s">
        <v>2654</v>
      </c>
      <c r="I894" s="10" t="s">
        <v>2716</v>
      </c>
      <c r="J894" s="10" t="s">
        <v>2717</v>
      </c>
      <c r="K894" s="11">
        <v>106689</v>
      </c>
      <c r="L894" s="11">
        <v>73255</v>
      </c>
      <c r="M894" s="11">
        <v>0</v>
      </c>
      <c r="N894" s="21">
        <v>40765</v>
      </c>
      <c r="O894" s="7">
        <v>3</v>
      </c>
      <c r="P894" s="11">
        <v>0</v>
      </c>
      <c r="Q894" s="11">
        <f t="shared" si="91"/>
        <v>17583.848909150114</v>
      </c>
      <c r="R894" s="12" t="b">
        <f t="shared" si="92"/>
        <v>0</v>
      </c>
      <c r="S894" s="23">
        <f t="shared" si="93"/>
        <v>18670.570318323284</v>
      </c>
      <c r="T894" s="23" t="b">
        <f t="shared" si="94"/>
        <v>0</v>
      </c>
      <c r="U894" s="23">
        <f t="shared" si="95"/>
        <v>18680.969566258598</v>
      </c>
      <c r="V894" s="25">
        <f t="shared" si="96"/>
        <v>18681</v>
      </c>
      <c r="W894" s="27">
        <f t="shared" si="97"/>
        <v>-22084</v>
      </c>
    </row>
    <row r="895" spans="2:23" ht="89.25" hidden="1" x14ac:dyDescent="0.2">
      <c r="B895" s="9">
        <v>894</v>
      </c>
      <c r="C895" s="9">
        <v>23</v>
      </c>
      <c r="D895" s="9" t="s">
        <v>2651</v>
      </c>
      <c r="E895" s="9" t="s">
        <v>2718</v>
      </c>
      <c r="F895" s="9">
        <v>171879</v>
      </c>
      <c r="G895" s="10" t="s">
        <v>2653</v>
      </c>
      <c r="H895" s="10" t="s">
        <v>2654</v>
      </c>
      <c r="I895" s="10" t="s">
        <v>2719</v>
      </c>
      <c r="J895" s="10" t="s">
        <v>2720</v>
      </c>
      <c r="K895" s="11">
        <v>116972</v>
      </c>
      <c r="L895" s="11">
        <v>106329</v>
      </c>
      <c r="M895" s="11">
        <v>0</v>
      </c>
      <c r="N895" s="21">
        <v>47843</v>
      </c>
      <c r="O895" s="7">
        <v>2</v>
      </c>
      <c r="P895" s="11">
        <v>0</v>
      </c>
      <c r="Q895" s="11">
        <f t="shared" si="91"/>
        <v>11722.565939433409</v>
      </c>
      <c r="R895" s="12" t="b">
        <f t="shared" si="92"/>
        <v>0</v>
      </c>
      <c r="S895" s="23">
        <f t="shared" si="93"/>
        <v>12809.287348606578</v>
      </c>
      <c r="T895" s="23" t="b">
        <f t="shared" si="94"/>
        <v>0</v>
      </c>
      <c r="U895" s="23">
        <f t="shared" si="95"/>
        <v>12819.686596541891</v>
      </c>
      <c r="V895" s="25">
        <f t="shared" si="96"/>
        <v>12820</v>
      </c>
      <c r="W895" s="27">
        <f t="shared" si="97"/>
        <v>-35023</v>
      </c>
    </row>
    <row r="896" spans="2:23" ht="51" hidden="1" x14ac:dyDescent="0.2">
      <c r="B896" s="9">
        <v>895</v>
      </c>
      <c r="C896" s="9">
        <v>24</v>
      </c>
      <c r="D896" s="9" t="s">
        <v>2651</v>
      </c>
      <c r="E896" s="9" t="s">
        <v>2721</v>
      </c>
      <c r="F896" s="9">
        <v>171931</v>
      </c>
      <c r="G896" s="10" t="s">
        <v>2653</v>
      </c>
      <c r="H896" s="10" t="s">
        <v>2654</v>
      </c>
      <c r="I896" s="10" t="s">
        <v>2722</v>
      </c>
      <c r="J896" s="10" t="s">
        <v>2723</v>
      </c>
      <c r="K896" s="11">
        <v>163681</v>
      </c>
      <c r="L896" s="11">
        <v>163681</v>
      </c>
      <c r="M896" s="11">
        <v>0</v>
      </c>
      <c r="N896" s="21">
        <v>61992</v>
      </c>
      <c r="O896" s="7">
        <v>3</v>
      </c>
      <c r="P896" s="11">
        <v>0</v>
      </c>
      <c r="Q896" s="11">
        <f t="shared" si="91"/>
        <v>17583.848909150114</v>
      </c>
      <c r="R896" s="12" t="b">
        <f t="shared" si="92"/>
        <v>0</v>
      </c>
      <c r="S896" s="23">
        <f t="shared" si="93"/>
        <v>18670.570318323284</v>
      </c>
      <c r="T896" s="23" t="b">
        <f t="shared" si="94"/>
        <v>0</v>
      </c>
      <c r="U896" s="23">
        <f t="shared" si="95"/>
        <v>18680.969566258598</v>
      </c>
      <c r="V896" s="25">
        <f t="shared" si="96"/>
        <v>18681</v>
      </c>
      <c r="W896" s="27">
        <f t="shared" si="97"/>
        <v>-43311</v>
      </c>
    </row>
    <row r="897" spans="2:23" ht="89.25" hidden="1" x14ac:dyDescent="0.2">
      <c r="B897" s="9">
        <v>896</v>
      </c>
      <c r="C897" s="9">
        <v>25</v>
      </c>
      <c r="D897" s="9" t="s">
        <v>2651</v>
      </c>
      <c r="E897" s="9" t="s">
        <v>2724</v>
      </c>
      <c r="F897" s="9">
        <v>172153</v>
      </c>
      <c r="G897" s="10" t="s">
        <v>2653</v>
      </c>
      <c r="H897" s="10" t="s">
        <v>2654</v>
      </c>
      <c r="I897" s="10" t="s">
        <v>2725</v>
      </c>
      <c r="J897" s="10" t="s">
        <v>2726</v>
      </c>
      <c r="K897" s="11">
        <v>115000</v>
      </c>
      <c r="L897" s="11">
        <v>93713</v>
      </c>
      <c r="M897" s="11">
        <v>0</v>
      </c>
      <c r="N897" s="21">
        <v>75000</v>
      </c>
      <c r="O897" s="7">
        <v>5</v>
      </c>
      <c r="P897" s="11">
        <v>0</v>
      </c>
      <c r="Q897" s="11">
        <f t="shared" si="91"/>
        <v>29306.414848583521</v>
      </c>
      <c r="R897" s="12" t="b">
        <f t="shared" si="92"/>
        <v>0</v>
      </c>
      <c r="S897" s="23">
        <f t="shared" si="93"/>
        <v>30393.136257756691</v>
      </c>
      <c r="T897" s="23" t="b">
        <f t="shared" si="94"/>
        <v>0</v>
      </c>
      <c r="U897" s="23">
        <f t="shared" si="95"/>
        <v>30403.535505692005</v>
      </c>
      <c r="V897" s="25">
        <f t="shared" si="96"/>
        <v>30404</v>
      </c>
      <c r="W897" s="27">
        <f t="shared" si="97"/>
        <v>-44596</v>
      </c>
    </row>
    <row r="898" spans="2:23" ht="89.25" hidden="1" x14ac:dyDescent="0.2">
      <c r="B898" s="9">
        <v>897</v>
      </c>
      <c r="C898" s="9">
        <v>26</v>
      </c>
      <c r="D898" s="9" t="s">
        <v>2651</v>
      </c>
      <c r="E898" s="9" t="s">
        <v>1180</v>
      </c>
      <c r="F898" s="9">
        <v>172340</v>
      </c>
      <c r="G898" s="10" t="s">
        <v>2653</v>
      </c>
      <c r="H898" s="10" t="s">
        <v>2654</v>
      </c>
      <c r="I898" s="10" t="s">
        <v>2727</v>
      </c>
      <c r="J898" s="10" t="s">
        <v>2728</v>
      </c>
      <c r="K898" s="11">
        <v>60000</v>
      </c>
      <c r="L898" s="11">
        <v>44035</v>
      </c>
      <c r="M898" s="11">
        <v>0</v>
      </c>
      <c r="N898" s="21">
        <v>30000</v>
      </c>
      <c r="O898" s="7">
        <v>2</v>
      </c>
      <c r="P898" s="11">
        <v>0</v>
      </c>
      <c r="Q898" s="11">
        <f t="shared" ref="Q898:Q958" si="98">IF(O898*$P$962&gt;N898,N898,O898*$P$962)</f>
        <v>11722.565939433409</v>
      </c>
      <c r="R898" s="12" t="b">
        <f t="shared" si="92"/>
        <v>0</v>
      </c>
      <c r="S898" s="23">
        <f t="shared" si="93"/>
        <v>12809.287348606578</v>
      </c>
      <c r="T898" s="23" t="b">
        <f t="shared" si="94"/>
        <v>0</v>
      </c>
      <c r="U898" s="23">
        <f t="shared" si="95"/>
        <v>12819.686596541891</v>
      </c>
      <c r="V898" s="25">
        <f t="shared" si="96"/>
        <v>12820</v>
      </c>
      <c r="W898" s="27">
        <f t="shared" si="97"/>
        <v>-17180</v>
      </c>
    </row>
    <row r="899" spans="2:23" ht="89.25" hidden="1" x14ac:dyDescent="0.2">
      <c r="B899" s="9">
        <v>898</v>
      </c>
      <c r="C899" s="9">
        <v>27</v>
      </c>
      <c r="D899" s="9" t="s">
        <v>2651</v>
      </c>
      <c r="E899" s="9" t="s">
        <v>268</v>
      </c>
      <c r="F899" s="9">
        <v>172377</v>
      </c>
      <c r="G899" s="10" t="s">
        <v>2653</v>
      </c>
      <c r="H899" s="10" t="s">
        <v>2654</v>
      </c>
      <c r="I899" s="10" t="s">
        <v>2729</v>
      </c>
      <c r="J899" s="10" t="s">
        <v>2730</v>
      </c>
      <c r="K899" s="11">
        <v>146500</v>
      </c>
      <c r="L899" s="11">
        <v>50140</v>
      </c>
      <c r="M899" s="11">
        <v>0</v>
      </c>
      <c r="N899" s="21">
        <v>40141</v>
      </c>
      <c r="O899" s="7">
        <v>4</v>
      </c>
      <c r="P899" s="11">
        <v>0</v>
      </c>
      <c r="Q899" s="11">
        <f t="shared" si="98"/>
        <v>23445.131878866818</v>
      </c>
      <c r="R899" s="12" t="b">
        <f t="shared" ref="R899:R958" si="99">IF(N899&lt;=Q899,TRUE,FALSE)</f>
        <v>0</v>
      </c>
      <c r="S899" s="23">
        <f t="shared" ref="S899:S958" si="100">IF(R899=FALSE,IF(SUM(Q899,$Q$963/$R$962)&gt;N899,Q899,SUM(Q899,$Q$963/$R$962)),Q899)</f>
        <v>24531.853288039987</v>
      </c>
      <c r="T899" s="23" t="b">
        <f t="shared" ref="T899:T958" si="101">IF(N899&lt;=S899,TRUE,FALSE)</f>
        <v>0</v>
      </c>
      <c r="U899" s="23">
        <f t="shared" ref="U899:U958" si="102">IF(T899=FALSE,IF(SUM(S899,$S$963/$T$962)&gt;N899,S899,SUM(S899,$S$963/$T$962)),S899)</f>
        <v>24542.252535975302</v>
      </c>
      <c r="V899" s="25">
        <f t="shared" ref="V899:V958" si="103">IF(U899&gt;=N899,ROUNDDOWN(U899,0),ROUNDUP(U899,0))</f>
        <v>24543</v>
      </c>
      <c r="W899" s="27">
        <f t="shared" ref="W899:W958" si="104">V899-N899</f>
        <v>-15598</v>
      </c>
    </row>
    <row r="900" spans="2:23" ht="76.5" hidden="1" x14ac:dyDescent="0.2">
      <c r="B900" s="9">
        <v>899</v>
      </c>
      <c r="C900" s="9">
        <v>28</v>
      </c>
      <c r="D900" s="9" t="s">
        <v>2651</v>
      </c>
      <c r="E900" s="9" t="s">
        <v>2731</v>
      </c>
      <c r="F900" s="9">
        <v>172581</v>
      </c>
      <c r="G900" s="10" t="s">
        <v>2653</v>
      </c>
      <c r="H900" s="10" t="s">
        <v>2654</v>
      </c>
      <c r="I900" s="10" t="s">
        <v>2732</v>
      </c>
      <c r="J900" s="10" t="s">
        <v>2733</v>
      </c>
      <c r="K900" s="11">
        <v>135000</v>
      </c>
      <c r="L900" s="11">
        <v>124357</v>
      </c>
      <c r="M900" s="11">
        <v>0</v>
      </c>
      <c r="N900" s="21">
        <v>46857</v>
      </c>
      <c r="O900" s="7">
        <v>2</v>
      </c>
      <c r="P900" s="11">
        <v>0</v>
      </c>
      <c r="Q900" s="11">
        <f t="shared" si="98"/>
        <v>11722.565939433409</v>
      </c>
      <c r="R900" s="12" t="b">
        <f t="shared" si="99"/>
        <v>0</v>
      </c>
      <c r="S900" s="23">
        <f t="shared" si="100"/>
        <v>12809.287348606578</v>
      </c>
      <c r="T900" s="23" t="b">
        <f t="shared" si="101"/>
        <v>0</v>
      </c>
      <c r="U900" s="23">
        <f t="shared" si="102"/>
        <v>12819.686596541891</v>
      </c>
      <c r="V900" s="25">
        <f t="shared" si="103"/>
        <v>12820</v>
      </c>
      <c r="W900" s="27">
        <f t="shared" si="104"/>
        <v>-34037</v>
      </c>
    </row>
    <row r="901" spans="2:23" ht="76.5" hidden="1" x14ac:dyDescent="0.2">
      <c r="B901" s="9">
        <v>900</v>
      </c>
      <c r="C901" s="9">
        <v>29</v>
      </c>
      <c r="D901" s="9" t="s">
        <v>2651</v>
      </c>
      <c r="E901" s="9" t="s">
        <v>2734</v>
      </c>
      <c r="F901" s="9">
        <v>172894</v>
      </c>
      <c r="G901" s="10" t="s">
        <v>2653</v>
      </c>
      <c r="H901" s="10" t="s">
        <v>2654</v>
      </c>
      <c r="I901" s="10" t="s">
        <v>2735</v>
      </c>
      <c r="J901" s="10" t="s">
        <v>2736</v>
      </c>
      <c r="K901" s="11">
        <v>88774</v>
      </c>
      <c r="L901" s="11">
        <v>30669</v>
      </c>
      <c r="M901" s="11">
        <v>0</v>
      </c>
      <c r="N901" s="21">
        <v>30669</v>
      </c>
      <c r="O901" s="7">
        <v>4</v>
      </c>
      <c r="P901" s="11">
        <v>0</v>
      </c>
      <c r="Q901" s="11">
        <f t="shared" si="98"/>
        <v>23445.131878866818</v>
      </c>
      <c r="R901" s="12" t="b">
        <f t="shared" si="99"/>
        <v>0</v>
      </c>
      <c r="S901" s="23">
        <f t="shared" si="100"/>
        <v>24531.853288039987</v>
      </c>
      <c r="T901" s="23" t="b">
        <f t="shared" si="101"/>
        <v>0</v>
      </c>
      <c r="U901" s="23">
        <f t="shared" si="102"/>
        <v>24542.252535975302</v>
      </c>
      <c r="V901" s="25">
        <f t="shared" si="103"/>
        <v>24543</v>
      </c>
      <c r="W901" s="27">
        <f t="shared" si="104"/>
        <v>-6126</v>
      </c>
    </row>
    <row r="902" spans="2:23" ht="89.25" hidden="1" x14ac:dyDescent="0.2">
      <c r="B902" s="9">
        <v>901</v>
      </c>
      <c r="C902" s="9">
        <v>30</v>
      </c>
      <c r="D902" s="9" t="s">
        <v>2651</v>
      </c>
      <c r="E902" s="9" t="s">
        <v>2737</v>
      </c>
      <c r="F902" s="9">
        <v>172947</v>
      </c>
      <c r="G902" s="10" t="s">
        <v>2653</v>
      </c>
      <c r="H902" s="10" t="s">
        <v>2654</v>
      </c>
      <c r="I902" s="10" t="s">
        <v>2738</v>
      </c>
      <c r="J902" s="10" t="s">
        <v>2739</v>
      </c>
      <c r="K902" s="11">
        <v>130000</v>
      </c>
      <c r="L902" s="11">
        <v>55618</v>
      </c>
      <c r="M902" s="11">
        <v>0</v>
      </c>
      <c r="N902" s="21">
        <v>55618</v>
      </c>
      <c r="O902" s="7">
        <v>3</v>
      </c>
      <c r="P902" s="11">
        <v>0</v>
      </c>
      <c r="Q902" s="11">
        <f t="shared" si="98"/>
        <v>17583.848909150114</v>
      </c>
      <c r="R902" s="12" t="b">
        <f t="shared" si="99"/>
        <v>0</v>
      </c>
      <c r="S902" s="23">
        <f t="shared" si="100"/>
        <v>18670.570318323284</v>
      </c>
      <c r="T902" s="23" t="b">
        <f t="shared" si="101"/>
        <v>0</v>
      </c>
      <c r="U902" s="23">
        <f t="shared" si="102"/>
        <v>18680.969566258598</v>
      </c>
      <c r="V902" s="25">
        <f t="shared" si="103"/>
        <v>18681</v>
      </c>
      <c r="W902" s="27">
        <f t="shared" si="104"/>
        <v>-36937</v>
      </c>
    </row>
    <row r="903" spans="2:23" ht="89.25" hidden="1" x14ac:dyDescent="0.2">
      <c r="B903" s="9">
        <v>902</v>
      </c>
      <c r="C903" s="9">
        <v>31</v>
      </c>
      <c r="D903" s="9" t="s">
        <v>2651</v>
      </c>
      <c r="E903" s="9" t="s">
        <v>2740</v>
      </c>
      <c r="F903" s="9">
        <v>172992</v>
      </c>
      <c r="G903" s="10" t="s">
        <v>2653</v>
      </c>
      <c r="H903" s="10" t="s">
        <v>2654</v>
      </c>
      <c r="I903" s="10" t="s">
        <v>2741</v>
      </c>
      <c r="J903" s="10" t="s">
        <v>2742</v>
      </c>
      <c r="K903" s="11">
        <v>21000</v>
      </c>
      <c r="L903" s="11">
        <v>10357</v>
      </c>
      <c r="M903" s="11">
        <v>0</v>
      </c>
      <c r="N903" s="21">
        <v>10357</v>
      </c>
      <c r="O903" s="7">
        <v>3</v>
      </c>
      <c r="P903" s="11">
        <v>0</v>
      </c>
      <c r="Q903" s="11">
        <f t="shared" si="98"/>
        <v>10357</v>
      </c>
      <c r="R903" s="12" t="b">
        <f t="shared" si="99"/>
        <v>1</v>
      </c>
      <c r="S903" s="23">
        <f t="shared" si="100"/>
        <v>10357</v>
      </c>
      <c r="T903" s="23" t="b">
        <f t="shared" si="101"/>
        <v>1</v>
      </c>
      <c r="U903" s="23">
        <f t="shared" si="102"/>
        <v>10357</v>
      </c>
      <c r="V903" s="25">
        <f t="shared" si="103"/>
        <v>10357</v>
      </c>
      <c r="W903" s="27">
        <f t="shared" si="104"/>
        <v>0</v>
      </c>
    </row>
    <row r="904" spans="2:23" ht="89.25" hidden="1" x14ac:dyDescent="0.2">
      <c r="B904" s="9">
        <v>903</v>
      </c>
      <c r="C904" s="9">
        <v>32</v>
      </c>
      <c r="D904" s="9" t="s">
        <v>2651</v>
      </c>
      <c r="E904" s="9" t="s">
        <v>2743</v>
      </c>
      <c r="F904" s="9">
        <v>174496</v>
      </c>
      <c r="G904" s="10" t="s">
        <v>2653</v>
      </c>
      <c r="H904" s="10" t="s">
        <v>2654</v>
      </c>
      <c r="I904" s="10" t="s">
        <v>2744</v>
      </c>
      <c r="J904" s="10" t="s">
        <v>2745</v>
      </c>
      <c r="K904" s="11">
        <v>130900</v>
      </c>
      <c r="L904" s="11">
        <v>114935</v>
      </c>
      <c r="M904" s="11">
        <v>0</v>
      </c>
      <c r="N904" s="21">
        <v>114935</v>
      </c>
      <c r="O904" s="7">
        <v>3</v>
      </c>
      <c r="P904" s="11">
        <v>0</v>
      </c>
      <c r="Q904" s="11">
        <f t="shared" si="98"/>
        <v>17583.848909150114</v>
      </c>
      <c r="R904" s="12" t="b">
        <f t="shared" si="99"/>
        <v>0</v>
      </c>
      <c r="S904" s="23">
        <f t="shared" si="100"/>
        <v>18670.570318323284</v>
      </c>
      <c r="T904" s="23" t="b">
        <f t="shared" si="101"/>
        <v>0</v>
      </c>
      <c r="U904" s="23">
        <f t="shared" si="102"/>
        <v>18680.969566258598</v>
      </c>
      <c r="V904" s="25">
        <f t="shared" si="103"/>
        <v>18681</v>
      </c>
      <c r="W904" s="27">
        <f t="shared" si="104"/>
        <v>-96254</v>
      </c>
    </row>
    <row r="905" spans="2:23" ht="89.25" hidden="1" x14ac:dyDescent="0.2">
      <c r="B905" s="9">
        <v>904</v>
      </c>
      <c r="C905" s="9">
        <v>33</v>
      </c>
      <c r="D905" s="9" t="s">
        <v>2651</v>
      </c>
      <c r="E905" s="9" t="s">
        <v>2746</v>
      </c>
      <c r="F905" s="9">
        <v>173935</v>
      </c>
      <c r="G905" s="10" t="s">
        <v>2653</v>
      </c>
      <c r="H905" s="10" t="s">
        <v>2654</v>
      </c>
      <c r="I905" s="10" t="s">
        <v>2747</v>
      </c>
      <c r="J905" s="10" t="s">
        <v>2748</v>
      </c>
      <c r="K905" s="11">
        <v>112000</v>
      </c>
      <c r="L905" s="11">
        <v>59065</v>
      </c>
      <c r="M905" s="11">
        <v>0</v>
      </c>
      <c r="N905" s="21">
        <v>25465</v>
      </c>
      <c r="O905" s="7">
        <v>4</v>
      </c>
      <c r="P905" s="11">
        <v>0</v>
      </c>
      <c r="Q905" s="11">
        <f t="shared" si="98"/>
        <v>23445.131878866818</v>
      </c>
      <c r="R905" s="12" t="b">
        <f t="shared" si="99"/>
        <v>0</v>
      </c>
      <c r="S905" s="23">
        <f t="shared" si="100"/>
        <v>24531.853288039987</v>
      </c>
      <c r="T905" s="23" t="b">
        <f t="shared" si="101"/>
        <v>0</v>
      </c>
      <c r="U905" s="23">
        <f t="shared" si="102"/>
        <v>24542.252535975302</v>
      </c>
      <c r="V905" s="25">
        <f t="shared" si="103"/>
        <v>24543</v>
      </c>
      <c r="W905" s="27">
        <f t="shared" si="104"/>
        <v>-922</v>
      </c>
    </row>
    <row r="906" spans="2:23" ht="89.25" hidden="1" x14ac:dyDescent="0.2">
      <c r="B906" s="9">
        <v>905</v>
      </c>
      <c r="C906" s="9">
        <v>34</v>
      </c>
      <c r="D906" s="9" t="s">
        <v>2651</v>
      </c>
      <c r="E906" s="9" t="s">
        <v>2749</v>
      </c>
      <c r="F906" s="9">
        <v>174021</v>
      </c>
      <c r="G906" s="10" t="s">
        <v>2653</v>
      </c>
      <c r="H906" s="10" t="s">
        <v>2654</v>
      </c>
      <c r="I906" s="10" t="s">
        <v>2750</v>
      </c>
      <c r="J906" s="10" t="s">
        <v>2751</v>
      </c>
      <c r="K906" s="11">
        <v>157080</v>
      </c>
      <c r="L906" s="11">
        <v>115793</v>
      </c>
      <c r="M906" s="11">
        <v>0</v>
      </c>
      <c r="N906" s="21">
        <v>115793</v>
      </c>
      <c r="O906" s="7">
        <v>3</v>
      </c>
      <c r="P906" s="11">
        <v>0</v>
      </c>
      <c r="Q906" s="11">
        <f t="shared" si="98"/>
        <v>17583.848909150114</v>
      </c>
      <c r="R906" s="12" t="b">
        <f t="shared" si="99"/>
        <v>0</v>
      </c>
      <c r="S906" s="23">
        <f t="shared" si="100"/>
        <v>18670.570318323284</v>
      </c>
      <c r="T906" s="23" t="b">
        <f t="shared" si="101"/>
        <v>0</v>
      </c>
      <c r="U906" s="23">
        <f t="shared" si="102"/>
        <v>18680.969566258598</v>
      </c>
      <c r="V906" s="25">
        <f t="shared" si="103"/>
        <v>18681</v>
      </c>
      <c r="W906" s="27">
        <f t="shared" si="104"/>
        <v>-97112</v>
      </c>
    </row>
    <row r="907" spans="2:23" ht="89.25" hidden="1" x14ac:dyDescent="0.2">
      <c r="B907" s="9">
        <v>906</v>
      </c>
      <c r="C907" s="9">
        <v>35</v>
      </c>
      <c r="D907" s="9" t="s">
        <v>2651</v>
      </c>
      <c r="E907" s="9" t="s">
        <v>2752</v>
      </c>
      <c r="F907" s="9">
        <v>174218</v>
      </c>
      <c r="G907" s="10" t="s">
        <v>2653</v>
      </c>
      <c r="H907" s="10" t="s">
        <v>2654</v>
      </c>
      <c r="I907" s="10" t="s">
        <v>2753</v>
      </c>
      <c r="J907" s="10" t="s">
        <v>2754</v>
      </c>
      <c r="K907" s="11">
        <v>60000</v>
      </c>
      <c r="L907" s="11">
        <v>49357</v>
      </c>
      <c r="M907" s="11">
        <v>0</v>
      </c>
      <c r="N907" s="21">
        <v>49357</v>
      </c>
      <c r="O907" s="7">
        <v>2</v>
      </c>
      <c r="P907" s="11">
        <v>0</v>
      </c>
      <c r="Q907" s="11">
        <f t="shared" si="98"/>
        <v>11722.565939433409</v>
      </c>
      <c r="R907" s="12" t="b">
        <f t="shared" si="99"/>
        <v>0</v>
      </c>
      <c r="S907" s="23">
        <f t="shared" si="100"/>
        <v>12809.287348606578</v>
      </c>
      <c r="T907" s="23" t="b">
        <f t="shared" si="101"/>
        <v>0</v>
      </c>
      <c r="U907" s="23">
        <f t="shared" si="102"/>
        <v>12819.686596541891</v>
      </c>
      <c r="V907" s="25">
        <f t="shared" si="103"/>
        <v>12820</v>
      </c>
      <c r="W907" s="27">
        <f t="shared" si="104"/>
        <v>-36537</v>
      </c>
    </row>
    <row r="908" spans="2:23" ht="63.75" hidden="1" x14ac:dyDescent="0.2">
      <c r="B908" s="9">
        <v>907</v>
      </c>
      <c r="C908" s="9">
        <v>1</v>
      </c>
      <c r="D908" s="9" t="s">
        <v>2755</v>
      </c>
      <c r="E908" s="9" t="s">
        <v>2756</v>
      </c>
      <c r="F908" s="9">
        <v>162327</v>
      </c>
      <c r="G908" s="10" t="s">
        <v>2757</v>
      </c>
      <c r="H908" s="10" t="s">
        <v>2758</v>
      </c>
      <c r="I908" s="10" t="s">
        <v>2759</v>
      </c>
      <c r="J908" s="10" t="s">
        <v>2760</v>
      </c>
      <c r="K908" s="11">
        <v>182586</v>
      </c>
      <c r="L908" s="11">
        <v>66675</v>
      </c>
      <c r="M908" s="11">
        <v>0</v>
      </c>
      <c r="N908" s="21">
        <v>66675</v>
      </c>
      <c r="O908" s="7">
        <v>3</v>
      </c>
      <c r="P908" s="11">
        <v>0</v>
      </c>
      <c r="Q908" s="11">
        <f t="shared" si="98"/>
        <v>17583.848909150114</v>
      </c>
      <c r="R908" s="12" t="b">
        <f t="shared" si="99"/>
        <v>0</v>
      </c>
      <c r="S908" s="23">
        <f t="shared" si="100"/>
        <v>18670.570318323284</v>
      </c>
      <c r="T908" s="23" t="b">
        <f t="shared" si="101"/>
        <v>0</v>
      </c>
      <c r="U908" s="23">
        <f t="shared" si="102"/>
        <v>18680.969566258598</v>
      </c>
      <c r="V908" s="25">
        <f t="shared" si="103"/>
        <v>18681</v>
      </c>
      <c r="W908" s="27">
        <f t="shared" si="104"/>
        <v>-47994</v>
      </c>
    </row>
    <row r="909" spans="2:23" ht="63.75" hidden="1" x14ac:dyDescent="0.2">
      <c r="B909" s="9">
        <v>908</v>
      </c>
      <c r="C909" s="9">
        <v>2</v>
      </c>
      <c r="D909" s="9" t="s">
        <v>2755</v>
      </c>
      <c r="E909" s="9" t="s">
        <v>2761</v>
      </c>
      <c r="F909" s="9">
        <v>162381</v>
      </c>
      <c r="G909" s="10" t="s">
        <v>2757</v>
      </c>
      <c r="H909" s="10" t="s">
        <v>2758</v>
      </c>
      <c r="I909" s="10" t="s">
        <v>2762</v>
      </c>
      <c r="J909" s="10" t="s">
        <v>2763</v>
      </c>
      <c r="K909" s="11">
        <v>159915.16</v>
      </c>
      <c r="L909" s="11">
        <v>22381.8</v>
      </c>
      <c r="M909" s="11">
        <v>0</v>
      </c>
      <c r="N909" s="21">
        <v>22381.8</v>
      </c>
      <c r="O909" s="7">
        <v>3</v>
      </c>
      <c r="P909" s="11">
        <v>0</v>
      </c>
      <c r="Q909" s="11">
        <f t="shared" si="98"/>
        <v>17583.848909150114</v>
      </c>
      <c r="R909" s="12" t="b">
        <f t="shared" si="99"/>
        <v>0</v>
      </c>
      <c r="S909" s="23">
        <f t="shared" si="100"/>
        <v>18670.570318323284</v>
      </c>
      <c r="T909" s="23" t="b">
        <f t="shared" si="101"/>
        <v>0</v>
      </c>
      <c r="U909" s="23">
        <f t="shared" si="102"/>
        <v>18680.969566258598</v>
      </c>
      <c r="V909" s="25">
        <f t="shared" si="103"/>
        <v>18681</v>
      </c>
      <c r="W909" s="27">
        <f t="shared" si="104"/>
        <v>-3700.7999999999993</v>
      </c>
    </row>
    <row r="910" spans="2:23" ht="76.5" hidden="1" x14ac:dyDescent="0.2">
      <c r="B910" s="9">
        <v>909</v>
      </c>
      <c r="C910" s="9">
        <v>3</v>
      </c>
      <c r="D910" s="9" t="s">
        <v>2755</v>
      </c>
      <c r="E910" s="9" t="s">
        <v>2764</v>
      </c>
      <c r="F910" s="9">
        <v>162498</v>
      </c>
      <c r="G910" s="10" t="s">
        <v>2757</v>
      </c>
      <c r="H910" s="10" t="s">
        <v>2758</v>
      </c>
      <c r="I910" s="10" t="s">
        <v>2765</v>
      </c>
      <c r="J910" s="10" t="s">
        <v>2766</v>
      </c>
      <c r="K910" s="11">
        <v>105315</v>
      </c>
      <c r="L910" s="11">
        <v>85315</v>
      </c>
      <c r="M910" s="11">
        <v>0</v>
      </c>
      <c r="N910" s="21">
        <v>85315</v>
      </c>
      <c r="O910" s="7">
        <v>2</v>
      </c>
      <c r="P910" s="11">
        <v>0</v>
      </c>
      <c r="Q910" s="11">
        <f t="shared" si="98"/>
        <v>11722.565939433409</v>
      </c>
      <c r="R910" s="12" t="b">
        <f t="shared" si="99"/>
        <v>0</v>
      </c>
      <c r="S910" s="23">
        <f t="shared" si="100"/>
        <v>12809.287348606578</v>
      </c>
      <c r="T910" s="23" t="b">
        <f t="shared" si="101"/>
        <v>0</v>
      </c>
      <c r="U910" s="23">
        <f t="shared" si="102"/>
        <v>12819.686596541891</v>
      </c>
      <c r="V910" s="25">
        <f t="shared" si="103"/>
        <v>12820</v>
      </c>
      <c r="W910" s="27">
        <f t="shared" si="104"/>
        <v>-72495</v>
      </c>
    </row>
    <row r="911" spans="2:23" ht="76.5" hidden="1" x14ac:dyDescent="0.2">
      <c r="B911" s="9">
        <v>910</v>
      </c>
      <c r="C911" s="9">
        <v>4</v>
      </c>
      <c r="D911" s="9" t="s">
        <v>2755</v>
      </c>
      <c r="E911" s="9" t="s">
        <v>2767</v>
      </c>
      <c r="F911" s="9">
        <v>162791</v>
      </c>
      <c r="G911" s="10" t="s">
        <v>2757</v>
      </c>
      <c r="H911" s="10" t="s">
        <v>2758</v>
      </c>
      <c r="I911" s="10" t="s">
        <v>2768</v>
      </c>
      <c r="J911" s="10" t="s">
        <v>2769</v>
      </c>
      <c r="K911" s="11">
        <v>81000</v>
      </c>
      <c r="L911" s="11">
        <v>37740.699999999997</v>
      </c>
      <c r="M911" s="11">
        <v>0</v>
      </c>
      <c r="N911" s="21">
        <v>37740.699999999997</v>
      </c>
      <c r="O911" s="7">
        <v>3</v>
      </c>
      <c r="P911" s="11">
        <v>0</v>
      </c>
      <c r="Q911" s="11">
        <f t="shared" si="98"/>
        <v>17583.848909150114</v>
      </c>
      <c r="R911" s="12" t="b">
        <f t="shared" si="99"/>
        <v>0</v>
      </c>
      <c r="S911" s="23">
        <f t="shared" si="100"/>
        <v>18670.570318323284</v>
      </c>
      <c r="T911" s="23" t="b">
        <f t="shared" si="101"/>
        <v>0</v>
      </c>
      <c r="U911" s="23">
        <f t="shared" si="102"/>
        <v>18680.969566258598</v>
      </c>
      <c r="V911" s="25">
        <f t="shared" si="103"/>
        <v>18681</v>
      </c>
      <c r="W911" s="27">
        <f t="shared" si="104"/>
        <v>-19059.699999999997</v>
      </c>
    </row>
    <row r="912" spans="2:23" ht="63.75" hidden="1" x14ac:dyDescent="0.2">
      <c r="B912" s="9">
        <v>911</v>
      </c>
      <c r="C912" s="9">
        <v>5</v>
      </c>
      <c r="D912" s="9" t="s">
        <v>2755</v>
      </c>
      <c r="E912" s="9" t="s">
        <v>2770</v>
      </c>
      <c r="F912" s="9">
        <v>163002</v>
      </c>
      <c r="G912" s="10" t="s">
        <v>2757</v>
      </c>
      <c r="H912" s="10" t="s">
        <v>2758</v>
      </c>
      <c r="I912" s="10" t="s">
        <v>2771</v>
      </c>
      <c r="J912" s="10" t="s">
        <v>2772</v>
      </c>
      <c r="K912" s="11">
        <v>133680.79999999999</v>
      </c>
      <c r="L912" s="11">
        <v>15911.74</v>
      </c>
      <c r="M912" s="11">
        <v>0</v>
      </c>
      <c r="N912" s="21">
        <v>15911.74</v>
      </c>
      <c r="O912" s="7">
        <v>2</v>
      </c>
      <c r="P912" s="11">
        <v>0</v>
      </c>
      <c r="Q912" s="11">
        <f t="shared" si="98"/>
        <v>11722.565939433409</v>
      </c>
      <c r="R912" s="12" t="b">
        <f t="shared" si="99"/>
        <v>0</v>
      </c>
      <c r="S912" s="23">
        <f t="shared" si="100"/>
        <v>12809.287348606578</v>
      </c>
      <c r="T912" s="23" t="b">
        <f t="shared" si="101"/>
        <v>0</v>
      </c>
      <c r="U912" s="23">
        <f t="shared" si="102"/>
        <v>12819.686596541891</v>
      </c>
      <c r="V912" s="25">
        <f t="shared" si="103"/>
        <v>12820</v>
      </c>
      <c r="W912" s="27">
        <f t="shared" si="104"/>
        <v>-3091.74</v>
      </c>
    </row>
    <row r="913" spans="2:23" ht="63.75" hidden="1" x14ac:dyDescent="0.2">
      <c r="B913" s="9">
        <v>912</v>
      </c>
      <c r="C913" s="9">
        <v>6</v>
      </c>
      <c r="D913" s="9" t="s">
        <v>2755</v>
      </c>
      <c r="E913" s="9" t="s">
        <v>2773</v>
      </c>
      <c r="F913" s="9">
        <v>167277</v>
      </c>
      <c r="G913" s="10" t="s">
        <v>2757</v>
      </c>
      <c r="H913" s="10" t="s">
        <v>2758</v>
      </c>
      <c r="I913" s="10" t="s">
        <v>2774</v>
      </c>
      <c r="J913" s="10" t="s">
        <v>2775</v>
      </c>
      <c r="K913" s="11">
        <v>45000</v>
      </c>
      <c r="L913" s="11">
        <v>44740.7</v>
      </c>
      <c r="M913" s="11">
        <v>0</v>
      </c>
      <c r="N913" s="21">
        <v>44740.7</v>
      </c>
      <c r="O913" s="7">
        <v>3</v>
      </c>
      <c r="P913" s="11">
        <v>0</v>
      </c>
      <c r="Q913" s="11">
        <f t="shared" si="98"/>
        <v>17583.848909150114</v>
      </c>
      <c r="R913" s="12" t="b">
        <f t="shared" si="99"/>
        <v>0</v>
      </c>
      <c r="S913" s="23">
        <f t="shared" si="100"/>
        <v>18670.570318323284</v>
      </c>
      <c r="T913" s="23" t="b">
        <f t="shared" si="101"/>
        <v>0</v>
      </c>
      <c r="U913" s="23">
        <f t="shared" si="102"/>
        <v>18680.969566258598</v>
      </c>
      <c r="V913" s="25">
        <f t="shared" si="103"/>
        <v>18681</v>
      </c>
      <c r="W913" s="27">
        <f t="shared" si="104"/>
        <v>-26059.699999999997</v>
      </c>
    </row>
    <row r="914" spans="2:23" ht="63.75" hidden="1" x14ac:dyDescent="0.2">
      <c r="B914" s="9">
        <v>913</v>
      </c>
      <c r="C914" s="9">
        <v>7</v>
      </c>
      <c r="D914" s="9" t="s">
        <v>2755</v>
      </c>
      <c r="E914" s="9" t="s">
        <v>2776</v>
      </c>
      <c r="F914" s="9">
        <v>163208</v>
      </c>
      <c r="G914" s="10" t="s">
        <v>2757</v>
      </c>
      <c r="H914" s="10" t="s">
        <v>2758</v>
      </c>
      <c r="I914" s="10" t="s">
        <v>2777</v>
      </c>
      <c r="J914" s="10" t="s">
        <v>2778</v>
      </c>
      <c r="K914" s="11">
        <v>145906.65</v>
      </c>
      <c r="L914" s="11">
        <v>68638.240000000005</v>
      </c>
      <c r="M914" s="11">
        <v>0</v>
      </c>
      <c r="N914" s="21">
        <v>68638.240000000005</v>
      </c>
      <c r="O914" s="7">
        <v>3</v>
      </c>
      <c r="P914" s="11">
        <v>0</v>
      </c>
      <c r="Q914" s="11">
        <f t="shared" si="98"/>
        <v>17583.848909150114</v>
      </c>
      <c r="R914" s="12" t="b">
        <f t="shared" si="99"/>
        <v>0</v>
      </c>
      <c r="S914" s="23">
        <f t="shared" si="100"/>
        <v>18670.570318323284</v>
      </c>
      <c r="T914" s="23" t="b">
        <f t="shared" si="101"/>
        <v>0</v>
      </c>
      <c r="U914" s="23">
        <f t="shared" si="102"/>
        <v>18680.969566258598</v>
      </c>
      <c r="V914" s="25">
        <f t="shared" si="103"/>
        <v>18681</v>
      </c>
      <c r="W914" s="27">
        <f t="shared" si="104"/>
        <v>-49957.240000000005</v>
      </c>
    </row>
    <row r="915" spans="2:23" ht="63.75" hidden="1" x14ac:dyDescent="0.2">
      <c r="B915" s="9">
        <v>914</v>
      </c>
      <c r="C915" s="9">
        <v>8</v>
      </c>
      <c r="D915" s="9" t="s">
        <v>2755</v>
      </c>
      <c r="E915" s="9" t="s">
        <v>2779</v>
      </c>
      <c r="F915" s="9">
        <v>163253</v>
      </c>
      <c r="G915" s="10" t="s">
        <v>2757</v>
      </c>
      <c r="H915" s="10" t="s">
        <v>2758</v>
      </c>
      <c r="I915" s="10" t="s">
        <v>2780</v>
      </c>
      <c r="J915" s="10" t="s">
        <v>2781</v>
      </c>
      <c r="K915" s="11">
        <v>19992</v>
      </c>
      <c r="L915" s="11">
        <v>19992</v>
      </c>
      <c r="M915" s="11">
        <v>0</v>
      </c>
      <c r="N915" s="21">
        <v>19992</v>
      </c>
      <c r="O915" s="7">
        <v>3</v>
      </c>
      <c r="P915" s="11">
        <v>0</v>
      </c>
      <c r="Q915" s="11">
        <f t="shared" si="98"/>
        <v>17583.848909150114</v>
      </c>
      <c r="R915" s="12" t="b">
        <f t="shared" si="99"/>
        <v>0</v>
      </c>
      <c r="S915" s="23">
        <f t="shared" si="100"/>
        <v>18670.570318323284</v>
      </c>
      <c r="T915" s="23" t="b">
        <f t="shared" si="101"/>
        <v>0</v>
      </c>
      <c r="U915" s="23">
        <f t="shared" si="102"/>
        <v>18680.969566258598</v>
      </c>
      <c r="V915" s="25">
        <f t="shared" si="103"/>
        <v>18681</v>
      </c>
      <c r="W915" s="27">
        <f t="shared" si="104"/>
        <v>-1311</v>
      </c>
    </row>
    <row r="916" spans="2:23" ht="63.75" hidden="1" x14ac:dyDescent="0.2">
      <c r="B916" s="9">
        <v>915</v>
      </c>
      <c r="C916" s="9">
        <v>9</v>
      </c>
      <c r="D916" s="9" t="s">
        <v>2755</v>
      </c>
      <c r="E916" s="9" t="s">
        <v>2782</v>
      </c>
      <c r="F916" s="9">
        <v>164277</v>
      </c>
      <c r="G916" s="10" t="s">
        <v>2757</v>
      </c>
      <c r="H916" s="10" t="s">
        <v>2758</v>
      </c>
      <c r="I916" s="10" t="s">
        <v>2783</v>
      </c>
      <c r="J916" s="10" t="s">
        <v>2784</v>
      </c>
      <c r="K916" s="11">
        <v>154700</v>
      </c>
      <c r="L916" s="11">
        <v>138735</v>
      </c>
      <c r="M916" s="11">
        <v>0</v>
      </c>
      <c r="N916" s="21">
        <v>138735</v>
      </c>
      <c r="O916" s="7">
        <v>2</v>
      </c>
      <c r="P916" s="11">
        <v>0</v>
      </c>
      <c r="Q916" s="11">
        <f t="shared" si="98"/>
        <v>11722.565939433409</v>
      </c>
      <c r="R916" s="12" t="b">
        <f t="shared" si="99"/>
        <v>0</v>
      </c>
      <c r="S916" s="23">
        <f t="shared" si="100"/>
        <v>12809.287348606578</v>
      </c>
      <c r="T916" s="23" t="b">
        <f t="shared" si="101"/>
        <v>0</v>
      </c>
      <c r="U916" s="23">
        <f t="shared" si="102"/>
        <v>12819.686596541891</v>
      </c>
      <c r="V916" s="25">
        <f t="shared" si="103"/>
        <v>12820</v>
      </c>
      <c r="W916" s="27">
        <f t="shared" si="104"/>
        <v>-125915</v>
      </c>
    </row>
    <row r="917" spans="2:23" ht="63.75" hidden="1" x14ac:dyDescent="0.2">
      <c r="B917" s="9">
        <v>916</v>
      </c>
      <c r="C917" s="9">
        <v>10</v>
      </c>
      <c r="D917" s="9" t="s">
        <v>2755</v>
      </c>
      <c r="E917" s="9" t="s">
        <v>2785</v>
      </c>
      <c r="F917" s="9">
        <v>163618</v>
      </c>
      <c r="G917" s="10" t="s">
        <v>2757</v>
      </c>
      <c r="H917" s="10" t="s">
        <v>2758</v>
      </c>
      <c r="I917" s="10" t="s">
        <v>2786</v>
      </c>
      <c r="J917" s="10" t="s">
        <v>2787</v>
      </c>
      <c r="K917" s="11">
        <v>132000</v>
      </c>
      <c r="L917" s="11">
        <v>132000</v>
      </c>
      <c r="M917" s="11">
        <v>0</v>
      </c>
      <c r="N917" s="21">
        <v>39600</v>
      </c>
      <c r="O917" s="7">
        <v>3</v>
      </c>
      <c r="P917" s="11">
        <v>0</v>
      </c>
      <c r="Q917" s="11">
        <f t="shared" si="98"/>
        <v>17583.848909150114</v>
      </c>
      <c r="R917" s="12" t="b">
        <f t="shared" si="99"/>
        <v>0</v>
      </c>
      <c r="S917" s="23">
        <f t="shared" si="100"/>
        <v>18670.570318323284</v>
      </c>
      <c r="T917" s="23" t="b">
        <f t="shared" si="101"/>
        <v>0</v>
      </c>
      <c r="U917" s="23">
        <f t="shared" si="102"/>
        <v>18680.969566258598</v>
      </c>
      <c r="V917" s="25">
        <f t="shared" si="103"/>
        <v>18681</v>
      </c>
      <c r="W917" s="27">
        <f t="shared" si="104"/>
        <v>-20919</v>
      </c>
    </row>
    <row r="918" spans="2:23" ht="63.75" hidden="1" x14ac:dyDescent="0.2">
      <c r="B918" s="9">
        <v>917</v>
      </c>
      <c r="C918" s="9">
        <v>11</v>
      </c>
      <c r="D918" s="9" t="s">
        <v>2755</v>
      </c>
      <c r="E918" s="9" t="s">
        <v>2788</v>
      </c>
      <c r="F918" s="9">
        <v>163681</v>
      </c>
      <c r="G918" s="10" t="s">
        <v>2757</v>
      </c>
      <c r="H918" s="10" t="s">
        <v>2758</v>
      </c>
      <c r="I918" s="10" t="s">
        <v>2789</v>
      </c>
      <c r="J918" s="10" t="s">
        <v>2790</v>
      </c>
      <c r="K918" s="11">
        <v>70000</v>
      </c>
      <c r="L918" s="11">
        <v>36700</v>
      </c>
      <c r="M918" s="11">
        <v>0</v>
      </c>
      <c r="N918" s="21">
        <v>36700</v>
      </c>
      <c r="O918" s="7">
        <v>3</v>
      </c>
      <c r="P918" s="11">
        <v>0</v>
      </c>
      <c r="Q918" s="11">
        <f t="shared" si="98"/>
        <v>17583.848909150114</v>
      </c>
      <c r="R918" s="12" t="b">
        <f t="shared" si="99"/>
        <v>0</v>
      </c>
      <c r="S918" s="23">
        <f t="shared" si="100"/>
        <v>18670.570318323284</v>
      </c>
      <c r="T918" s="23" t="b">
        <f t="shared" si="101"/>
        <v>0</v>
      </c>
      <c r="U918" s="23">
        <f t="shared" si="102"/>
        <v>18680.969566258598</v>
      </c>
      <c r="V918" s="25">
        <f t="shared" si="103"/>
        <v>18681</v>
      </c>
      <c r="W918" s="27">
        <f t="shared" si="104"/>
        <v>-18019</v>
      </c>
    </row>
    <row r="919" spans="2:23" ht="63.75" hidden="1" x14ac:dyDescent="0.2">
      <c r="B919" s="9">
        <v>918</v>
      </c>
      <c r="C919" s="9">
        <v>12</v>
      </c>
      <c r="D919" s="9" t="s">
        <v>2755</v>
      </c>
      <c r="E919" s="9" t="s">
        <v>2791</v>
      </c>
      <c r="F919" s="9">
        <v>163734</v>
      </c>
      <c r="G919" s="10" t="s">
        <v>2757</v>
      </c>
      <c r="H919" s="10" t="s">
        <v>2758</v>
      </c>
      <c r="I919" s="10" t="s">
        <v>2792</v>
      </c>
      <c r="J919" s="10" t="s">
        <v>2793</v>
      </c>
      <c r="K919" s="11">
        <v>154977.57999999999</v>
      </c>
      <c r="L919" s="11">
        <v>80775.22</v>
      </c>
      <c r="M919" s="11">
        <v>0</v>
      </c>
      <c r="N919" s="21">
        <v>80775.22</v>
      </c>
      <c r="O919" s="7">
        <v>4</v>
      </c>
      <c r="P919" s="11">
        <v>0</v>
      </c>
      <c r="Q919" s="11">
        <f t="shared" si="98"/>
        <v>23445.131878866818</v>
      </c>
      <c r="R919" s="12" t="b">
        <f t="shared" si="99"/>
        <v>0</v>
      </c>
      <c r="S919" s="23">
        <f t="shared" si="100"/>
        <v>24531.853288039987</v>
      </c>
      <c r="T919" s="23" t="b">
        <f t="shared" si="101"/>
        <v>0</v>
      </c>
      <c r="U919" s="23">
        <f t="shared" si="102"/>
        <v>24542.252535975302</v>
      </c>
      <c r="V919" s="25">
        <f t="shared" si="103"/>
        <v>24543</v>
      </c>
      <c r="W919" s="27">
        <f t="shared" si="104"/>
        <v>-56232.22</v>
      </c>
    </row>
    <row r="920" spans="2:23" ht="63.75" hidden="1" x14ac:dyDescent="0.2">
      <c r="B920" s="9">
        <v>919</v>
      </c>
      <c r="C920" s="9">
        <v>13</v>
      </c>
      <c r="D920" s="9" t="s">
        <v>2755</v>
      </c>
      <c r="E920" s="9" t="s">
        <v>2794</v>
      </c>
      <c r="F920" s="9">
        <v>163903</v>
      </c>
      <c r="G920" s="10" t="s">
        <v>2757</v>
      </c>
      <c r="H920" s="10" t="s">
        <v>2758</v>
      </c>
      <c r="I920" s="10" t="s">
        <v>2795</v>
      </c>
      <c r="J920" s="10" t="s">
        <v>2796</v>
      </c>
      <c r="K920" s="11">
        <v>133000</v>
      </c>
      <c r="L920" s="11">
        <v>20099.77</v>
      </c>
      <c r="M920" s="11">
        <v>0</v>
      </c>
      <c r="N920" s="21">
        <v>20099.77</v>
      </c>
      <c r="O920" s="7">
        <v>2</v>
      </c>
      <c r="P920" s="11">
        <v>0</v>
      </c>
      <c r="Q920" s="11">
        <f t="shared" si="98"/>
        <v>11722.565939433409</v>
      </c>
      <c r="R920" s="12" t="b">
        <f t="shared" si="99"/>
        <v>0</v>
      </c>
      <c r="S920" s="23">
        <f t="shared" si="100"/>
        <v>12809.287348606578</v>
      </c>
      <c r="T920" s="23" t="b">
        <f t="shared" si="101"/>
        <v>0</v>
      </c>
      <c r="U920" s="23">
        <f t="shared" si="102"/>
        <v>12819.686596541891</v>
      </c>
      <c r="V920" s="25">
        <f t="shared" si="103"/>
        <v>12820</v>
      </c>
      <c r="W920" s="27">
        <f t="shared" si="104"/>
        <v>-7279.77</v>
      </c>
    </row>
    <row r="921" spans="2:23" ht="63.75" hidden="1" x14ac:dyDescent="0.2">
      <c r="B921" s="9">
        <v>920</v>
      </c>
      <c r="C921" s="9">
        <v>14</v>
      </c>
      <c r="D921" s="9" t="s">
        <v>2755</v>
      </c>
      <c r="E921" s="9" t="s">
        <v>2797</v>
      </c>
      <c r="F921" s="9">
        <v>164062</v>
      </c>
      <c r="G921" s="10" t="s">
        <v>2757</v>
      </c>
      <c r="H921" s="10" t="s">
        <v>2758</v>
      </c>
      <c r="I921" s="10" t="s">
        <v>2798</v>
      </c>
      <c r="J921" s="10" t="s">
        <v>2799</v>
      </c>
      <c r="K921" s="11">
        <v>153510</v>
      </c>
      <c r="L921" s="11">
        <v>113077.64</v>
      </c>
      <c r="M921" s="11">
        <v>0</v>
      </c>
      <c r="N921" s="21">
        <v>113077.64</v>
      </c>
      <c r="O921" s="7">
        <v>3</v>
      </c>
      <c r="P921" s="11">
        <v>0</v>
      </c>
      <c r="Q921" s="11">
        <f t="shared" si="98"/>
        <v>17583.848909150114</v>
      </c>
      <c r="R921" s="12" t="b">
        <f t="shared" si="99"/>
        <v>0</v>
      </c>
      <c r="S921" s="23">
        <f t="shared" si="100"/>
        <v>18670.570318323284</v>
      </c>
      <c r="T921" s="23" t="b">
        <f t="shared" si="101"/>
        <v>0</v>
      </c>
      <c r="U921" s="23">
        <f t="shared" si="102"/>
        <v>18680.969566258598</v>
      </c>
      <c r="V921" s="25">
        <f t="shared" si="103"/>
        <v>18681</v>
      </c>
      <c r="W921" s="27">
        <f t="shared" si="104"/>
        <v>-94396.64</v>
      </c>
    </row>
    <row r="922" spans="2:23" ht="63.75" hidden="1" x14ac:dyDescent="0.2">
      <c r="B922" s="9">
        <v>921</v>
      </c>
      <c r="C922" s="9">
        <v>15</v>
      </c>
      <c r="D922" s="9" t="s">
        <v>2755</v>
      </c>
      <c r="E922" s="9" t="s">
        <v>2800</v>
      </c>
      <c r="F922" s="9">
        <v>164339</v>
      </c>
      <c r="G922" s="10" t="s">
        <v>2757</v>
      </c>
      <c r="H922" s="10" t="s">
        <v>2758</v>
      </c>
      <c r="I922" s="10" t="s">
        <v>2801</v>
      </c>
      <c r="J922" s="10" t="s">
        <v>2802</v>
      </c>
      <c r="K922" s="11">
        <v>161200</v>
      </c>
      <c r="L922" s="11">
        <v>54539</v>
      </c>
      <c r="M922" s="11">
        <v>0</v>
      </c>
      <c r="N922" s="21">
        <v>54539</v>
      </c>
      <c r="O922" s="7">
        <v>2</v>
      </c>
      <c r="P922" s="11">
        <v>0</v>
      </c>
      <c r="Q922" s="11">
        <f t="shared" si="98"/>
        <v>11722.565939433409</v>
      </c>
      <c r="R922" s="12" t="b">
        <f t="shared" si="99"/>
        <v>0</v>
      </c>
      <c r="S922" s="23">
        <f t="shared" si="100"/>
        <v>12809.287348606578</v>
      </c>
      <c r="T922" s="23" t="b">
        <f t="shared" si="101"/>
        <v>0</v>
      </c>
      <c r="U922" s="23">
        <f t="shared" si="102"/>
        <v>12819.686596541891</v>
      </c>
      <c r="V922" s="25">
        <f t="shared" si="103"/>
        <v>12820</v>
      </c>
      <c r="W922" s="27">
        <f t="shared" si="104"/>
        <v>-41719</v>
      </c>
    </row>
    <row r="923" spans="2:23" ht="63.75" hidden="1" x14ac:dyDescent="0.2">
      <c r="B923" s="9">
        <v>922</v>
      </c>
      <c r="C923" s="9">
        <v>16</v>
      </c>
      <c r="D923" s="9" t="s">
        <v>2755</v>
      </c>
      <c r="E923" s="9" t="s">
        <v>2803</v>
      </c>
      <c r="F923" s="9">
        <v>167222</v>
      </c>
      <c r="G923" s="10" t="s">
        <v>2757</v>
      </c>
      <c r="H923" s="10" t="s">
        <v>2758</v>
      </c>
      <c r="I923" s="10" t="s">
        <v>2804</v>
      </c>
      <c r="J923" s="10" t="s">
        <v>2805</v>
      </c>
      <c r="K923" s="11">
        <v>164920</v>
      </c>
      <c r="L923" s="11">
        <v>47094.95</v>
      </c>
      <c r="M923" s="11">
        <v>0</v>
      </c>
      <c r="N923" s="21">
        <v>47094.95</v>
      </c>
      <c r="O923" s="7">
        <v>3</v>
      </c>
      <c r="P923" s="11">
        <v>0</v>
      </c>
      <c r="Q923" s="11">
        <f t="shared" si="98"/>
        <v>17583.848909150114</v>
      </c>
      <c r="R923" s="12" t="b">
        <f t="shared" si="99"/>
        <v>0</v>
      </c>
      <c r="S923" s="23">
        <f t="shared" si="100"/>
        <v>18670.570318323284</v>
      </c>
      <c r="T923" s="23" t="b">
        <f t="shared" si="101"/>
        <v>0</v>
      </c>
      <c r="U923" s="23">
        <f t="shared" si="102"/>
        <v>18680.969566258598</v>
      </c>
      <c r="V923" s="25">
        <f t="shared" si="103"/>
        <v>18681</v>
      </c>
      <c r="W923" s="27">
        <f t="shared" si="104"/>
        <v>-28413.949999999997</v>
      </c>
    </row>
    <row r="924" spans="2:23" ht="63.75" hidden="1" x14ac:dyDescent="0.2">
      <c r="B924" s="9">
        <v>923</v>
      </c>
      <c r="C924" s="9">
        <v>17</v>
      </c>
      <c r="D924" s="9" t="s">
        <v>2755</v>
      </c>
      <c r="E924" s="9" t="s">
        <v>2806</v>
      </c>
      <c r="F924" s="9">
        <v>164393</v>
      </c>
      <c r="G924" s="10" t="s">
        <v>2757</v>
      </c>
      <c r="H924" s="10" t="s">
        <v>2758</v>
      </c>
      <c r="I924" s="10" t="s">
        <v>2807</v>
      </c>
      <c r="J924" s="10" t="s">
        <v>2808</v>
      </c>
      <c r="K924" s="11">
        <v>157080</v>
      </c>
      <c r="L924" s="11">
        <v>92673</v>
      </c>
      <c r="M924" s="11">
        <v>0</v>
      </c>
      <c r="N924" s="21">
        <v>92673</v>
      </c>
      <c r="O924" s="7">
        <v>3</v>
      </c>
      <c r="P924" s="11">
        <v>0</v>
      </c>
      <c r="Q924" s="11">
        <f t="shared" si="98"/>
        <v>17583.848909150114</v>
      </c>
      <c r="R924" s="12" t="b">
        <f t="shared" si="99"/>
        <v>0</v>
      </c>
      <c r="S924" s="23">
        <f t="shared" si="100"/>
        <v>18670.570318323284</v>
      </c>
      <c r="T924" s="23" t="b">
        <f t="shared" si="101"/>
        <v>0</v>
      </c>
      <c r="U924" s="23">
        <f t="shared" si="102"/>
        <v>18680.969566258598</v>
      </c>
      <c r="V924" s="25">
        <f t="shared" si="103"/>
        <v>18681</v>
      </c>
      <c r="W924" s="27">
        <f t="shared" si="104"/>
        <v>-73992</v>
      </c>
    </row>
    <row r="925" spans="2:23" ht="63.75" hidden="1" x14ac:dyDescent="0.2">
      <c r="B925" s="9">
        <v>924</v>
      </c>
      <c r="C925" s="9">
        <v>18</v>
      </c>
      <c r="D925" s="9" t="s">
        <v>2755</v>
      </c>
      <c r="E925" s="9" t="s">
        <v>2809</v>
      </c>
      <c r="F925" s="9">
        <v>164749</v>
      </c>
      <c r="G925" s="10" t="s">
        <v>2757</v>
      </c>
      <c r="H925" s="10" t="s">
        <v>2758</v>
      </c>
      <c r="I925" s="10" t="s">
        <v>2810</v>
      </c>
      <c r="J925" s="10" t="s">
        <v>2811</v>
      </c>
      <c r="K925" s="11">
        <v>153510</v>
      </c>
      <c r="L925" s="11">
        <v>109140</v>
      </c>
      <c r="M925" s="11">
        <v>0</v>
      </c>
      <c r="N925" s="21">
        <v>109140</v>
      </c>
      <c r="O925" s="7">
        <v>2</v>
      </c>
      <c r="P925" s="11">
        <v>0</v>
      </c>
      <c r="Q925" s="11">
        <f t="shared" si="98"/>
        <v>11722.565939433409</v>
      </c>
      <c r="R925" s="12" t="b">
        <f t="shared" si="99"/>
        <v>0</v>
      </c>
      <c r="S925" s="23">
        <f t="shared" si="100"/>
        <v>12809.287348606578</v>
      </c>
      <c r="T925" s="23" t="b">
        <f t="shared" si="101"/>
        <v>0</v>
      </c>
      <c r="U925" s="23">
        <f t="shared" si="102"/>
        <v>12819.686596541891</v>
      </c>
      <c r="V925" s="25">
        <f t="shared" si="103"/>
        <v>12820</v>
      </c>
      <c r="W925" s="27">
        <f t="shared" si="104"/>
        <v>-96320</v>
      </c>
    </row>
    <row r="926" spans="2:23" ht="63.75" hidden="1" x14ac:dyDescent="0.2">
      <c r="B926" s="9">
        <v>925</v>
      </c>
      <c r="C926" s="9">
        <v>19</v>
      </c>
      <c r="D926" s="9" t="s">
        <v>2755</v>
      </c>
      <c r="E926" s="9" t="s">
        <v>2812</v>
      </c>
      <c r="F926" s="9">
        <v>167302</v>
      </c>
      <c r="G926" s="10" t="s">
        <v>2757</v>
      </c>
      <c r="H926" s="10" t="s">
        <v>2758</v>
      </c>
      <c r="I926" s="10" t="s">
        <v>2813</v>
      </c>
      <c r="J926" s="10" t="s">
        <v>2814</v>
      </c>
      <c r="K926" s="11">
        <v>143770</v>
      </c>
      <c r="L926" s="11">
        <v>5000</v>
      </c>
      <c r="M926" s="11">
        <v>0</v>
      </c>
      <c r="N926" s="21">
        <v>5000</v>
      </c>
      <c r="O926" s="7">
        <v>2</v>
      </c>
      <c r="P926" s="11">
        <v>0</v>
      </c>
      <c r="Q926" s="11">
        <f t="shared" si="98"/>
        <v>5000</v>
      </c>
      <c r="R926" s="12" t="b">
        <f t="shared" si="99"/>
        <v>1</v>
      </c>
      <c r="S926" s="23">
        <f t="shared" si="100"/>
        <v>5000</v>
      </c>
      <c r="T926" s="23" t="b">
        <f t="shared" si="101"/>
        <v>1</v>
      </c>
      <c r="U926" s="23">
        <f t="shared" si="102"/>
        <v>5000</v>
      </c>
      <c r="V926" s="25">
        <f t="shared" si="103"/>
        <v>5000</v>
      </c>
      <c r="W926" s="27">
        <f t="shared" si="104"/>
        <v>0</v>
      </c>
    </row>
    <row r="927" spans="2:23" ht="63.75" hidden="1" x14ac:dyDescent="0.2">
      <c r="B927" s="9">
        <v>926</v>
      </c>
      <c r="C927" s="9">
        <v>20</v>
      </c>
      <c r="D927" s="9" t="s">
        <v>2755</v>
      </c>
      <c r="E927" s="9" t="s">
        <v>2815</v>
      </c>
      <c r="F927" s="9">
        <v>165069</v>
      </c>
      <c r="G927" s="10" t="s">
        <v>2757</v>
      </c>
      <c r="H927" s="10" t="s">
        <v>2758</v>
      </c>
      <c r="I927" s="10" t="s">
        <v>2816</v>
      </c>
      <c r="J927" s="10" t="s">
        <v>2817</v>
      </c>
      <c r="K927" s="11">
        <v>160650</v>
      </c>
      <c r="L927" s="11">
        <v>113050</v>
      </c>
      <c r="M927" s="11">
        <v>0</v>
      </c>
      <c r="N927" s="21">
        <v>113050</v>
      </c>
      <c r="O927" s="7">
        <v>3</v>
      </c>
      <c r="P927" s="11">
        <v>0</v>
      </c>
      <c r="Q927" s="11">
        <f t="shared" si="98"/>
        <v>17583.848909150114</v>
      </c>
      <c r="R927" s="12" t="b">
        <f t="shared" si="99"/>
        <v>0</v>
      </c>
      <c r="S927" s="23">
        <f t="shared" si="100"/>
        <v>18670.570318323284</v>
      </c>
      <c r="T927" s="23" t="b">
        <f t="shared" si="101"/>
        <v>0</v>
      </c>
      <c r="U927" s="23">
        <f t="shared" si="102"/>
        <v>18680.969566258598</v>
      </c>
      <c r="V927" s="25">
        <f t="shared" si="103"/>
        <v>18681</v>
      </c>
      <c r="W927" s="27">
        <f t="shared" si="104"/>
        <v>-94369</v>
      </c>
    </row>
    <row r="928" spans="2:23" ht="76.5" hidden="1" x14ac:dyDescent="0.2">
      <c r="B928" s="9">
        <v>927</v>
      </c>
      <c r="C928" s="9">
        <v>21</v>
      </c>
      <c r="D928" s="9" t="s">
        <v>2755</v>
      </c>
      <c r="E928" s="9" t="s">
        <v>2567</v>
      </c>
      <c r="F928" s="9">
        <v>165185</v>
      </c>
      <c r="G928" s="10" t="s">
        <v>2757</v>
      </c>
      <c r="H928" s="10" t="s">
        <v>2758</v>
      </c>
      <c r="I928" s="10" t="s">
        <v>2818</v>
      </c>
      <c r="J928" s="10" t="s">
        <v>2819</v>
      </c>
      <c r="K928" s="11">
        <v>143300</v>
      </c>
      <c r="L928" s="11">
        <v>60417</v>
      </c>
      <c r="M928" s="11">
        <v>0</v>
      </c>
      <c r="N928" s="21">
        <v>60417</v>
      </c>
      <c r="O928" s="7">
        <v>3</v>
      </c>
      <c r="P928" s="11">
        <v>0</v>
      </c>
      <c r="Q928" s="11">
        <f t="shared" si="98"/>
        <v>17583.848909150114</v>
      </c>
      <c r="R928" s="12" t="b">
        <f t="shared" si="99"/>
        <v>0</v>
      </c>
      <c r="S928" s="23">
        <f t="shared" si="100"/>
        <v>18670.570318323284</v>
      </c>
      <c r="T928" s="23" t="b">
        <f t="shared" si="101"/>
        <v>0</v>
      </c>
      <c r="U928" s="23">
        <f t="shared" si="102"/>
        <v>18680.969566258598</v>
      </c>
      <c r="V928" s="25">
        <f t="shared" si="103"/>
        <v>18681</v>
      </c>
      <c r="W928" s="27">
        <f t="shared" si="104"/>
        <v>-41736</v>
      </c>
    </row>
    <row r="929" spans="2:23" ht="38.25" hidden="1" x14ac:dyDescent="0.2">
      <c r="B929" s="9">
        <v>928</v>
      </c>
      <c r="C929" s="9">
        <v>22</v>
      </c>
      <c r="D929" s="9" t="s">
        <v>2755</v>
      </c>
      <c r="E929" s="9" t="s">
        <v>2820</v>
      </c>
      <c r="F929" s="9">
        <v>165336</v>
      </c>
      <c r="G929" s="10" t="s">
        <v>2757</v>
      </c>
      <c r="H929" s="10" t="s">
        <v>2758</v>
      </c>
      <c r="I929" s="10" t="s">
        <v>2821</v>
      </c>
      <c r="J929" s="10" t="s">
        <v>2822</v>
      </c>
      <c r="K929" s="11">
        <v>105315</v>
      </c>
      <c r="L929" s="11">
        <v>88115</v>
      </c>
      <c r="M929" s="11">
        <v>0</v>
      </c>
      <c r="N929" s="21">
        <v>88115</v>
      </c>
      <c r="O929" s="7">
        <v>3</v>
      </c>
      <c r="P929" s="11">
        <v>0</v>
      </c>
      <c r="Q929" s="11">
        <f t="shared" si="98"/>
        <v>17583.848909150114</v>
      </c>
      <c r="R929" s="12" t="b">
        <f t="shared" si="99"/>
        <v>0</v>
      </c>
      <c r="S929" s="23">
        <f t="shared" si="100"/>
        <v>18670.570318323284</v>
      </c>
      <c r="T929" s="23" t="b">
        <f t="shared" si="101"/>
        <v>0</v>
      </c>
      <c r="U929" s="23">
        <f t="shared" si="102"/>
        <v>18680.969566258598</v>
      </c>
      <c r="V929" s="25">
        <f t="shared" si="103"/>
        <v>18681</v>
      </c>
      <c r="W929" s="27">
        <f t="shared" si="104"/>
        <v>-69434</v>
      </c>
    </row>
    <row r="930" spans="2:23" ht="63.75" hidden="1" x14ac:dyDescent="0.2">
      <c r="B930" s="9">
        <v>929</v>
      </c>
      <c r="C930" s="9">
        <v>23</v>
      </c>
      <c r="D930" s="9" t="s">
        <v>2755</v>
      </c>
      <c r="E930" s="9" t="s">
        <v>2823</v>
      </c>
      <c r="F930" s="9">
        <v>165470</v>
      </c>
      <c r="G930" s="10" t="s">
        <v>2757</v>
      </c>
      <c r="H930" s="10" t="s">
        <v>2758</v>
      </c>
      <c r="I930" s="10" t="s">
        <v>2824</v>
      </c>
      <c r="J930" s="10" t="s">
        <v>2825</v>
      </c>
      <c r="K930" s="11">
        <v>190000</v>
      </c>
      <c r="L930" s="11">
        <v>87697</v>
      </c>
      <c r="M930" s="11">
        <v>0</v>
      </c>
      <c r="N930" s="21">
        <v>87697</v>
      </c>
      <c r="O930" s="7">
        <v>2</v>
      </c>
      <c r="P930" s="11">
        <v>0</v>
      </c>
      <c r="Q930" s="11">
        <f t="shared" si="98"/>
        <v>11722.565939433409</v>
      </c>
      <c r="R930" s="12" t="b">
        <f t="shared" si="99"/>
        <v>0</v>
      </c>
      <c r="S930" s="23">
        <f t="shared" si="100"/>
        <v>12809.287348606578</v>
      </c>
      <c r="T930" s="23" t="b">
        <f t="shared" si="101"/>
        <v>0</v>
      </c>
      <c r="U930" s="23">
        <f t="shared" si="102"/>
        <v>12819.686596541891</v>
      </c>
      <c r="V930" s="25">
        <f t="shared" si="103"/>
        <v>12820</v>
      </c>
      <c r="W930" s="27">
        <f t="shared" si="104"/>
        <v>-74877</v>
      </c>
    </row>
    <row r="931" spans="2:23" ht="63.75" hidden="1" x14ac:dyDescent="0.2">
      <c r="B931" s="9">
        <v>930</v>
      </c>
      <c r="C931" s="9">
        <v>24</v>
      </c>
      <c r="D931" s="9" t="s">
        <v>2755</v>
      </c>
      <c r="E931" s="9" t="s">
        <v>2826</v>
      </c>
      <c r="F931" s="9">
        <v>165611</v>
      </c>
      <c r="G931" s="10" t="s">
        <v>2757</v>
      </c>
      <c r="H931" s="10" t="s">
        <v>2758</v>
      </c>
      <c r="I931" s="10" t="s">
        <v>2827</v>
      </c>
      <c r="J931" s="10" t="s">
        <v>2828</v>
      </c>
      <c r="K931" s="11">
        <v>180000</v>
      </c>
      <c r="L931" s="11">
        <v>32466.7</v>
      </c>
      <c r="M931" s="11">
        <v>0</v>
      </c>
      <c r="N931" s="21">
        <v>32466.7</v>
      </c>
      <c r="O931" s="7">
        <v>3</v>
      </c>
      <c r="P931" s="11">
        <v>0</v>
      </c>
      <c r="Q931" s="11">
        <f t="shared" si="98"/>
        <v>17583.848909150114</v>
      </c>
      <c r="R931" s="12" t="b">
        <f t="shared" si="99"/>
        <v>0</v>
      </c>
      <c r="S931" s="23">
        <f t="shared" si="100"/>
        <v>18670.570318323284</v>
      </c>
      <c r="T931" s="23" t="b">
        <f t="shared" si="101"/>
        <v>0</v>
      </c>
      <c r="U931" s="23">
        <f t="shared" si="102"/>
        <v>18680.969566258598</v>
      </c>
      <c r="V931" s="25">
        <f t="shared" si="103"/>
        <v>18681</v>
      </c>
      <c r="W931" s="27">
        <f t="shared" si="104"/>
        <v>-13785.7</v>
      </c>
    </row>
    <row r="932" spans="2:23" ht="63.75" hidden="1" x14ac:dyDescent="0.2">
      <c r="B932" s="9">
        <v>931</v>
      </c>
      <c r="C932" s="9">
        <v>25</v>
      </c>
      <c r="D932" s="9" t="s">
        <v>2755</v>
      </c>
      <c r="E932" s="9" t="s">
        <v>2829</v>
      </c>
      <c r="F932" s="9">
        <v>165719</v>
      </c>
      <c r="G932" s="10" t="s">
        <v>2757</v>
      </c>
      <c r="H932" s="10" t="s">
        <v>2758</v>
      </c>
      <c r="I932" s="10" t="s">
        <v>2830</v>
      </c>
      <c r="J932" s="10" t="s">
        <v>2831</v>
      </c>
      <c r="K932" s="11">
        <v>86800</v>
      </c>
      <c r="L932" s="11">
        <v>31975.7</v>
      </c>
      <c r="M932" s="11">
        <v>0</v>
      </c>
      <c r="N932" s="21">
        <v>31975.7</v>
      </c>
      <c r="O932" s="7">
        <v>2</v>
      </c>
      <c r="P932" s="11">
        <v>0</v>
      </c>
      <c r="Q932" s="11">
        <f t="shared" si="98"/>
        <v>11722.565939433409</v>
      </c>
      <c r="R932" s="12" t="b">
        <f t="shared" si="99"/>
        <v>0</v>
      </c>
      <c r="S932" s="23">
        <f t="shared" si="100"/>
        <v>12809.287348606578</v>
      </c>
      <c r="T932" s="23" t="b">
        <f t="shared" si="101"/>
        <v>0</v>
      </c>
      <c r="U932" s="23">
        <f t="shared" si="102"/>
        <v>12819.686596541891</v>
      </c>
      <c r="V932" s="25">
        <f t="shared" si="103"/>
        <v>12820</v>
      </c>
      <c r="W932" s="27">
        <f t="shared" si="104"/>
        <v>-19155.7</v>
      </c>
    </row>
    <row r="933" spans="2:23" ht="63.75" hidden="1" x14ac:dyDescent="0.2">
      <c r="B933" s="9">
        <v>932</v>
      </c>
      <c r="C933" s="9">
        <v>26</v>
      </c>
      <c r="D933" s="9" t="s">
        <v>2755</v>
      </c>
      <c r="E933" s="9" t="s">
        <v>2832</v>
      </c>
      <c r="F933" s="9">
        <v>165899</v>
      </c>
      <c r="G933" s="10" t="s">
        <v>2757</v>
      </c>
      <c r="H933" s="10" t="s">
        <v>2758</v>
      </c>
      <c r="I933" s="10" t="s">
        <v>2833</v>
      </c>
      <c r="J933" s="10" t="s">
        <v>2834</v>
      </c>
      <c r="K933" s="11">
        <v>248105</v>
      </c>
      <c r="L933" s="11">
        <v>120785</v>
      </c>
      <c r="M933" s="11">
        <v>0</v>
      </c>
      <c r="N933" s="21">
        <v>120785</v>
      </c>
      <c r="O933" s="7">
        <v>4</v>
      </c>
      <c r="P933" s="11">
        <v>0</v>
      </c>
      <c r="Q933" s="11">
        <f t="shared" si="98"/>
        <v>23445.131878866818</v>
      </c>
      <c r="R933" s="12" t="b">
        <f t="shared" si="99"/>
        <v>0</v>
      </c>
      <c r="S933" s="23">
        <f t="shared" si="100"/>
        <v>24531.853288039987</v>
      </c>
      <c r="T933" s="23" t="b">
        <f t="shared" si="101"/>
        <v>0</v>
      </c>
      <c r="U933" s="23">
        <f t="shared" si="102"/>
        <v>24542.252535975302</v>
      </c>
      <c r="V933" s="25">
        <f t="shared" si="103"/>
        <v>24543</v>
      </c>
      <c r="W933" s="27">
        <f t="shared" si="104"/>
        <v>-96242</v>
      </c>
    </row>
    <row r="934" spans="2:23" ht="63.75" hidden="1" x14ac:dyDescent="0.2">
      <c r="B934" s="9">
        <v>933</v>
      </c>
      <c r="C934" s="9">
        <v>27</v>
      </c>
      <c r="D934" s="9" t="s">
        <v>2755</v>
      </c>
      <c r="E934" s="9" t="s">
        <v>2835</v>
      </c>
      <c r="F934" s="9">
        <v>165979</v>
      </c>
      <c r="G934" s="10" t="s">
        <v>2757</v>
      </c>
      <c r="H934" s="10" t="s">
        <v>2758</v>
      </c>
      <c r="I934" s="10" t="s">
        <v>2836</v>
      </c>
      <c r="J934" s="10" t="s">
        <v>2837</v>
      </c>
      <c r="K934" s="11">
        <v>126600</v>
      </c>
      <c r="L934" s="11">
        <v>39600</v>
      </c>
      <c r="M934" s="11">
        <v>0</v>
      </c>
      <c r="N934" s="21">
        <v>39600</v>
      </c>
      <c r="O934" s="7">
        <v>2</v>
      </c>
      <c r="P934" s="11">
        <v>0</v>
      </c>
      <c r="Q934" s="11">
        <f t="shared" si="98"/>
        <v>11722.565939433409</v>
      </c>
      <c r="R934" s="12" t="b">
        <f t="shared" si="99"/>
        <v>0</v>
      </c>
      <c r="S934" s="23">
        <f t="shared" si="100"/>
        <v>12809.287348606578</v>
      </c>
      <c r="T934" s="23" t="b">
        <f t="shared" si="101"/>
        <v>0</v>
      </c>
      <c r="U934" s="23">
        <f t="shared" si="102"/>
        <v>12819.686596541891</v>
      </c>
      <c r="V934" s="25">
        <f t="shared" si="103"/>
        <v>12820</v>
      </c>
      <c r="W934" s="27">
        <f t="shared" si="104"/>
        <v>-26780</v>
      </c>
    </row>
    <row r="935" spans="2:23" ht="63.75" hidden="1" x14ac:dyDescent="0.2">
      <c r="B935" s="9">
        <v>934</v>
      </c>
      <c r="C935" s="9">
        <v>28</v>
      </c>
      <c r="D935" s="9" t="s">
        <v>2755</v>
      </c>
      <c r="E935" s="9" t="s">
        <v>423</v>
      </c>
      <c r="F935" s="9">
        <v>166057</v>
      </c>
      <c r="G935" s="10" t="s">
        <v>2757</v>
      </c>
      <c r="H935" s="10" t="s">
        <v>2758</v>
      </c>
      <c r="I935" s="10" t="s">
        <v>2838</v>
      </c>
      <c r="J935" s="10" t="s">
        <v>2839</v>
      </c>
      <c r="K935" s="11">
        <v>145177.57999999999</v>
      </c>
      <c r="L935" s="11">
        <v>28876.16</v>
      </c>
      <c r="M935" s="11">
        <v>0</v>
      </c>
      <c r="N935" s="21">
        <v>28876.16</v>
      </c>
      <c r="O935" s="7">
        <v>4</v>
      </c>
      <c r="P935" s="11">
        <v>0</v>
      </c>
      <c r="Q935" s="11">
        <f t="shared" si="98"/>
        <v>23445.131878866818</v>
      </c>
      <c r="R935" s="12" t="b">
        <f t="shared" si="99"/>
        <v>0</v>
      </c>
      <c r="S935" s="23">
        <f t="shared" si="100"/>
        <v>24531.853288039987</v>
      </c>
      <c r="T935" s="23" t="b">
        <f t="shared" si="101"/>
        <v>0</v>
      </c>
      <c r="U935" s="23">
        <f t="shared" si="102"/>
        <v>24542.252535975302</v>
      </c>
      <c r="V935" s="25">
        <f t="shared" si="103"/>
        <v>24543</v>
      </c>
      <c r="W935" s="27">
        <f t="shared" si="104"/>
        <v>-4333.16</v>
      </c>
    </row>
    <row r="936" spans="2:23" ht="63.75" hidden="1" x14ac:dyDescent="0.2">
      <c r="B936" s="9">
        <v>935</v>
      </c>
      <c r="C936" s="9">
        <v>29</v>
      </c>
      <c r="D936" s="9" t="s">
        <v>2755</v>
      </c>
      <c r="E936" s="9" t="s">
        <v>2840</v>
      </c>
      <c r="F936" s="9">
        <v>166137</v>
      </c>
      <c r="G936" s="10" t="s">
        <v>2757</v>
      </c>
      <c r="H936" s="10" t="s">
        <v>2758</v>
      </c>
      <c r="I936" s="10" t="s">
        <v>2841</v>
      </c>
      <c r="J936" s="10" t="s">
        <v>2842</v>
      </c>
      <c r="K936" s="11">
        <v>120000</v>
      </c>
      <c r="L936" s="11">
        <v>96740.7</v>
      </c>
      <c r="M936" s="11">
        <v>0</v>
      </c>
      <c r="N936" s="21">
        <v>96740.7</v>
      </c>
      <c r="O936" s="7">
        <v>2</v>
      </c>
      <c r="P936" s="11">
        <v>0</v>
      </c>
      <c r="Q936" s="11">
        <f t="shared" si="98"/>
        <v>11722.565939433409</v>
      </c>
      <c r="R936" s="12" t="b">
        <f t="shared" si="99"/>
        <v>0</v>
      </c>
      <c r="S936" s="23">
        <f t="shared" si="100"/>
        <v>12809.287348606578</v>
      </c>
      <c r="T936" s="23" t="b">
        <f t="shared" si="101"/>
        <v>0</v>
      </c>
      <c r="U936" s="23">
        <f t="shared" si="102"/>
        <v>12819.686596541891</v>
      </c>
      <c r="V936" s="25">
        <f t="shared" si="103"/>
        <v>12820</v>
      </c>
      <c r="W936" s="27">
        <f t="shared" si="104"/>
        <v>-83920.7</v>
      </c>
    </row>
    <row r="937" spans="2:23" ht="63.75" hidden="1" x14ac:dyDescent="0.2">
      <c r="B937" s="9">
        <v>936</v>
      </c>
      <c r="C937" s="9">
        <v>30</v>
      </c>
      <c r="D937" s="9" t="s">
        <v>2755</v>
      </c>
      <c r="E937" s="9" t="s">
        <v>2843</v>
      </c>
      <c r="F937" s="9">
        <v>166315</v>
      </c>
      <c r="G937" s="10" t="s">
        <v>2757</v>
      </c>
      <c r="H937" s="10" t="s">
        <v>2758</v>
      </c>
      <c r="I937" s="10" t="s">
        <v>2844</v>
      </c>
      <c r="J937" s="10" t="s">
        <v>2845</v>
      </c>
      <c r="K937" s="11">
        <v>152320</v>
      </c>
      <c r="L937" s="11">
        <v>33432</v>
      </c>
      <c r="M937" s="11">
        <v>0</v>
      </c>
      <c r="N937" s="21">
        <v>33432</v>
      </c>
      <c r="O937" s="7">
        <v>2</v>
      </c>
      <c r="P937" s="11">
        <v>0</v>
      </c>
      <c r="Q937" s="11">
        <f t="shared" si="98"/>
        <v>11722.565939433409</v>
      </c>
      <c r="R937" s="12" t="b">
        <f t="shared" si="99"/>
        <v>0</v>
      </c>
      <c r="S937" s="23">
        <f t="shared" si="100"/>
        <v>12809.287348606578</v>
      </c>
      <c r="T937" s="23" t="b">
        <f t="shared" si="101"/>
        <v>0</v>
      </c>
      <c r="U937" s="23">
        <f t="shared" si="102"/>
        <v>12819.686596541891</v>
      </c>
      <c r="V937" s="25">
        <f t="shared" si="103"/>
        <v>12820</v>
      </c>
      <c r="W937" s="27">
        <f t="shared" si="104"/>
        <v>-20612</v>
      </c>
    </row>
    <row r="938" spans="2:23" ht="63.75" hidden="1" x14ac:dyDescent="0.2">
      <c r="B938" s="9">
        <v>937</v>
      </c>
      <c r="C938" s="9">
        <v>31</v>
      </c>
      <c r="D938" s="9" t="s">
        <v>2755</v>
      </c>
      <c r="E938" s="9" t="s">
        <v>2846</v>
      </c>
      <c r="F938" s="9">
        <v>166529</v>
      </c>
      <c r="G938" s="10" t="s">
        <v>2757</v>
      </c>
      <c r="H938" s="10" t="s">
        <v>2758</v>
      </c>
      <c r="I938" s="10" t="s">
        <v>2847</v>
      </c>
      <c r="J938" s="10" t="s">
        <v>2848</v>
      </c>
      <c r="K938" s="11">
        <v>154700</v>
      </c>
      <c r="L938" s="11">
        <v>154700</v>
      </c>
      <c r="M938" s="11">
        <v>30000</v>
      </c>
      <c r="N938" s="21">
        <v>40000</v>
      </c>
      <c r="O938" s="7">
        <v>3</v>
      </c>
      <c r="P938" s="11">
        <v>0</v>
      </c>
      <c r="Q938" s="11">
        <f t="shared" si="98"/>
        <v>17583.848909150114</v>
      </c>
      <c r="R938" s="12" t="b">
        <f t="shared" si="99"/>
        <v>0</v>
      </c>
      <c r="S938" s="23">
        <f t="shared" si="100"/>
        <v>18670.570318323284</v>
      </c>
      <c r="T938" s="23" t="b">
        <f t="shared" si="101"/>
        <v>0</v>
      </c>
      <c r="U938" s="23">
        <f t="shared" si="102"/>
        <v>18680.969566258598</v>
      </c>
      <c r="V938" s="25">
        <f t="shared" si="103"/>
        <v>18681</v>
      </c>
      <c r="W938" s="27">
        <f t="shared" si="104"/>
        <v>-21319</v>
      </c>
    </row>
    <row r="939" spans="2:23" ht="76.5" hidden="1" x14ac:dyDescent="0.2">
      <c r="B939" s="9">
        <v>938</v>
      </c>
      <c r="C939" s="9">
        <v>32</v>
      </c>
      <c r="D939" s="9" t="s">
        <v>2755</v>
      </c>
      <c r="E939" s="9" t="s">
        <v>2849</v>
      </c>
      <c r="F939" s="9">
        <v>166869</v>
      </c>
      <c r="G939" s="10" t="s">
        <v>2757</v>
      </c>
      <c r="H939" s="10" t="s">
        <v>2758</v>
      </c>
      <c r="I939" s="10" t="s">
        <v>2850</v>
      </c>
      <c r="J939" s="10" t="s">
        <v>2851</v>
      </c>
      <c r="K939" s="11">
        <v>124900</v>
      </c>
      <c r="L939" s="11">
        <v>54139.23</v>
      </c>
      <c r="M939" s="11">
        <v>0</v>
      </c>
      <c r="N939" s="21">
        <v>54139.23</v>
      </c>
      <c r="O939" s="7">
        <v>2</v>
      </c>
      <c r="P939" s="11">
        <v>0</v>
      </c>
      <c r="Q939" s="11">
        <f t="shared" si="98"/>
        <v>11722.565939433409</v>
      </c>
      <c r="R939" s="12" t="b">
        <f t="shared" si="99"/>
        <v>0</v>
      </c>
      <c r="S939" s="23">
        <f t="shared" si="100"/>
        <v>12809.287348606578</v>
      </c>
      <c r="T939" s="23" t="b">
        <f t="shared" si="101"/>
        <v>0</v>
      </c>
      <c r="U939" s="23">
        <f t="shared" si="102"/>
        <v>12819.686596541891</v>
      </c>
      <c r="V939" s="25">
        <f t="shared" si="103"/>
        <v>12820</v>
      </c>
      <c r="W939" s="27">
        <f t="shared" si="104"/>
        <v>-41319.230000000003</v>
      </c>
    </row>
    <row r="940" spans="2:23" ht="63.75" hidden="1" x14ac:dyDescent="0.2">
      <c r="B940" s="9">
        <v>939</v>
      </c>
      <c r="C940" s="9">
        <v>33</v>
      </c>
      <c r="D940" s="9" t="s">
        <v>2755</v>
      </c>
      <c r="E940" s="9" t="s">
        <v>2852</v>
      </c>
      <c r="F940" s="9">
        <v>167179</v>
      </c>
      <c r="G940" s="10" t="s">
        <v>2757</v>
      </c>
      <c r="H940" s="10" t="s">
        <v>2758</v>
      </c>
      <c r="I940" s="10" t="s">
        <v>2853</v>
      </c>
      <c r="J940" s="10" t="s">
        <v>2854</v>
      </c>
      <c r="K940" s="11">
        <v>71400</v>
      </c>
      <c r="L940" s="11">
        <v>71400</v>
      </c>
      <c r="M940" s="11">
        <v>0</v>
      </c>
      <c r="N940" s="21">
        <v>71400</v>
      </c>
      <c r="O940" s="7">
        <v>2</v>
      </c>
      <c r="P940" s="11">
        <v>0</v>
      </c>
      <c r="Q940" s="11">
        <f t="shared" si="98"/>
        <v>11722.565939433409</v>
      </c>
      <c r="R940" s="12" t="b">
        <f t="shared" si="99"/>
        <v>0</v>
      </c>
      <c r="S940" s="23">
        <f t="shared" si="100"/>
        <v>12809.287348606578</v>
      </c>
      <c r="T940" s="23" t="b">
        <f t="shared" si="101"/>
        <v>0</v>
      </c>
      <c r="U940" s="23">
        <f t="shared" si="102"/>
        <v>12819.686596541891</v>
      </c>
      <c r="V940" s="25">
        <f t="shared" si="103"/>
        <v>12820</v>
      </c>
      <c r="W940" s="27">
        <f t="shared" si="104"/>
        <v>-58580</v>
      </c>
    </row>
    <row r="941" spans="2:23" ht="25.5" hidden="1" x14ac:dyDescent="0.2">
      <c r="B941" s="9">
        <v>940</v>
      </c>
      <c r="C941" s="9">
        <v>1</v>
      </c>
      <c r="D941" s="9" t="s">
        <v>2855</v>
      </c>
      <c r="E941" s="9" t="s">
        <v>2856</v>
      </c>
      <c r="F941" s="9">
        <v>175224</v>
      </c>
      <c r="G941" s="10" t="s">
        <v>2857</v>
      </c>
      <c r="H941" s="10" t="s">
        <v>2858</v>
      </c>
      <c r="I941" s="10" t="s">
        <v>2859</v>
      </c>
      <c r="J941" s="10" t="s">
        <v>2860</v>
      </c>
      <c r="K941" s="11">
        <v>148750</v>
      </c>
      <c r="L941" s="11">
        <v>29000</v>
      </c>
      <c r="M941" s="11">
        <v>9000</v>
      </c>
      <c r="N941" s="21">
        <v>20000</v>
      </c>
      <c r="O941" s="7">
        <v>3</v>
      </c>
      <c r="P941" s="11">
        <v>0</v>
      </c>
      <c r="Q941" s="11">
        <f t="shared" si="98"/>
        <v>17583.848909150114</v>
      </c>
      <c r="R941" s="12" t="b">
        <f t="shared" si="99"/>
        <v>0</v>
      </c>
      <c r="S941" s="23">
        <f t="shared" si="100"/>
        <v>18670.570318323284</v>
      </c>
      <c r="T941" s="23" t="b">
        <f t="shared" si="101"/>
        <v>0</v>
      </c>
      <c r="U941" s="23">
        <f t="shared" si="102"/>
        <v>18680.969566258598</v>
      </c>
      <c r="V941" s="25">
        <f t="shared" si="103"/>
        <v>18681</v>
      </c>
      <c r="W941" s="27">
        <f t="shared" si="104"/>
        <v>-1319</v>
      </c>
    </row>
    <row r="942" spans="2:23" ht="25.5" hidden="1" x14ac:dyDescent="0.2">
      <c r="B942" s="9">
        <v>941</v>
      </c>
      <c r="C942" s="9">
        <v>2</v>
      </c>
      <c r="D942" s="9" t="s">
        <v>2855</v>
      </c>
      <c r="E942" s="9" t="s">
        <v>2861</v>
      </c>
      <c r="F942" s="9">
        <v>175885</v>
      </c>
      <c r="G942" s="10" t="s">
        <v>2857</v>
      </c>
      <c r="H942" s="10" t="s">
        <v>2858</v>
      </c>
      <c r="I942" s="10" t="s">
        <v>2862</v>
      </c>
      <c r="J942" s="10" t="s">
        <v>2863</v>
      </c>
      <c r="K942" s="11">
        <v>154700</v>
      </c>
      <c r="L942" s="11">
        <v>82805</v>
      </c>
      <c r="M942" s="11">
        <v>2000</v>
      </c>
      <c r="N942" s="21">
        <v>78000</v>
      </c>
      <c r="O942" s="7">
        <v>2</v>
      </c>
      <c r="P942" s="11">
        <v>0</v>
      </c>
      <c r="Q942" s="11">
        <f t="shared" si="98"/>
        <v>11722.565939433409</v>
      </c>
      <c r="R942" s="12" t="b">
        <f t="shared" si="99"/>
        <v>0</v>
      </c>
      <c r="S942" s="23">
        <f t="shared" si="100"/>
        <v>12809.287348606578</v>
      </c>
      <c r="T942" s="23" t="b">
        <f t="shared" si="101"/>
        <v>0</v>
      </c>
      <c r="U942" s="23">
        <f t="shared" si="102"/>
        <v>12819.686596541891</v>
      </c>
      <c r="V942" s="25">
        <f t="shared" si="103"/>
        <v>12820</v>
      </c>
      <c r="W942" s="27">
        <f t="shared" si="104"/>
        <v>-65180</v>
      </c>
    </row>
    <row r="943" spans="2:23" ht="25.5" hidden="1" x14ac:dyDescent="0.2">
      <c r="B943" s="9">
        <v>942</v>
      </c>
      <c r="C943" s="9">
        <v>3</v>
      </c>
      <c r="D943" s="9" t="s">
        <v>2855</v>
      </c>
      <c r="E943" s="9" t="s">
        <v>2419</v>
      </c>
      <c r="F943" s="9">
        <v>175938</v>
      </c>
      <c r="G943" s="10" t="s">
        <v>2857</v>
      </c>
      <c r="H943" s="10" t="s">
        <v>2858</v>
      </c>
      <c r="I943" s="10" t="s">
        <v>2864</v>
      </c>
      <c r="J943" s="10" t="s">
        <v>2865</v>
      </c>
      <c r="K943" s="11">
        <v>154700</v>
      </c>
      <c r="L943" s="11">
        <v>83050</v>
      </c>
      <c r="M943" s="11">
        <v>11900</v>
      </c>
      <c r="N943" s="21">
        <v>71150</v>
      </c>
      <c r="O943" s="7">
        <v>4</v>
      </c>
      <c r="P943" s="11">
        <v>0</v>
      </c>
      <c r="Q943" s="11">
        <f t="shared" si="98"/>
        <v>23445.131878866818</v>
      </c>
      <c r="R943" s="12" t="b">
        <f t="shared" si="99"/>
        <v>0</v>
      </c>
      <c r="S943" s="23">
        <f t="shared" si="100"/>
        <v>24531.853288039987</v>
      </c>
      <c r="T943" s="23" t="b">
        <f t="shared" si="101"/>
        <v>0</v>
      </c>
      <c r="U943" s="23">
        <f t="shared" si="102"/>
        <v>24542.252535975302</v>
      </c>
      <c r="V943" s="25">
        <f t="shared" si="103"/>
        <v>24543</v>
      </c>
      <c r="W943" s="27">
        <f t="shared" si="104"/>
        <v>-46607</v>
      </c>
    </row>
    <row r="944" spans="2:23" ht="51" hidden="1" x14ac:dyDescent="0.2">
      <c r="B944" s="9">
        <v>943</v>
      </c>
      <c r="C944" s="9">
        <v>4</v>
      </c>
      <c r="D944" s="9" t="s">
        <v>2855</v>
      </c>
      <c r="E944" s="9" t="s">
        <v>2866</v>
      </c>
      <c r="F944" s="9">
        <v>178938</v>
      </c>
      <c r="G944" s="10" t="s">
        <v>2857</v>
      </c>
      <c r="H944" s="10" t="s">
        <v>2858</v>
      </c>
      <c r="I944" s="10" t="s">
        <v>2867</v>
      </c>
      <c r="J944" s="10" t="s">
        <v>2868</v>
      </c>
      <c r="K944" s="11">
        <v>133280</v>
      </c>
      <c r="L944" s="11">
        <v>69325</v>
      </c>
      <c r="M944" s="11">
        <v>20000</v>
      </c>
      <c r="N944" s="21">
        <v>49325</v>
      </c>
      <c r="O944" s="7">
        <v>2</v>
      </c>
      <c r="P944" s="11">
        <v>0</v>
      </c>
      <c r="Q944" s="11">
        <f t="shared" si="98"/>
        <v>11722.565939433409</v>
      </c>
      <c r="R944" s="12" t="b">
        <f t="shared" si="99"/>
        <v>0</v>
      </c>
      <c r="S944" s="23">
        <f t="shared" si="100"/>
        <v>12809.287348606578</v>
      </c>
      <c r="T944" s="23" t="b">
        <f t="shared" si="101"/>
        <v>0</v>
      </c>
      <c r="U944" s="23">
        <f t="shared" si="102"/>
        <v>12819.686596541891</v>
      </c>
      <c r="V944" s="25">
        <f t="shared" si="103"/>
        <v>12820</v>
      </c>
      <c r="W944" s="27">
        <f t="shared" si="104"/>
        <v>-36505</v>
      </c>
    </row>
    <row r="945" spans="2:23" ht="25.5" hidden="1" x14ac:dyDescent="0.2">
      <c r="B945" s="9">
        <v>944</v>
      </c>
      <c r="C945" s="9">
        <v>5</v>
      </c>
      <c r="D945" s="9" t="s">
        <v>2855</v>
      </c>
      <c r="E945" s="9" t="s">
        <v>2869</v>
      </c>
      <c r="F945" s="9">
        <v>176506</v>
      </c>
      <c r="G945" s="10" t="s">
        <v>2857</v>
      </c>
      <c r="H945" s="10" t="s">
        <v>2858</v>
      </c>
      <c r="I945" s="10" t="s">
        <v>2870</v>
      </c>
      <c r="J945" s="10" t="s">
        <v>2871</v>
      </c>
      <c r="K945" s="11">
        <v>154700</v>
      </c>
      <c r="L945" s="11">
        <v>71400</v>
      </c>
      <c r="M945" s="11">
        <v>30000</v>
      </c>
      <c r="N945" s="21">
        <v>20000</v>
      </c>
      <c r="O945" s="7">
        <v>2</v>
      </c>
      <c r="P945" s="11">
        <v>0</v>
      </c>
      <c r="Q945" s="11">
        <f t="shared" si="98"/>
        <v>11722.565939433409</v>
      </c>
      <c r="R945" s="12" t="b">
        <f t="shared" si="99"/>
        <v>0</v>
      </c>
      <c r="S945" s="23">
        <f t="shared" si="100"/>
        <v>12809.287348606578</v>
      </c>
      <c r="T945" s="23" t="b">
        <f t="shared" si="101"/>
        <v>0</v>
      </c>
      <c r="U945" s="23">
        <f t="shared" si="102"/>
        <v>12819.686596541891</v>
      </c>
      <c r="V945" s="25">
        <f t="shared" si="103"/>
        <v>12820</v>
      </c>
      <c r="W945" s="27">
        <f t="shared" si="104"/>
        <v>-7180</v>
      </c>
    </row>
    <row r="946" spans="2:23" ht="38.25" hidden="1" x14ac:dyDescent="0.2">
      <c r="B946" s="9">
        <v>945</v>
      </c>
      <c r="C946" s="9">
        <v>6</v>
      </c>
      <c r="D946" s="9" t="s">
        <v>2855</v>
      </c>
      <c r="E946" s="9" t="s">
        <v>2872</v>
      </c>
      <c r="F946" s="9">
        <v>176748</v>
      </c>
      <c r="G946" s="10" t="s">
        <v>2857</v>
      </c>
      <c r="H946" s="10" t="s">
        <v>2858</v>
      </c>
      <c r="I946" s="10" t="s">
        <v>2873</v>
      </c>
      <c r="J946" s="10" t="s">
        <v>2874</v>
      </c>
      <c r="K946" s="11">
        <v>154700</v>
      </c>
      <c r="L946" s="11">
        <v>144057</v>
      </c>
      <c r="M946" s="11">
        <v>4057</v>
      </c>
      <c r="N946" s="21">
        <v>140000</v>
      </c>
      <c r="O946" s="7">
        <v>2</v>
      </c>
      <c r="P946" s="11">
        <v>0</v>
      </c>
      <c r="Q946" s="11">
        <f t="shared" si="98"/>
        <v>11722.565939433409</v>
      </c>
      <c r="R946" s="12" t="b">
        <f t="shared" si="99"/>
        <v>0</v>
      </c>
      <c r="S946" s="23">
        <f t="shared" si="100"/>
        <v>12809.287348606578</v>
      </c>
      <c r="T946" s="23" t="b">
        <f t="shared" si="101"/>
        <v>0</v>
      </c>
      <c r="U946" s="23">
        <f t="shared" si="102"/>
        <v>12819.686596541891</v>
      </c>
      <c r="V946" s="25">
        <f t="shared" si="103"/>
        <v>12820</v>
      </c>
      <c r="W946" s="27">
        <f t="shared" si="104"/>
        <v>-127180</v>
      </c>
    </row>
    <row r="947" spans="2:23" ht="76.5" hidden="1" x14ac:dyDescent="0.2">
      <c r="B947" s="9">
        <v>946</v>
      </c>
      <c r="C947" s="9">
        <v>7</v>
      </c>
      <c r="D947" s="9" t="s">
        <v>2855</v>
      </c>
      <c r="E947" s="9" t="s">
        <v>1611</v>
      </c>
      <c r="F947" s="9">
        <v>176793</v>
      </c>
      <c r="G947" s="10" t="s">
        <v>2857</v>
      </c>
      <c r="H947" s="10" t="s">
        <v>2858</v>
      </c>
      <c r="I947" s="10" t="s">
        <v>2875</v>
      </c>
      <c r="J947" s="10" t="s">
        <v>2876</v>
      </c>
      <c r="K947" s="11">
        <v>253194</v>
      </c>
      <c r="L947" s="11">
        <v>125000</v>
      </c>
      <c r="M947" s="11">
        <v>25000</v>
      </c>
      <c r="N947" s="21">
        <v>100000</v>
      </c>
      <c r="O947" s="7">
        <v>2</v>
      </c>
      <c r="P947" s="11">
        <v>0</v>
      </c>
      <c r="Q947" s="11">
        <f t="shared" si="98"/>
        <v>11722.565939433409</v>
      </c>
      <c r="R947" s="12" t="b">
        <f t="shared" si="99"/>
        <v>0</v>
      </c>
      <c r="S947" s="23">
        <f t="shared" si="100"/>
        <v>12809.287348606578</v>
      </c>
      <c r="T947" s="23" t="b">
        <f t="shared" si="101"/>
        <v>0</v>
      </c>
      <c r="U947" s="23">
        <f t="shared" si="102"/>
        <v>12819.686596541891</v>
      </c>
      <c r="V947" s="25">
        <f t="shared" si="103"/>
        <v>12820</v>
      </c>
      <c r="W947" s="27">
        <f t="shared" si="104"/>
        <v>-87180</v>
      </c>
    </row>
    <row r="948" spans="2:23" ht="38.25" hidden="1" x14ac:dyDescent="0.2">
      <c r="B948" s="9">
        <v>947</v>
      </c>
      <c r="C948" s="9">
        <v>8</v>
      </c>
      <c r="D948" s="9" t="s">
        <v>2855</v>
      </c>
      <c r="E948" s="9" t="s">
        <v>2877</v>
      </c>
      <c r="F948" s="9">
        <v>176944</v>
      </c>
      <c r="G948" s="10" t="s">
        <v>2857</v>
      </c>
      <c r="H948" s="10" t="s">
        <v>2858</v>
      </c>
      <c r="I948" s="10" t="s">
        <v>2878</v>
      </c>
      <c r="J948" s="10" t="s">
        <v>2879</v>
      </c>
      <c r="K948" s="11">
        <v>80000</v>
      </c>
      <c r="L948" s="11">
        <v>58700</v>
      </c>
      <c r="M948" s="11">
        <v>15000</v>
      </c>
      <c r="N948" s="21">
        <v>43700</v>
      </c>
      <c r="O948" s="7">
        <v>4</v>
      </c>
      <c r="P948" s="11">
        <v>0</v>
      </c>
      <c r="Q948" s="11">
        <f t="shared" si="98"/>
        <v>23445.131878866818</v>
      </c>
      <c r="R948" s="12" t="b">
        <f t="shared" si="99"/>
        <v>0</v>
      </c>
      <c r="S948" s="23">
        <f t="shared" si="100"/>
        <v>24531.853288039987</v>
      </c>
      <c r="T948" s="23" t="b">
        <f t="shared" si="101"/>
        <v>0</v>
      </c>
      <c r="U948" s="23">
        <f t="shared" si="102"/>
        <v>24542.252535975302</v>
      </c>
      <c r="V948" s="25">
        <f t="shared" si="103"/>
        <v>24543</v>
      </c>
      <c r="W948" s="27">
        <f t="shared" si="104"/>
        <v>-19157</v>
      </c>
    </row>
    <row r="949" spans="2:23" ht="51" hidden="1" x14ac:dyDescent="0.2">
      <c r="B949" s="9">
        <v>948</v>
      </c>
      <c r="C949" s="9">
        <v>9</v>
      </c>
      <c r="D949" s="9" t="s">
        <v>2855</v>
      </c>
      <c r="E949" s="9" t="s">
        <v>2880</v>
      </c>
      <c r="F949" s="9">
        <v>177003</v>
      </c>
      <c r="G949" s="10" t="s">
        <v>2857</v>
      </c>
      <c r="H949" s="10" t="s">
        <v>2858</v>
      </c>
      <c r="I949" s="10" t="s">
        <v>2881</v>
      </c>
      <c r="J949" s="10" t="s">
        <v>2882</v>
      </c>
      <c r="K949" s="11">
        <v>154700</v>
      </c>
      <c r="L949" s="11">
        <v>59794</v>
      </c>
      <c r="M949" s="11">
        <v>10000</v>
      </c>
      <c r="N949" s="21">
        <v>49794</v>
      </c>
      <c r="O949" s="7">
        <v>5</v>
      </c>
      <c r="P949" s="11">
        <v>0</v>
      </c>
      <c r="Q949" s="11">
        <f t="shared" si="98"/>
        <v>29306.414848583521</v>
      </c>
      <c r="R949" s="12" t="b">
        <f t="shared" si="99"/>
        <v>0</v>
      </c>
      <c r="S949" s="23">
        <f t="shared" si="100"/>
        <v>30393.136257756691</v>
      </c>
      <c r="T949" s="23" t="b">
        <f t="shared" si="101"/>
        <v>0</v>
      </c>
      <c r="U949" s="23">
        <f t="shared" si="102"/>
        <v>30403.535505692005</v>
      </c>
      <c r="V949" s="25">
        <f t="shared" si="103"/>
        <v>30404</v>
      </c>
      <c r="W949" s="27">
        <f t="shared" si="104"/>
        <v>-19390</v>
      </c>
    </row>
    <row r="950" spans="2:23" ht="25.5" hidden="1" x14ac:dyDescent="0.2">
      <c r="B950" s="9">
        <v>949</v>
      </c>
      <c r="C950" s="9">
        <v>10</v>
      </c>
      <c r="D950" s="9" t="s">
        <v>2855</v>
      </c>
      <c r="E950" s="9" t="s">
        <v>384</v>
      </c>
      <c r="F950" s="9">
        <v>175019</v>
      </c>
      <c r="G950" s="10" t="s">
        <v>2857</v>
      </c>
      <c r="H950" s="10" t="s">
        <v>2858</v>
      </c>
      <c r="I950" s="10" t="s">
        <v>2883</v>
      </c>
      <c r="J950" s="10" t="s">
        <v>2884</v>
      </c>
      <c r="K950" s="11">
        <v>132000</v>
      </c>
      <c r="L950" s="11">
        <v>86000</v>
      </c>
      <c r="M950" s="11">
        <v>10000</v>
      </c>
      <c r="N950" s="21">
        <v>76000</v>
      </c>
      <c r="O950" s="13">
        <v>4</v>
      </c>
      <c r="P950" s="11">
        <v>0</v>
      </c>
      <c r="Q950" s="11">
        <f t="shared" si="98"/>
        <v>23445.131878866818</v>
      </c>
      <c r="R950" s="12" t="b">
        <f t="shared" si="99"/>
        <v>0</v>
      </c>
      <c r="S950" s="23">
        <f t="shared" si="100"/>
        <v>24531.853288039987</v>
      </c>
      <c r="T950" s="23" t="b">
        <f t="shared" si="101"/>
        <v>0</v>
      </c>
      <c r="U950" s="23">
        <f t="shared" si="102"/>
        <v>24542.252535975302</v>
      </c>
      <c r="V950" s="25">
        <f t="shared" si="103"/>
        <v>24543</v>
      </c>
      <c r="W950" s="27">
        <f t="shared" si="104"/>
        <v>-51457</v>
      </c>
    </row>
    <row r="951" spans="2:23" ht="25.5" hidden="1" x14ac:dyDescent="0.2">
      <c r="B951" s="9">
        <v>950</v>
      </c>
      <c r="C951" s="9">
        <v>11</v>
      </c>
      <c r="D951" s="9" t="s">
        <v>2855</v>
      </c>
      <c r="E951" s="9" t="s">
        <v>2885</v>
      </c>
      <c r="F951" s="9">
        <v>177263</v>
      </c>
      <c r="G951" s="10" t="s">
        <v>2857</v>
      </c>
      <c r="H951" s="10" t="s">
        <v>2858</v>
      </c>
      <c r="I951" s="10" t="s">
        <v>2886</v>
      </c>
      <c r="J951" s="10" t="s">
        <v>2887</v>
      </c>
      <c r="K951" s="11">
        <v>154700</v>
      </c>
      <c r="L951" s="11">
        <v>113050</v>
      </c>
      <c r="M951" s="11">
        <v>0</v>
      </c>
      <c r="N951" s="21">
        <v>113050</v>
      </c>
      <c r="O951" s="7">
        <v>3</v>
      </c>
      <c r="P951" s="11">
        <v>0</v>
      </c>
      <c r="Q951" s="11">
        <f t="shared" si="98"/>
        <v>17583.848909150114</v>
      </c>
      <c r="R951" s="12" t="b">
        <f t="shared" si="99"/>
        <v>0</v>
      </c>
      <c r="S951" s="23">
        <f t="shared" si="100"/>
        <v>18670.570318323284</v>
      </c>
      <c r="T951" s="23" t="b">
        <f t="shared" si="101"/>
        <v>0</v>
      </c>
      <c r="U951" s="23">
        <f t="shared" si="102"/>
        <v>18680.969566258598</v>
      </c>
      <c r="V951" s="25">
        <f t="shared" si="103"/>
        <v>18681</v>
      </c>
      <c r="W951" s="27">
        <f t="shared" si="104"/>
        <v>-94369</v>
      </c>
    </row>
    <row r="952" spans="2:23" ht="25.5" hidden="1" x14ac:dyDescent="0.2">
      <c r="B952" s="9">
        <v>951</v>
      </c>
      <c r="C952" s="9">
        <v>12</v>
      </c>
      <c r="D952" s="9" t="s">
        <v>2855</v>
      </c>
      <c r="E952" s="9" t="s">
        <v>268</v>
      </c>
      <c r="F952" s="9">
        <v>178901</v>
      </c>
      <c r="G952" s="10" t="s">
        <v>2857</v>
      </c>
      <c r="H952" s="10" t="s">
        <v>2858</v>
      </c>
      <c r="I952" s="10" t="s">
        <v>2888</v>
      </c>
      <c r="J952" s="10" t="s">
        <v>2889</v>
      </c>
      <c r="K952" s="11">
        <v>154700</v>
      </c>
      <c r="L952" s="11">
        <v>35000</v>
      </c>
      <c r="M952" s="11">
        <v>20000</v>
      </c>
      <c r="N952" s="21">
        <v>15000</v>
      </c>
      <c r="O952" s="7">
        <v>2</v>
      </c>
      <c r="P952" s="11">
        <v>0</v>
      </c>
      <c r="Q952" s="11">
        <f t="shared" si="98"/>
        <v>11722.565939433409</v>
      </c>
      <c r="R952" s="12" t="b">
        <f t="shared" si="99"/>
        <v>0</v>
      </c>
      <c r="S952" s="23">
        <f t="shared" si="100"/>
        <v>12809.287348606578</v>
      </c>
      <c r="T952" s="23" t="b">
        <f t="shared" si="101"/>
        <v>0</v>
      </c>
      <c r="U952" s="23">
        <f t="shared" si="102"/>
        <v>12819.686596541891</v>
      </c>
      <c r="V952" s="25">
        <f t="shared" si="103"/>
        <v>12820</v>
      </c>
      <c r="W952" s="27">
        <f t="shared" si="104"/>
        <v>-2180</v>
      </c>
    </row>
    <row r="953" spans="2:23" ht="25.5" hidden="1" x14ac:dyDescent="0.2">
      <c r="B953" s="9">
        <v>952</v>
      </c>
      <c r="C953" s="9">
        <v>13</v>
      </c>
      <c r="D953" s="9" t="s">
        <v>2855</v>
      </c>
      <c r="E953" s="9" t="s">
        <v>2890</v>
      </c>
      <c r="F953" s="9">
        <v>177842</v>
      </c>
      <c r="G953" s="10" t="s">
        <v>2857</v>
      </c>
      <c r="H953" s="10" t="s">
        <v>2858</v>
      </c>
      <c r="I953" s="10" t="s">
        <v>2891</v>
      </c>
      <c r="J953" s="10" t="s">
        <v>2892</v>
      </c>
      <c r="K953" s="11">
        <v>154700</v>
      </c>
      <c r="L953" s="11">
        <v>113050</v>
      </c>
      <c r="M953" s="11">
        <v>21150</v>
      </c>
      <c r="N953" s="21">
        <v>80000</v>
      </c>
      <c r="O953" s="7">
        <v>2</v>
      </c>
      <c r="P953" s="11">
        <v>0</v>
      </c>
      <c r="Q953" s="11">
        <f t="shared" si="98"/>
        <v>11722.565939433409</v>
      </c>
      <c r="R953" s="12" t="b">
        <f t="shared" si="99"/>
        <v>0</v>
      </c>
      <c r="S953" s="23">
        <f t="shared" si="100"/>
        <v>12809.287348606578</v>
      </c>
      <c r="T953" s="23" t="b">
        <f t="shared" si="101"/>
        <v>0</v>
      </c>
      <c r="U953" s="23">
        <f t="shared" si="102"/>
        <v>12819.686596541891</v>
      </c>
      <c r="V953" s="25">
        <f t="shared" si="103"/>
        <v>12820</v>
      </c>
      <c r="W953" s="27">
        <f t="shared" si="104"/>
        <v>-67180</v>
      </c>
    </row>
    <row r="954" spans="2:23" ht="51" hidden="1" x14ac:dyDescent="0.2">
      <c r="B954" s="9">
        <v>953</v>
      </c>
      <c r="C954" s="9">
        <v>14</v>
      </c>
      <c r="D954" s="9" t="s">
        <v>2855</v>
      </c>
      <c r="E954" s="9" t="s">
        <v>2893</v>
      </c>
      <c r="F954" s="9">
        <v>178046</v>
      </c>
      <c r="G954" s="10" t="s">
        <v>2857</v>
      </c>
      <c r="H954" s="10" t="s">
        <v>2858</v>
      </c>
      <c r="I954" s="10" t="s">
        <v>2894</v>
      </c>
      <c r="J954" s="10" t="s">
        <v>2895</v>
      </c>
      <c r="K954" s="11">
        <v>118889.33</v>
      </c>
      <c r="L954" s="11">
        <v>68247</v>
      </c>
      <c r="M954" s="11">
        <v>18247</v>
      </c>
      <c r="N954" s="21">
        <v>50000</v>
      </c>
      <c r="O954" s="7">
        <v>2</v>
      </c>
      <c r="P954" s="11">
        <v>0</v>
      </c>
      <c r="Q954" s="11">
        <f t="shared" si="98"/>
        <v>11722.565939433409</v>
      </c>
      <c r="R954" s="12" t="b">
        <f t="shared" si="99"/>
        <v>0</v>
      </c>
      <c r="S954" s="23">
        <f t="shared" si="100"/>
        <v>12809.287348606578</v>
      </c>
      <c r="T954" s="23" t="b">
        <f t="shared" si="101"/>
        <v>0</v>
      </c>
      <c r="U954" s="23">
        <f t="shared" si="102"/>
        <v>12819.686596541891</v>
      </c>
      <c r="V954" s="25">
        <f t="shared" si="103"/>
        <v>12820</v>
      </c>
      <c r="W954" s="27">
        <f t="shared" si="104"/>
        <v>-37180</v>
      </c>
    </row>
    <row r="955" spans="2:23" ht="63.75" hidden="1" x14ac:dyDescent="0.2">
      <c r="B955" s="9">
        <v>954</v>
      </c>
      <c r="C955" s="9">
        <v>15</v>
      </c>
      <c r="D955" s="9" t="s">
        <v>2855</v>
      </c>
      <c r="E955" s="9" t="s">
        <v>2896</v>
      </c>
      <c r="F955" s="9">
        <v>178689</v>
      </c>
      <c r="G955" s="10" t="s">
        <v>2857</v>
      </c>
      <c r="H955" s="10" t="s">
        <v>2858</v>
      </c>
      <c r="I955" s="10" t="s">
        <v>2897</v>
      </c>
      <c r="J955" s="10" t="s">
        <v>2898</v>
      </c>
      <c r="K955" s="11">
        <v>154700</v>
      </c>
      <c r="L955" s="11">
        <v>74700</v>
      </c>
      <c r="M955" s="11">
        <v>20000</v>
      </c>
      <c r="N955" s="21">
        <v>60000</v>
      </c>
      <c r="O955" s="7">
        <v>2</v>
      </c>
      <c r="P955" s="11">
        <v>0</v>
      </c>
      <c r="Q955" s="11">
        <f t="shared" si="98"/>
        <v>11722.565939433409</v>
      </c>
      <c r="R955" s="12" t="b">
        <f t="shared" si="99"/>
        <v>0</v>
      </c>
      <c r="S955" s="23">
        <f t="shared" si="100"/>
        <v>12809.287348606578</v>
      </c>
      <c r="T955" s="23" t="b">
        <f t="shared" si="101"/>
        <v>0</v>
      </c>
      <c r="U955" s="23">
        <f t="shared" si="102"/>
        <v>12819.686596541891</v>
      </c>
      <c r="V955" s="25">
        <f t="shared" si="103"/>
        <v>12820</v>
      </c>
      <c r="W955" s="27">
        <f t="shared" si="104"/>
        <v>-47180</v>
      </c>
    </row>
    <row r="956" spans="2:23" ht="38.25" hidden="1" x14ac:dyDescent="0.2">
      <c r="B956" s="9">
        <v>955</v>
      </c>
      <c r="C956" s="9">
        <v>16</v>
      </c>
      <c r="D956" s="9" t="s">
        <v>2855</v>
      </c>
      <c r="E956" s="9" t="s">
        <v>104</v>
      </c>
      <c r="F956" s="9">
        <v>178377</v>
      </c>
      <c r="G956" s="10" t="s">
        <v>2857</v>
      </c>
      <c r="H956" s="10" t="s">
        <v>2858</v>
      </c>
      <c r="I956" s="10" t="s">
        <v>2899</v>
      </c>
      <c r="J956" s="10" t="s">
        <v>2900</v>
      </c>
      <c r="K956" s="11">
        <v>154700</v>
      </c>
      <c r="L956" s="11">
        <v>54334</v>
      </c>
      <c r="M956" s="11">
        <v>10000</v>
      </c>
      <c r="N956" s="21">
        <v>44334</v>
      </c>
      <c r="O956" s="7">
        <v>3</v>
      </c>
      <c r="P956" s="11">
        <v>0</v>
      </c>
      <c r="Q956" s="11">
        <f t="shared" si="98"/>
        <v>17583.848909150114</v>
      </c>
      <c r="R956" s="12" t="b">
        <f t="shared" si="99"/>
        <v>0</v>
      </c>
      <c r="S956" s="23">
        <f t="shared" si="100"/>
        <v>18670.570318323284</v>
      </c>
      <c r="T956" s="23" t="b">
        <f t="shared" si="101"/>
        <v>0</v>
      </c>
      <c r="U956" s="23">
        <f t="shared" si="102"/>
        <v>18680.969566258598</v>
      </c>
      <c r="V956" s="25">
        <f t="shared" si="103"/>
        <v>18681</v>
      </c>
      <c r="W956" s="27">
        <f t="shared" si="104"/>
        <v>-25653</v>
      </c>
    </row>
    <row r="957" spans="2:23" ht="51" hidden="1" x14ac:dyDescent="0.2">
      <c r="B957" s="9">
        <v>956</v>
      </c>
      <c r="C957" s="9">
        <v>17</v>
      </c>
      <c r="D957" s="9" t="s">
        <v>2855</v>
      </c>
      <c r="E957" s="9" t="s">
        <v>2901</v>
      </c>
      <c r="F957" s="9">
        <v>178475</v>
      </c>
      <c r="G957" s="10" t="s">
        <v>2857</v>
      </c>
      <c r="H957" s="10" t="s">
        <v>2858</v>
      </c>
      <c r="I957" s="10" t="s">
        <v>2902</v>
      </c>
      <c r="J957" s="10" t="s">
        <v>2903</v>
      </c>
      <c r="K957" s="11">
        <v>74083</v>
      </c>
      <c r="L957" s="11">
        <v>11113</v>
      </c>
      <c r="M957" s="11">
        <v>0</v>
      </c>
      <c r="N957" s="21">
        <v>11113</v>
      </c>
      <c r="O957" s="7">
        <v>3</v>
      </c>
      <c r="P957" s="11">
        <v>0</v>
      </c>
      <c r="Q957" s="11">
        <f t="shared" si="98"/>
        <v>11113</v>
      </c>
      <c r="R957" s="12" t="b">
        <f t="shared" si="99"/>
        <v>1</v>
      </c>
      <c r="S957" s="23">
        <f t="shared" si="100"/>
        <v>11113</v>
      </c>
      <c r="T957" s="23" t="b">
        <f t="shared" si="101"/>
        <v>1</v>
      </c>
      <c r="U957" s="23">
        <f t="shared" si="102"/>
        <v>11113</v>
      </c>
      <c r="V957" s="25">
        <f t="shared" si="103"/>
        <v>11113</v>
      </c>
      <c r="W957" s="27">
        <f t="shared" si="104"/>
        <v>0</v>
      </c>
    </row>
    <row r="958" spans="2:23" ht="63.75" hidden="1" x14ac:dyDescent="0.2">
      <c r="B958" s="9">
        <v>957</v>
      </c>
      <c r="C958" s="9">
        <v>18</v>
      </c>
      <c r="D958" s="9" t="s">
        <v>2855</v>
      </c>
      <c r="E958" s="9" t="s">
        <v>2904</v>
      </c>
      <c r="F958" s="9">
        <v>178545</v>
      </c>
      <c r="G958" s="10" t="s">
        <v>2857</v>
      </c>
      <c r="H958" s="10" t="s">
        <v>2858</v>
      </c>
      <c r="I958" s="10" t="s">
        <v>2905</v>
      </c>
      <c r="J958" s="10" t="s">
        <v>2906</v>
      </c>
      <c r="K958" s="11">
        <v>154700</v>
      </c>
      <c r="L958" s="11">
        <v>59500</v>
      </c>
      <c r="M958" s="11">
        <v>29750</v>
      </c>
      <c r="N958" s="21">
        <v>29750</v>
      </c>
      <c r="O958" s="7">
        <v>4</v>
      </c>
      <c r="P958" s="11">
        <v>0</v>
      </c>
      <c r="Q958" s="11">
        <f t="shared" si="98"/>
        <v>23445.131878866818</v>
      </c>
      <c r="R958" s="12" t="b">
        <f t="shared" si="99"/>
        <v>0</v>
      </c>
      <c r="S958" s="23">
        <f t="shared" si="100"/>
        <v>24531.853288039987</v>
      </c>
      <c r="T958" s="23" t="b">
        <f t="shared" si="101"/>
        <v>0</v>
      </c>
      <c r="U958" s="23">
        <f t="shared" si="102"/>
        <v>24542.252535975302</v>
      </c>
      <c r="V958" s="25">
        <f t="shared" si="103"/>
        <v>24543</v>
      </c>
      <c r="W958" s="27">
        <f t="shared" si="104"/>
        <v>-5207</v>
      </c>
    </row>
    <row r="959" spans="2:23" hidden="1" x14ac:dyDescent="0.2">
      <c r="B959" s="67" t="s">
        <v>2907</v>
      </c>
      <c r="C959" s="68"/>
      <c r="D959" s="68"/>
      <c r="E959" s="68"/>
      <c r="F959" s="68"/>
      <c r="G959" s="68"/>
      <c r="H959" s="68"/>
      <c r="I959" s="68"/>
      <c r="J959" s="68"/>
      <c r="K959" s="14">
        <v>155287042.44</v>
      </c>
      <c r="L959" s="14">
        <v>83614020.950000003</v>
      </c>
      <c r="M959" s="14">
        <v>7348688.7400000002</v>
      </c>
      <c r="N959" s="14">
        <v>64930938.289999999</v>
      </c>
      <c r="O959" s="15"/>
      <c r="P959" s="14">
        <v>0</v>
      </c>
      <c r="Q959" s="14"/>
      <c r="R959" s="12"/>
      <c r="S959" s="12"/>
      <c r="T959" s="23"/>
      <c r="U959" s="23"/>
      <c r="V959" s="23"/>
      <c r="W959" s="28"/>
    </row>
    <row r="960" spans="2:23" ht="8.65" customHeight="1" x14ac:dyDescent="0.2"/>
    <row r="962" spans="5:22" x14ac:dyDescent="0.2">
      <c r="E962" s="3" t="s">
        <v>2908</v>
      </c>
      <c r="M962" s="4">
        <v>18000000</v>
      </c>
      <c r="O962" s="2">
        <f>SUM(O2:O958)</f>
        <v>3071</v>
      </c>
      <c r="P962" s="5">
        <f>M962/O962</f>
        <v>5861.2829697167044</v>
      </c>
      <c r="Q962" s="17">
        <f>SUM(Q2:Q958)</f>
        <v>17091500.90193123</v>
      </c>
      <c r="R962" s="5">
        <f>COUNTIF(R2:R958,FALSE)</f>
        <v>836</v>
      </c>
      <c r="S962" s="17">
        <f>SUM(S2:S958)</f>
        <v>17991306.228726078</v>
      </c>
      <c r="T962" s="5">
        <f>COUNTIF(T2:T958,FALSE)</f>
        <v>836</v>
      </c>
      <c r="U962" s="24"/>
      <c r="V962" s="16">
        <f>SUM(V2:V958)</f>
        <v>18000000</v>
      </c>
    </row>
    <row r="963" spans="5:22" x14ac:dyDescent="0.2">
      <c r="Q963" s="18">
        <f>M962-Q962</f>
        <v>908499.09806877002</v>
      </c>
      <c r="S963" s="18">
        <f>M962-S962</f>
        <v>8693.7712739221752</v>
      </c>
      <c r="T963" s="19"/>
      <c r="U963" s="19"/>
      <c r="V963" s="19">
        <f>M962-V962</f>
        <v>0</v>
      </c>
    </row>
    <row r="964" spans="5:22" x14ac:dyDescent="0.2">
      <c r="V964" s="19"/>
    </row>
  </sheetData>
  <autoFilter ref="B1:W959" xr:uid="{00000000-0009-0000-0000-000002000000}">
    <filterColumn colId="3">
      <filters>
        <filter val="PUCHENI"/>
      </filters>
    </filterColumn>
  </autoFilter>
  <mergeCells count="1">
    <mergeCell ref="B959:J959"/>
  </mergeCells>
  <pageMargins left="0.19685000000000002" right="7.8740000000000004E-2" top="1" bottom="1" header="1" footer="1"/>
  <pageSetup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copie</vt:lpstr>
      <vt:lpstr>anexa NF54541_04</vt:lpstr>
      <vt:lpstr>Calcule</vt:lpstr>
      <vt:lpstr>Calcule vechi</vt:lpstr>
      <vt:lpstr>'anexa NF54541_04'!Print_Titles</vt:lpstr>
      <vt:lpstr>copie!Print_Titles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Beniamin Stoica</dc:creator>
  <cp:lastModifiedBy>Irina Ursu</cp:lastModifiedBy>
  <cp:lastPrinted>2020-04-28T05:35:14Z</cp:lastPrinted>
  <dcterms:created xsi:type="dcterms:W3CDTF">2020-03-24T14:30:56Z</dcterms:created>
  <dcterms:modified xsi:type="dcterms:W3CDTF">2020-08-03T14:06:41Z</dcterms:modified>
</cp:coreProperties>
</file>